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10 - DEZ variáveis independentes/II/"/>
    </mc:Choice>
  </mc:AlternateContent>
  <xr:revisionPtr revIDLastSave="134" documentId="8_{7FE90507-1E3F-4196-9547-EB6C2C518FB1}" xr6:coauthVersionLast="47" xr6:coauthVersionMax="47" xr10:uidLastSave="{DB96C8FC-DFF1-409B-B348-3A5526A01CE3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MÚLTIPLA'!$B$11:$L$55</definedName>
    <definedName name="_xlchart.v2.0" hidden="1">'REGRESSÃO LINEAR MÚLTIPLA'!$N$753:$O$753</definedName>
    <definedName name="_xlchart.v2.1" hidden="1">'REGRESSÃO LINEAR MÚLTIPLA'!$N$754:$O$754</definedName>
    <definedName name="_xlnm.Print_Area" localSheetId="1">'LAUDO DE VISTORIA'!$A$1:$AL$143</definedName>
    <definedName name="_xlnm.Print_Area" localSheetId="0">'REGRESSÃO LINEAR MÚLTIPLA'!$A$1:$K$778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2820" i="1" l="1"/>
  <c r="AP2821" i="1"/>
  <c r="AP2822" i="1"/>
  <c r="AP2823" i="1"/>
  <c r="AP2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B618" i="1" l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17" i="1"/>
  <c r="B616" i="1"/>
  <c r="I689" i="1" l="1"/>
  <c r="L664" i="1" l="1"/>
  <c r="L668" i="1" s="1"/>
  <c r="L665" i="1"/>
  <c r="L669" i="1" s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17" i="1"/>
  <c r="L675" i="1"/>
  <c r="K675" i="1"/>
  <c r="L674" i="1"/>
  <c r="I694" i="1"/>
  <c r="I695" i="1"/>
  <c r="X66" i="1"/>
  <c r="X67" i="1"/>
  <c r="X68" i="1"/>
  <c r="X69" i="1"/>
  <c r="X70" i="1"/>
  <c r="X71" i="1"/>
  <c r="X72" i="1"/>
  <c r="X73" i="1"/>
  <c r="X74" i="1"/>
  <c r="X65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Q80" i="1"/>
  <c r="R80" i="1" s="1"/>
  <c r="L676" i="1" l="1"/>
  <c r="L677" i="1"/>
  <c r="Y63" i="1" a="1"/>
  <c r="Y63" i="1" s="1"/>
  <c r="I93" i="1" l="1"/>
  <c r="H93" i="1"/>
  <c r="G93" i="1"/>
  <c r="F93" i="1"/>
  <c r="E93" i="1"/>
  <c r="D93" i="1"/>
  <c r="C93" i="1"/>
  <c r="B93" i="1"/>
  <c r="J93" i="1"/>
  <c r="K83" i="1"/>
  <c r="B149" i="1"/>
  <c r="B148" i="1"/>
  <c r="B132" i="1"/>
  <c r="B131" i="1"/>
  <c r="A93" i="1"/>
  <c r="A92" i="1"/>
  <c r="A78" i="1"/>
  <c r="L616" i="1" s="1"/>
  <c r="A77" i="1"/>
  <c r="K616" i="1" s="1"/>
  <c r="I58" i="1"/>
  <c r="J58" i="1"/>
  <c r="K58" i="1"/>
  <c r="I59" i="1"/>
  <c r="J59" i="1"/>
  <c r="K59" i="1"/>
  <c r="I62" i="1"/>
  <c r="J62" i="1"/>
  <c r="K62" i="1"/>
  <c r="I63" i="1"/>
  <c r="J63" i="1"/>
  <c r="K63" i="1"/>
  <c r="H695" i="1" l="1"/>
  <c r="A513" i="1"/>
  <c r="H694" i="1"/>
  <c r="A512" i="1"/>
  <c r="AJ38" i="1"/>
  <c r="B271" i="1"/>
  <c r="AJ13" i="1"/>
  <c r="B246" i="1"/>
  <c r="AJ14" i="1"/>
  <c r="B247" i="1"/>
  <c r="AJ25" i="1"/>
  <c r="B258" i="1"/>
  <c r="AJ33" i="1"/>
  <c r="B266" i="1"/>
  <c r="AJ50" i="1"/>
  <c r="B283" i="1"/>
  <c r="AJ26" i="1"/>
  <c r="B259" i="1"/>
  <c r="AJ48" i="1"/>
  <c r="B281" i="1"/>
  <c r="AJ24" i="1"/>
  <c r="B257" i="1"/>
  <c r="AJ35" i="1"/>
  <c r="B268" i="1"/>
  <c r="AJ23" i="1"/>
  <c r="B256" i="1"/>
  <c r="AJ46" i="1"/>
  <c r="B279" i="1"/>
  <c r="AJ22" i="1"/>
  <c r="B255" i="1"/>
  <c r="AJ45" i="1"/>
  <c r="B278" i="1"/>
  <c r="AJ21" i="1"/>
  <c r="B254" i="1"/>
  <c r="AJ44" i="1"/>
  <c r="B277" i="1"/>
  <c r="AJ32" i="1"/>
  <c r="B265" i="1"/>
  <c r="AJ20" i="1"/>
  <c r="B253" i="1"/>
  <c r="AJ55" i="1"/>
  <c r="B288" i="1"/>
  <c r="AJ43" i="1"/>
  <c r="B276" i="1"/>
  <c r="AJ31" i="1"/>
  <c r="B264" i="1"/>
  <c r="AJ19" i="1"/>
  <c r="B252" i="1"/>
  <c r="AJ54" i="1"/>
  <c r="B287" i="1"/>
  <c r="AJ42" i="1"/>
  <c r="B275" i="1"/>
  <c r="AJ30" i="1"/>
  <c r="B263" i="1"/>
  <c r="AJ18" i="1"/>
  <c r="B251" i="1"/>
  <c r="AJ53" i="1"/>
  <c r="B286" i="1"/>
  <c r="AJ29" i="1"/>
  <c r="B262" i="1"/>
  <c r="AJ17" i="1"/>
  <c r="B250" i="1"/>
  <c r="AJ52" i="1"/>
  <c r="B285" i="1"/>
  <c r="AJ40" i="1"/>
  <c r="B273" i="1"/>
  <c r="AJ28" i="1"/>
  <c r="B261" i="1"/>
  <c r="AJ16" i="1"/>
  <c r="B249" i="1"/>
  <c r="AJ49" i="1"/>
  <c r="B282" i="1"/>
  <c r="AJ37" i="1"/>
  <c r="B270" i="1"/>
  <c r="AJ36" i="1"/>
  <c r="B269" i="1"/>
  <c r="C196" i="1"/>
  <c r="AJ47" i="1"/>
  <c r="B280" i="1"/>
  <c r="AJ34" i="1"/>
  <c r="B267" i="1"/>
  <c r="AJ41" i="1"/>
  <c r="B274" i="1"/>
  <c r="AJ51" i="1"/>
  <c r="B284" i="1"/>
  <c r="AJ39" i="1"/>
  <c r="B272" i="1"/>
  <c r="AJ27" i="1"/>
  <c r="B260" i="1"/>
  <c r="AJ15" i="1"/>
  <c r="B248" i="1"/>
  <c r="AJ12" i="1"/>
  <c r="I64" i="1"/>
  <c r="I60" i="1"/>
  <c r="J60" i="1"/>
  <c r="K64" i="1"/>
  <c r="J64" i="1"/>
  <c r="K60" i="1"/>
  <c r="B147" i="1"/>
  <c r="B146" i="1"/>
  <c r="B145" i="1"/>
  <c r="B144" i="1"/>
  <c r="B143" i="1"/>
  <c r="B140" i="1"/>
  <c r="B141" i="1"/>
  <c r="B142" i="1"/>
  <c r="B130" i="1"/>
  <c r="B129" i="1"/>
  <c r="B128" i="1"/>
  <c r="B127" i="1"/>
  <c r="B126" i="1"/>
  <c r="B125" i="1"/>
  <c r="B124" i="1"/>
  <c r="B123" i="1"/>
  <c r="C83" i="1"/>
  <c r="D83" i="1"/>
  <c r="E83" i="1"/>
  <c r="F83" i="1"/>
  <c r="G83" i="1"/>
  <c r="H83" i="1"/>
  <c r="I83" i="1"/>
  <c r="J83" i="1"/>
  <c r="B83" i="1"/>
  <c r="A91" i="1"/>
  <c r="A90" i="1"/>
  <c r="A89" i="1"/>
  <c r="A88" i="1"/>
  <c r="A87" i="1"/>
  <c r="A86" i="1"/>
  <c r="A85" i="1"/>
  <c r="A84" i="1"/>
  <c r="A76" i="1"/>
  <c r="J616" i="1" s="1"/>
  <c r="A75" i="1"/>
  <c r="I616" i="1" s="1"/>
  <c r="A74" i="1"/>
  <c r="H616" i="1" s="1"/>
  <c r="A73" i="1"/>
  <c r="G616" i="1" s="1"/>
  <c r="A72" i="1"/>
  <c r="F616" i="1" s="1"/>
  <c r="A71" i="1"/>
  <c r="E616" i="1" s="1"/>
  <c r="A70" i="1"/>
  <c r="D616" i="1" s="1"/>
  <c r="A69" i="1"/>
  <c r="C616" i="1" s="1"/>
  <c r="H686" i="1" l="1"/>
  <c r="A504" i="1"/>
  <c r="H690" i="1"/>
  <c r="A508" i="1"/>
  <c r="H687" i="1"/>
  <c r="A505" i="1"/>
  <c r="A506" i="1"/>
  <c r="H688" i="1"/>
  <c r="A507" i="1"/>
  <c r="H689" i="1"/>
  <c r="A509" i="1"/>
  <c r="H691" i="1"/>
  <c r="H692" i="1"/>
  <c r="A510" i="1"/>
  <c r="H693" i="1"/>
  <c r="A511" i="1"/>
  <c r="I664" i="1"/>
  <c r="I668" i="1" s="1"/>
  <c r="J664" i="1"/>
  <c r="J668" i="1" s="1"/>
  <c r="K664" i="1"/>
  <c r="I665" i="1"/>
  <c r="I669" i="1" s="1"/>
  <c r="J665" i="1"/>
  <c r="J669" i="1" s="1"/>
  <c r="K665" i="1"/>
  <c r="K669" i="1" s="1"/>
  <c r="K668" i="1" l="1"/>
  <c r="K677" i="1" s="1"/>
  <c r="K676" i="1"/>
  <c r="H92" i="1"/>
  <c r="I92" i="1"/>
  <c r="H91" i="1"/>
  <c r="G92" i="1"/>
  <c r="G91" i="1"/>
  <c r="G90" i="1"/>
  <c r="F92" i="1"/>
  <c r="F91" i="1"/>
  <c r="F90" i="1"/>
  <c r="F89" i="1"/>
  <c r="E92" i="1"/>
  <c r="E91" i="1"/>
  <c r="E90" i="1"/>
  <c r="E89" i="1"/>
  <c r="E88" i="1"/>
  <c r="D92" i="1"/>
  <c r="D91" i="1"/>
  <c r="D90" i="1"/>
  <c r="D89" i="1"/>
  <c r="D88" i="1"/>
  <c r="D87" i="1"/>
  <c r="C92" i="1"/>
  <c r="C91" i="1"/>
  <c r="C90" i="1"/>
  <c r="C89" i="1"/>
  <c r="C88" i="1"/>
  <c r="C87" i="1"/>
  <c r="C86" i="1"/>
  <c r="B92" i="1"/>
  <c r="B91" i="1"/>
  <c r="B90" i="1"/>
  <c r="B89" i="1"/>
  <c r="B88" i="1"/>
  <c r="B87" i="1"/>
  <c r="B86" i="1"/>
  <c r="B85" i="1"/>
  <c r="I692" i="1"/>
  <c r="I693" i="1"/>
  <c r="J675" i="1"/>
  <c r="I675" i="1"/>
  <c r="I674" i="1"/>
  <c r="J674" i="1"/>
  <c r="K674" i="1"/>
  <c r="H618" i="1"/>
  <c r="I618" i="1"/>
  <c r="J618" i="1"/>
  <c r="K618" i="1"/>
  <c r="H619" i="1"/>
  <c r="I619" i="1"/>
  <c r="J619" i="1"/>
  <c r="K619" i="1"/>
  <c r="H620" i="1"/>
  <c r="I620" i="1"/>
  <c r="J620" i="1"/>
  <c r="K620" i="1"/>
  <c r="H621" i="1"/>
  <c r="I621" i="1"/>
  <c r="J621" i="1"/>
  <c r="K621" i="1"/>
  <c r="H622" i="1"/>
  <c r="I622" i="1"/>
  <c r="J622" i="1"/>
  <c r="K622" i="1"/>
  <c r="H623" i="1"/>
  <c r="I623" i="1"/>
  <c r="J623" i="1"/>
  <c r="K623" i="1"/>
  <c r="H624" i="1"/>
  <c r="I624" i="1"/>
  <c r="J624" i="1"/>
  <c r="K624" i="1"/>
  <c r="H625" i="1"/>
  <c r="I625" i="1"/>
  <c r="J625" i="1"/>
  <c r="K625" i="1"/>
  <c r="H626" i="1"/>
  <c r="I626" i="1"/>
  <c r="J626" i="1"/>
  <c r="K626" i="1"/>
  <c r="H627" i="1"/>
  <c r="I627" i="1"/>
  <c r="J627" i="1"/>
  <c r="K627" i="1"/>
  <c r="H628" i="1"/>
  <c r="I628" i="1"/>
  <c r="J628" i="1"/>
  <c r="K628" i="1"/>
  <c r="H629" i="1"/>
  <c r="I629" i="1"/>
  <c r="J629" i="1"/>
  <c r="K629" i="1"/>
  <c r="H630" i="1"/>
  <c r="I630" i="1"/>
  <c r="J630" i="1"/>
  <c r="K630" i="1"/>
  <c r="H631" i="1"/>
  <c r="I631" i="1"/>
  <c r="J631" i="1"/>
  <c r="K631" i="1"/>
  <c r="H632" i="1"/>
  <c r="I632" i="1"/>
  <c r="J632" i="1"/>
  <c r="K632" i="1"/>
  <c r="H633" i="1"/>
  <c r="I633" i="1"/>
  <c r="J633" i="1"/>
  <c r="K633" i="1"/>
  <c r="H634" i="1"/>
  <c r="I634" i="1"/>
  <c r="J634" i="1"/>
  <c r="K634" i="1"/>
  <c r="H635" i="1"/>
  <c r="I635" i="1"/>
  <c r="J635" i="1"/>
  <c r="K635" i="1"/>
  <c r="H636" i="1"/>
  <c r="I636" i="1"/>
  <c r="J636" i="1"/>
  <c r="K636" i="1"/>
  <c r="H637" i="1"/>
  <c r="I637" i="1"/>
  <c r="J637" i="1"/>
  <c r="K637" i="1"/>
  <c r="H638" i="1"/>
  <c r="I638" i="1"/>
  <c r="J638" i="1"/>
  <c r="K638" i="1"/>
  <c r="H639" i="1"/>
  <c r="I639" i="1"/>
  <c r="J639" i="1"/>
  <c r="K639" i="1"/>
  <c r="H640" i="1"/>
  <c r="I640" i="1"/>
  <c r="J640" i="1"/>
  <c r="K640" i="1"/>
  <c r="H641" i="1"/>
  <c r="I641" i="1"/>
  <c r="J641" i="1"/>
  <c r="K641" i="1"/>
  <c r="H642" i="1"/>
  <c r="I642" i="1"/>
  <c r="J642" i="1"/>
  <c r="K642" i="1"/>
  <c r="H643" i="1"/>
  <c r="I643" i="1"/>
  <c r="J643" i="1"/>
  <c r="K643" i="1"/>
  <c r="H644" i="1"/>
  <c r="I644" i="1"/>
  <c r="J644" i="1"/>
  <c r="K644" i="1"/>
  <c r="H645" i="1"/>
  <c r="I645" i="1"/>
  <c r="J645" i="1"/>
  <c r="K645" i="1"/>
  <c r="H646" i="1"/>
  <c r="I646" i="1"/>
  <c r="J646" i="1"/>
  <c r="K646" i="1"/>
  <c r="H647" i="1"/>
  <c r="I647" i="1"/>
  <c r="J647" i="1"/>
  <c r="K647" i="1"/>
  <c r="H648" i="1"/>
  <c r="I648" i="1"/>
  <c r="J648" i="1"/>
  <c r="K648" i="1"/>
  <c r="H649" i="1"/>
  <c r="I649" i="1"/>
  <c r="J649" i="1"/>
  <c r="K649" i="1"/>
  <c r="H650" i="1"/>
  <c r="I650" i="1"/>
  <c r="J650" i="1"/>
  <c r="K650" i="1"/>
  <c r="H651" i="1"/>
  <c r="I651" i="1"/>
  <c r="J651" i="1"/>
  <c r="K651" i="1"/>
  <c r="H652" i="1"/>
  <c r="I652" i="1"/>
  <c r="J652" i="1"/>
  <c r="K652" i="1"/>
  <c r="H653" i="1"/>
  <c r="I653" i="1"/>
  <c r="J653" i="1"/>
  <c r="K653" i="1"/>
  <c r="H654" i="1"/>
  <c r="I654" i="1"/>
  <c r="J654" i="1"/>
  <c r="K654" i="1"/>
  <c r="H655" i="1"/>
  <c r="I655" i="1"/>
  <c r="J655" i="1"/>
  <c r="K655" i="1"/>
  <c r="H656" i="1"/>
  <c r="I656" i="1"/>
  <c r="J656" i="1"/>
  <c r="K656" i="1"/>
  <c r="H657" i="1"/>
  <c r="I657" i="1"/>
  <c r="J657" i="1"/>
  <c r="K657" i="1"/>
  <c r="H658" i="1"/>
  <c r="I658" i="1"/>
  <c r="J658" i="1"/>
  <c r="K658" i="1"/>
  <c r="H659" i="1"/>
  <c r="I659" i="1"/>
  <c r="J659" i="1"/>
  <c r="K659" i="1"/>
  <c r="H660" i="1"/>
  <c r="I660" i="1"/>
  <c r="J660" i="1"/>
  <c r="K660" i="1"/>
  <c r="I617" i="1"/>
  <c r="J617" i="1"/>
  <c r="K617" i="1"/>
  <c r="Z13" i="1"/>
  <c r="AA13" i="1"/>
  <c r="AB13" i="1"/>
  <c r="AC13" i="1"/>
  <c r="AD13" i="1"/>
  <c r="AE13" i="1"/>
  <c r="AF13" i="1"/>
  <c r="AG13" i="1"/>
  <c r="AH13" i="1"/>
  <c r="Z14" i="1"/>
  <c r="AA14" i="1"/>
  <c r="AB14" i="1"/>
  <c r="AC14" i="1"/>
  <c r="AD14" i="1"/>
  <c r="AE14" i="1"/>
  <c r="AF14" i="1"/>
  <c r="AG14" i="1"/>
  <c r="AH14" i="1"/>
  <c r="Z15" i="1"/>
  <c r="AA15" i="1"/>
  <c r="AB15" i="1"/>
  <c r="AC15" i="1"/>
  <c r="AD15" i="1"/>
  <c r="AE15" i="1"/>
  <c r="AF15" i="1"/>
  <c r="AG15" i="1"/>
  <c r="AH15" i="1"/>
  <c r="Z16" i="1"/>
  <c r="AA16" i="1"/>
  <c r="AB16" i="1"/>
  <c r="AC16" i="1"/>
  <c r="AD16" i="1"/>
  <c r="AE16" i="1"/>
  <c r="AF16" i="1"/>
  <c r="AG16" i="1"/>
  <c r="AH16" i="1"/>
  <c r="Z17" i="1"/>
  <c r="AA17" i="1"/>
  <c r="AB17" i="1"/>
  <c r="AC17" i="1"/>
  <c r="AD17" i="1"/>
  <c r="AE17" i="1"/>
  <c r="AF17" i="1"/>
  <c r="AG17" i="1"/>
  <c r="AH17" i="1"/>
  <c r="Z18" i="1"/>
  <c r="AA18" i="1"/>
  <c r="AB18" i="1"/>
  <c r="AC18" i="1"/>
  <c r="AD18" i="1"/>
  <c r="AE18" i="1"/>
  <c r="AF18" i="1"/>
  <c r="AG18" i="1"/>
  <c r="AH18" i="1"/>
  <c r="Z19" i="1"/>
  <c r="AA19" i="1"/>
  <c r="AB19" i="1"/>
  <c r="AC19" i="1"/>
  <c r="AD19" i="1"/>
  <c r="AE19" i="1"/>
  <c r="AF19" i="1"/>
  <c r="AG19" i="1"/>
  <c r="AH19" i="1"/>
  <c r="Z20" i="1"/>
  <c r="AA20" i="1"/>
  <c r="AB20" i="1"/>
  <c r="AC20" i="1"/>
  <c r="AD20" i="1"/>
  <c r="AE20" i="1"/>
  <c r="AF20" i="1"/>
  <c r="AG20" i="1"/>
  <c r="AH20" i="1"/>
  <c r="Z21" i="1"/>
  <c r="AA21" i="1"/>
  <c r="AB21" i="1"/>
  <c r="AC21" i="1"/>
  <c r="AD21" i="1"/>
  <c r="AE21" i="1"/>
  <c r="AF21" i="1"/>
  <c r="AG21" i="1"/>
  <c r="AH21" i="1"/>
  <c r="Z22" i="1"/>
  <c r="AA22" i="1"/>
  <c r="AB22" i="1"/>
  <c r="AC22" i="1"/>
  <c r="AD22" i="1"/>
  <c r="AE22" i="1"/>
  <c r="AF22" i="1"/>
  <c r="AG22" i="1"/>
  <c r="AH22" i="1"/>
  <c r="Z23" i="1"/>
  <c r="AA23" i="1"/>
  <c r="AB23" i="1"/>
  <c r="AC23" i="1"/>
  <c r="AD23" i="1"/>
  <c r="AE23" i="1"/>
  <c r="AF23" i="1"/>
  <c r="AG23" i="1"/>
  <c r="AH23" i="1"/>
  <c r="Z24" i="1"/>
  <c r="AA24" i="1"/>
  <c r="AB24" i="1"/>
  <c r="AC24" i="1"/>
  <c r="AD24" i="1"/>
  <c r="AE24" i="1"/>
  <c r="AF24" i="1"/>
  <c r="AG24" i="1"/>
  <c r="AH24" i="1"/>
  <c r="Z25" i="1"/>
  <c r="AA25" i="1"/>
  <c r="AB25" i="1"/>
  <c r="AC25" i="1"/>
  <c r="AD25" i="1"/>
  <c r="AE25" i="1"/>
  <c r="AF25" i="1"/>
  <c r="AG25" i="1"/>
  <c r="AH25" i="1"/>
  <c r="Z26" i="1"/>
  <c r="AA26" i="1"/>
  <c r="AB26" i="1"/>
  <c r="AC26" i="1"/>
  <c r="AD26" i="1"/>
  <c r="AE26" i="1"/>
  <c r="AF26" i="1"/>
  <c r="AG26" i="1"/>
  <c r="AH26" i="1"/>
  <c r="Z27" i="1"/>
  <c r="AA27" i="1"/>
  <c r="AB27" i="1"/>
  <c r="AC27" i="1"/>
  <c r="AD27" i="1"/>
  <c r="AE27" i="1"/>
  <c r="AF27" i="1"/>
  <c r="AG27" i="1"/>
  <c r="AH27" i="1"/>
  <c r="Z28" i="1"/>
  <c r="AA28" i="1"/>
  <c r="AB28" i="1"/>
  <c r="AC28" i="1"/>
  <c r="AD28" i="1"/>
  <c r="AE28" i="1"/>
  <c r="AF28" i="1"/>
  <c r="AG28" i="1"/>
  <c r="AH28" i="1"/>
  <c r="Z29" i="1"/>
  <c r="AA29" i="1"/>
  <c r="AB29" i="1"/>
  <c r="AC29" i="1"/>
  <c r="AD29" i="1"/>
  <c r="AE29" i="1"/>
  <c r="AF29" i="1"/>
  <c r="AG29" i="1"/>
  <c r="AH29" i="1"/>
  <c r="Z30" i="1"/>
  <c r="AA30" i="1"/>
  <c r="AB30" i="1"/>
  <c r="AC30" i="1"/>
  <c r="AD30" i="1"/>
  <c r="AE30" i="1"/>
  <c r="AF30" i="1"/>
  <c r="AG30" i="1"/>
  <c r="AH30" i="1"/>
  <c r="Z31" i="1"/>
  <c r="AA31" i="1"/>
  <c r="AB31" i="1"/>
  <c r="AC31" i="1"/>
  <c r="AD31" i="1"/>
  <c r="AE31" i="1"/>
  <c r="AF31" i="1"/>
  <c r="AG31" i="1"/>
  <c r="AH31" i="1"/>
  <c r="Z32" i="1"/>
  <c r="AA32" i="1"/>
  <c r="AB32" i="1"/>
  <c r="AC32" i="1"/>
  <c r="AD32" i="1"/>
  <c r="AE32" i="1"/>
  <c r="AF32" i="1"/>
  <c r="AG32" i="1"/>
  <c r="AH32" i="1"/>
  <c r="Z33" i="1"/>
  <c r="AA33" i="1"/>
  <c r="AB33" i="1"/>
  <c r="AC33" i="1"/>
  <c r="AD33" i="1"/>
  <c r="AE33" i="1"/>
  <c r="AF33" i="1"/>
  <c r="AG33" i="1"/>
  <c r="AH33" i="1"/>
  <c r="Z34" i="1"/>
  <c r="AA34" i="1"/>
  <c r="AB34" i="1"/>
  <c r="AC34" i="1"/>
  <c r="AD34" i="1"/>
  <c r="AE34" i="1"/>
  <c r="AF34" i="1"/>
  <c r="AG34" i="1"/>
  <c r="AH34" i="1"/>
  <c r="Z35" i="1"/>
  <c r="AA35" i="1"/>
  <c r="AB35" i="1"/>
  <c r="AC35" i="1"/>
  <c r="AD35" i="1"/>
  <c r="AE35" i="1"/>
  <c r="AF35" i="1"/>
  <c r="AG35" i="1"/>
  <c r="AH35" i="1"/>
  <c r="Z36" i="1"/>
  <c r="AA36" i="1"/>
  <c r="AB36" i="1"/>
  <c r="AC36" i="1"/>
  <c r="AD36" i="1"/>
  <c r="AE36" i="1"/>
  <c r="AF36" i="1"/>
  <c r="AG36" i="1"/>
  <c r="AH36" i="1"/>
  <c r="Z37" i="1"/>
  <c r="AA37" i="1"/>
  <c r="AB37" i="1"/>
  <c r="AC37" i="1"/>
  <c r="AD37" i="1"/>
  <c r="AE37" i="1"/>
  <c r="AF37" i="1"/>
  <c r="AG37" i="1"/>
  <c r="AH37" i="1"/>
  <c r="Z38" i="1"/>
  <c r="AA38" i="1"/>
  <c r="AB38" i="1"/>
  <c r="AC38" i="1"/>
  <c r="AD38" i="1"/>
  <c r="AE38" i="1"/>
  <c r="AF38" i="1"/>
  <c r="AG38" i="1"/>
  <c r="AH38" i="1"/>
  <c r="Z39" i="1"/>
  <c r="AA39" i="1"/>
  <c r="AB39" i="1"/>
  <c r="AC39" i="1"/>
  <c r="AD39" i="1"/>
  <c r="AE39" i="1"/>
  <c r="AF39" i="1"/>
  <c r="AG39" i="1"/>
  <c r="AH39" i="1"/>
  <c r="Z40" i="1"/>
  <c r="AA40" i="1"/>
  <c r="AB40" i="1"/>
  <c r="AC40" i="1"/>
  <c r="AD40" i="1"/>
  <c r="AE40" i="1"/>
  <c r="AF40" i="1"/>
  <c r="AG40" i="1"/>
  <c r="AH40" i="1"/>
  <c r="Z41" i="1"/>
  <c r="AA41" i="1"/>
  <c r="AB41" i="1"/>
  <c r="AC41" i="1"/>
  <c r="AD41" i="1"/>
  <c r="AE41" i="1"/>
  <c r="AF41" i="1"/>
  <c r="AG41" i="1"/>
  <c r="AH41" i="1"/>
  <c r="Z42" i="1"/>
  <c r="AA42" i="1"/>
  <c r="AB42" i="1"/>
  <c r="AC42" i="1"/>
  <c r="AD42" i="1"/>
  <c r="AE42" i="1"/>
  <c r="AF42" i="1"/>
  <c r="AG42" i="1"/>
  <c r="AH42" i="1"/>
  <c r="Z43" i="1"/>
  <c r="AA43" i="1"/>
  <c r="AB43" i="1"/>
  <c r="AC43" i="1"/>
  <c r="AD43" i="1"/>
  <c r="AE43" i="1"/>
  <c r="AF43" i="1"/>
  <c r="AG43" i="1"/>
  <c r="AH43" i="1"/>
  <c r="Z44" i="1"/>
  <c r="AA44" i="1"/>
  <c r="AB44" i="1"/>
  <c r="AC44" i="1"/>
  <c r="AD44" i="1"/>
  <c r="AE44" i="1"/>
  <c r="AF44" i="1"/>
  <c r="AG44" i="1"/>
  <c r="AH44" i="1"/>
  <c r="Z45" i="1"/>
  <c r="AA45" i="1"/>
  <c r="AB45" i="1"/>
  <c r="AC45" i="1"/>
  <c r="AD45" i="1"/>
  <c r="AE45" i="1"/>
  <c r="AF45" i="1"/>
  <c r="AG45" i="1"/>
  <c r="AH45" i="1"/>
  <c r="Z46" i="1"/>
  <c r="AA46" i="1"/>
  <c r="AB46" i="1"/>
  <c r="AC46" i="1"/>
  <c r="AD46" i="1"/>
  <c r="AE46" i="1"/>
  <c r="AF46" i="1"/>
  <c r="AG46" i="1"/>
  <c r="AH46" i="1"/>
  <c r="Z47" i="1"/>
  <c r="AA47" i="1"/>
  <c r="AB47" i="1"/>
  <c r="AC47" i="1"/>
  <c r="AD47" i="1"/>
  <c r="AE47" i="1"/>
  <c r="AF47" i="1"/>
  <c r="AG47" i="1"/>
  <c r="AH47" i="1"/>
  <c r="Z48" i="1"/>
  <c r="AA48" i="1"/>
  <c r="AB48" i="1"/>
  <c r="AC48" i="1"/>
  <c r="AD48" i="1"/>
  <c r="AE48" i="1"/>
  <c r="AF48" i="1"/>
  <c r="AG48" i="1"/>
  <c r="AH48" i="1"/>
  <c r="Z49" i="1"/>
  <c r="AA49" i="1"/>
  <c r="AB49" i="1"/>
  <c r="AC49" i="1"/>
  <c r="AD49" i="1"/>
  <c r="AE49" i="1"/>
  <c r="AF49" i="1"/>
  <c r="AG49" i="1"/>
  <c r="AH49" i="1"/>
  <c r="Z50" i="1"/>
  <c r="AA50" i="1"/>
  <c r="AB50" i="1"/>
  <c r="AC50" i="1"/>
  <c r="AD50" i="1"/>
  <c r="AE50" i="1"/>
  <c r="AF50" i="1"/>
  <c r="AG50" i="1"/>
  <c r="AH50" i="1"/>
  <c r="Z51" i="1"/>
  <c r="AA51" i="1"/>
  <c r="AB51" i="1"/>
  <c r="AC51" i="1"/>
  <c r="AD51" i="1"/>
  <c r="AE51" i="1"/>
  <c r="AF51" i="1"/>
  <c r="AG51" i="1"/>
  <c r="AH51" i="1"/>
  <c r="Z52" i="1"/>
  <c r="AA52" i="1"/>
  <c r="AB52" i="1"/>
  <c r="AC52" i="1"/>
  <c r="AD52" i="1"/>
  <c r="AE52" i="1"/>
  <c r="AF52" i="1"/>
  <c r="AG52" i="1"/>
  <c r="AH52" i="1"/>
  <c r="Z53" i="1"/>
  <c r="AA53" i="1"/>
  <c r="AB53" i="1"/>
  <c r="AC53" i="1"/>
  <c r="AD53" i="1"/>
  <c r="AE53" i="1"/>
  <c r="AF53" i="1"/>
  <c r="AG53" i="1"/>
  <c r="AH53" i="1"/>
  <c r="Z54" i="1"/>
  <c r="AA54" i="1"/>
  <c r="AB54" i="1"/>
  <c r="AC54" i="1"/>
  <c r="AD54" i="1"/>
  <c r="AE54" i="1"/>
  <c r="AF54" i="1"/>
  <c r="AG54" i="1"/>
  <c r="AH54" i="1"/>
  <c r="Z55" i="1"/>
  <c r="AA55" i="1"/>
  <c r="AB55" i="1"/>
  <c r="AC55" i="1"/>
  <c r="AD55" i="1"/>
  <c r="AE55" i="1"/>
  <c r="AF55" i="1"/>
  <c r="AG55" i="1"/>
  <c r="AH55" i="1"/>
  <c r="AH12" i="1"/>
  <c r="AA12" i="1"/>
  <c r="AB12" i="1"/>
  <c r="AC12" i="1"/>
  <c r="AD12" i="1"/>
  <c r="AE12" i="1"/>
  <c r="AF12" i="1"/>
  <c r="AG12" i="1"/>
  <c r="Z12" i="1"/>
  <c r="Q78" i="1"/>
  <c r="R78" i="1" s="1"/>
  <c r="Q76" i="1"/>
  <c r="R76" i="1" s="1"/>
  <c r="AF807" i="1"/>
  <c r="C497" i="1"/>
  <c r="D665" i="1"/>
  <c r="E665" i="1"/>
  <c r="F665" i="1"/>
  <c r="G665" i="1"/>
  <c r="H665" i="1"/>
  <c r="D664" i="1"/>
  <c r="E664" i="1"/>
  <c r="F664" i="1"/>
  <c r="G664" i="1"/>
  <c r="H664" i="1"/>
  <c r="C665" i="1"/>
  <c r="C664" i="1"/>
  <c r="AL8" i="1" l="1" a="1"/>
  <c r="AL8" i="1" s="1"/>
  <c r="J676" i="1"/>
  <c r="J677" i="1"/>
  <c r="I676" i="1"/>
  <c r="I677" i="1"/>
  <c r="C204" i="1"/>
  <c r="C216" i="1"/>
  <c r="C228" i="1"/>
  <c r="C210" i="1"/>
  <c r="C234" i="1"/>
  <c r="C199" i="1"/>
  <c r="C223" i="1"/>
  <c r="C212" i="1"/>
  <c r="C236" i="1"/>
  <c r="C213" i="1"/>
  <c r="C237" i="1"/>
  <c r="C226" i="1"/>
  <c r="C203" i="1"/>
  <c r="C205" i="1"/>
  <c r="C217" i="1"/>
  <c r="C229" i="1"/>
  <c r="C208" i="1"/>
  <c r="C221" i="1"/>
  <c r="C222" i="1"/>
  <c r="C235" i="1"/>
  <c r="C224" i="1"/>
  <c r="C201" i="1"/>
  <c r="C202" i="1"/>
  <c r="C227" i="1"/>
  <c r="C206" i="1"/>
  <c r="C218" i="1"/>
  <c r="C230" i="1"/>
  <c r="C220" i="1"/>
  <c r="C197" i="1"/>
  <c r="C198" i="1"/>
  <c r="C211" i="1"/>
  <c r="C200" i="1"/>
  <c r="C225" i="1"/>
  <c r="C238" i="1"/>
  <c r="C239" i="1"/>
  <c r="C207" i="1"/>
  <c r="C219" i="1"/>
  <c r="C231" i="1"/>
  <c r="C232" i="1"/>
  <c r="C209" i="1"/>
  <c r="C233" i="1"/>
  <c r="C214" i="1"/>
  <c r="C215" i="1"/>
  <c r="I709" i="1"/>
  <c r="I708" i="1"/>
  <c r="L59" i="1"/>
  <c r="C62" i="1"/>
  <c r="D62" i="1"/>
  <c r="E62" i="1"/>
  <c r="F62" i="1"/>
  <c r="G62" i="1"/>
  <c r="H62" i="1"/>
  <c r="C63" i="1"/>
  <c r="D63" i="1"/>
  <c r="E63" i="1"/>
  <c r="F63" i="1"/>
  <c r="G63" i="1"/>
  <c r="H63" i="1"/>
  <c r="C58" i="1"/>
  <c r="D58" i="1"/>
  <c r="E58" i="1"/>
  <c r="F58" i="1"/>
  <c r="G58" i="1"/>
  <c r="H58" i="1"/>
  <c r="C59" i="1"/>
  <c r="D59" i="1"/>
  <c r="E59" i="1"/>
  <c r="F59" i="1"/>
  <c r="G59" i="1"/>
  <c r="H59" i="1"/>
  <c r="B63" i="1"/>
  <c r="B62" i="1"/>
  <c r="B59" i="1"/>
  <c r="B58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C641" i="1"/>
  <c r="D641" i="1"/>
  <c r="E641" i="1"/>
  <c r="F641" i="1"/>
  <c r="G641" i="1"/>
  <c r="C642" i="1"/>
  <c r="D642" i="1"/>
  <c r="E642" i="1"/>
  <c r="F642" i="1"/>
  <c r="G642" i="1"/>
  <c r="C643" i="1"/>
  <c r="D643" i="1"/>
  <c r="E643" i="1"/>
  <c r="F643" i="1"/>
  <c r="G643" i="1"/>
  <c r="C644" i="1"/>
  <c r="D644" i="1"/>
  <c r="E644" i="1"/>
  <c r="F644" i="1"/>
  <c r="G644" i="1"/>
  <c r="C645" i="1"/>
  <c r="D645" i="1"/>
  <c r="E645" i="1"/>
  <c r="F645" i="1"/>
  <c r="G645" i="1"/>
  <c r="C646" i="1"/>
  <c r="D646" i="1"/>
  <c r="E646" i="1"/>
  <c r="F646" i="1"/>
  <c r="G646" i="1"/>
  <c r="C647" i="1"/>
  <c r="D647" i="1"/>
  <c r="E647" i="1"/>
  <c r="F647" i="1"/>
  <c r="G647" i="1"/>
  <c r="C648" i="1"/>
  <c r="D648" i="1"/>
  <c r="E648" i="1"/>
  <c r="F648" i="1"/>
  <c r="G648" i="1"/>
  <c r="C649" i="1"/>
  <c r="D649" i="1"/>
  <c r="E649" i="1"/>
  <c r="F649" i="1"/>
  <c r="G649" i="1"/>
  <c r="C650" i="1"/>
  <c r="D650" i="1"/>
  <c r="E650" i="1"/>
  <c r="F650" i="1"/>
  <c r="G650" i="1"/>
  <c r="C651" i="1"/>
  <c r="D651" i="1"/>
  <c r="E651" i="1"/>
  <c r="F651" i="1"/>
  <c r="G651" i="1"/>
  <c r="C652" i="1"/>
  <c r="D652" i="1"/>
  <c r="E652" i="1"/>
  <c r="F652" i="1"/>
  <c r="G652" i="1"/>
  <c r="C653" i="1"/>
  <c r="D653" i="1"/>
  <c r="E653" i="1"/>
  <c r="F653" i="1"/>
  <c r="G653" i="1"/>
  <c r="C654" i="1"/>
  <c r="D654" i="1"/>
  <c r="E654" i="1"/>
  <c r="F654" i="1"/>
  <c r="G654" i="1"/>
  <c r="C655" i="1"/>
  <c r="D655" i="1"/>
  <c r="E655" i="1"/>
  <c r="F655" i="1"/>
  <c r="G655" i="1"/>
  <c r="C656" i="1"/>
  <c r="D656" i="1"/>
  <c r="E656" i="1"/>
  <c r="F656" i="1"/>
  <c r="G656" i="1"/>
  <c r="C657" i="1"/>
  <c r="D657" i="1"/>
  <c r="E657" i="1"/>
  <c r="F657" i="1"/>
  <c r="G657" i="1"/>
  <c r="C658" i="1"/>
  <c r="D658" i="1"/>
  <c r="E658" i="1"/>
  <c r="F658" i="1"/>
  <c r="G658" i="1"/>
  <c r="C659" i="1"/>
  <c r="D659" i="1"/>
  <c r="E659" i="1"/>
  <c r="F659" i="1"/>
  <c r="G659" i="1"/>
  <c r="C660" i="1"/>
  <c r="D660" i="1"/>
  <c r="E660" i="1"/>
  <c r="F660" i="1"/>
  <c r="G660" i="1"/>
  <c r="K457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335" i="1"/>
  <c r="A336" i="1"/>
  <c r="A337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293" i="1"/>
  <c r="A281" i="1"/>
  <c r="A282" i="1"/>
  <c r="A283" i="1"/>
  <c r="A284" i="1"/>
  <c r="A285" i="1"/>
  <c r="A286" i="1"/>
  <c r="A287" i="1"/>
  <c r="A288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44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7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195" i="1"/>
  <c r="I687" i="1"/>
  <c r="I688" i="1"/>
  <c r="I690" i="1"/>
  <c r="I691" i="1"/>
  <c r="I686" i="1"/>
  <c r="H675" i="1"/>
  <c r="G675" i="1"/>
  <c r="F675" i="1"/>
  <c r="E675" i="1"/>
  <c r="D675" i="1"/>
  <c r="C675" i="1"/>
  <c r="N10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AL21" i="1" l="1" a="1"/>
  <c r="AL21" i="1" s="1"/>
  <c r="AL34" i="1" s="1" a="1"/>
  <c r="AL34" i="1" s="1"/>
  <c r="Y66" i="1" s="1" a="1"/>
  <c r="Y66" i="1" s="1"/>
  <c r="Y69" i="1" s="1" a="1"/>
  <c r="Y69" i="1" s="1"/>
  <c r="Y72" i="1" s="1"/>
  <c r="AL47" i="1" a="1"/>
  <c r="AL47" i="1" s="1"/>
  <c r="H676" i="1"/>
  <c r="D676" i="1"/>
  <c r="E676" i="1"/>
  <c r="F676" i="1"/>
  <c r="G676" i="1"/>
  <c r="B245" i="1"/>
  <c r="L63" i="1"/>
  <c r="L58" i="1"/>
  <c r="L62" i="1"/>
  <c r="B331" i="1"/>
  <c r="B330" i="1"/>
  <c r="B322" i="1"/>
  <c r="B307" i="1"/>
  <c r="B321" i="1"/>
  <c r="B317" i="1"/>
  <c r="B313" i="1"/>
  <c r="B312" i="1"/>
  <c r="B294" i="1"/>
  <c r="B308" i="1"/>
  <c r="B337" i="1"/>
  <c r="B306" i="1"/>
  <c r="B336" i="1"/>
  <c r="B298" i="1"/>
  <c r="B332" i="1"/>
  <c r="B297" i="1"/>
  <c r="B302" i="1"/>
  <c r="B325" i="1"/>
  <c r="B320" i="1"/>
  <c r="B315" i="1"/>
  <c r="B301" i="1"/>
  <c r="B296" i="1"/>
  <c r="B334" i="1"/>
  <c r="B310" i="1"/>
  <c r="B316" i="1"/>
  <c r="B329" i="1"/>
  <c r="B324" i="1"/>
  <c r="B319" i="1"/>
  <c r="B305" i="1"/>
  <c r="B300" i="1"/>
  <c r="B295" i="1"/>
  <c r="B303" i="1"/>
  <c r="B311" i="1"/>
  <c r="B314" i="1"/>
  <c r="B327" i="1"/>
  <c r="B326" i="1"/>
  <c r="B335" i="1"/>
  <c r="B333" i="1"/>
  <c r="B328" i="1"/>
  <c r="B323" i="1"/>
  <c r="B309" i="1"/>
  <c r="B304" i="1"/>
  <c r="B299" i="1"/>
  <c r="B318" i="1"/>
  <c r="C320" i="1"/>
  <c r="C302" i="1"/>
  <c r="C326" i="1"/>
  <c r="C312" i="1"/>
  <c r="C332" i="1"/>
  <c r="C330" i="1"/>
  <c r="C295" i="1"/>
  <c r="C314" i="1"/>
  <c r="C313" i="1"/>
  <c r="C311" i="1"/>
  <c r="C299" i="1"/>
  <c r="C319" i="1"/>
  <c r="C336" i="1"/>
  <c r="C301" i="1"/>
  <c r="C329" i="1"/>
  <c r="C310" i="1"/>
  <c r="C335" i="1"/>
  <c r="C309" i="1"/>
  <c r="C297" i="1"/>
  <c r="C325" i="1"/>
  <c r="C308" i="1"/>
  <c r="C296" i="1"/>
  <c r="C328" i="1"/>
  <c r="C318" i="1"/>
  <c r="C323" i="1"/>
  <c r="C300" i="1"/>
  <c r="C307" i="1"/>
  <c r="C331" i="1"/>
  <c r="C321" i="1"/>
  <c r="C294" i="1"/>
  <c r="C306" i="1"/>
  <c r="C334" i="1"/>
  <c r="C324" i="1"/>
  <c r="C298" i="1"/>
  <c r="C322" i="1"/>
  <c r="C317" i="1"/>
  <c r="C305" i="1"/>
  <c r="C337" i="1"/>
  <c r="C327" i="1"/>
  <c r="C316" i="1"/>
  <c r="C304" i="1"/>
  <c r="C315" i="1"/>
  <c r="C303" i="1"/>
  <c r="C333" i="1"/>
  <c r="AG818" i="1"/>
  <c r="AG819" i="1"/>
  <c r="AN819" i="1"/>
  <c r="AN820" i="1"/>
  <c r="AP824" i="1"/>
  <c r="AQ2820" i="1" l="1"/>
  <c r="AQ2765" i="1"/>
  <c r="AQ2753" i="1"/>
  <c r="AQ2760" i="1"/>
  <c r="AQ2595" i="1"/>
  <c r="AQ2390" i="1"/>
  <c r="AQ2801" i="1"/>
  <c r="AQ2589" i="1"/>
  <c r="AQ2597" i="1"/>
  <c r="AQ2747" i="1"/>
  <c r="AQ2369" i="1"/>
  <c r="AQ2458" i="1"/>
  <c r="AQ2701" i="1"/>
  <c r="AQ2345" i="1"/>
  <c r="AQ2337" i="1"/>
  <c r="AQ2108" i="1"/>
  <c r="AQ2586" i="1"/>
  <c r="AQ2492" i="1"/>
  <c r="AQ2477" i="1"/>
  <c r="AQ2502" i="1"/>
  <c r="AQ2452" i="1"/>
  <c r="AQ2686" i="1"/>
  <c r="AQ2544" i="1"/>
  <c r="AQ2783" i="1"/>
  <c r="AQ2657" i="1"/>
  <c r="AQ2663" i="1"/>
  <c r="AQ2609" i="1"/>
  <c r="AQ2465" i="1"/>
  <c r="AQ2695" i="1"/>
  <c r="AQ2616" i="1"/>
  <c r="AQ2498" i="1"/>
  <c r="AQ2537" i="1"/>
  <c r="AQ2424" i="1"/>
  <c r="AQ2791" i="1"/>
  <c r="AQ2700" i="1"/>
  <c r="AQ2527" i="1"/>
  <c r="AQ2487" i="1"/>
  <c r="AQ2660" i="1"/>
  <c r="AQ2716" i="1"/>
  <c r="AQ2633" i="1"/>
  <c r="AQ2375" i="1"/>
  <c r="AQ2690" i="1"/>
  <c r="AQ2420" i="1"/>
  <c r="AQ2378" i="1"/>
  <c r="AQ2048" i="1"/>
  <c r="AQ2335" i="1"/>
  <c r="AQ2354" i="1"/>
  <c r="AQ2361" i="1"/>
  <c r="AQ2377" i="1"/>
  <c r="AQ2228" i="1"/>
  <c r="AQ2216" i="1"/>
  <c r="AQ2618" i="1"/>
  <c r="AQ2177" i="1"/>
  <c r="AQ2280" i="1"/>
  <c r="AQ1815" i="1"/>
  <c r="AQ1634" i="1"/>
  <c r="AQ1842" i="1"/>
  <c r="AQ2057" i="1"/>
  <c r="AQ2233" i="1"/>
  <c r="AQ1963" i="1"/>
  <c r="AQ1778" i="1"/>
  <c r="AQ2277" i="1"/>
  <c r="AQ1882" i="1"/>
  <c r="AQ1917" i="1"/>
  <c r="AQ1783" i="1"/>
  <c r="AQ2076" i="1"/>
  <c r="AQ2237" i="1"/>
  <c r="AQ2010" i="1"/>
  <c r="AQ2021" i="1"/>
  <c r="AQ2055" i="1"/>
  <c r="AQ2159" i="1"/>
  <c r="AQ2146" i="1"/>
  <c r="AQ2208" i="1"/>
  <c r="AQ2226" i="1"/>
  <c r="AQ2359" i="1"/>
  <c r="AQ2305" i="1"/>
  <c r="AQ2198" i="1"/>
  <c r="AQ2188" i="1"/>
  <c r="AQ2244" i="1"/>
  <c r="AQ2315" i="1"/>
  <c r="AQ2027" i="1"/>
  <c r="AQ1927" i="1"/>
  <c r="AQ2018" i="1"/>
  <c r="AQ2026" i="1"/>
  <c r="AQ2667" i="1"/>
  <c r="AQ2693" i="1"/>
  <c r="AQ2565" i="1"/>
  <c r="AQ2677" i="1"/>
  <c r="AQ2579" i="1"/>
  <c r="AQ2490" i="1"/>
  <c r="AQ2376" i="1"/>
  <c r="AQ2493" i="1"/>
  <c r="AQ2752" i="1"/>
  <c r="AQ2365" i="1"/>
  <c r="AQ2396" i="1"/>
  <c r="AQ2212" i="1"/>
  <c r="AQ2662" i="1"/>
  <c r="AQ2510" i="1"/>
  <c r="AQ2497" i="1"/>
  <c r="AQ2550" i="1"/>
  <c r="AQ2594" i="1"/>
  <c r="AQ2721" i="1"/>
  <c r="AQ2535" i="1"/>
  <c r="AQ2744" i="1"/>
  <c r="AQ2770" i="1"/>
  <c r="AQ2651" i="1"/>
  <c r="AQ2717" i="1"/>
  <c r="AQ2659" i="1"/>
  <c r="AQ2457" i="1"/>
  <c r="AQ2804" i="1"/>
  <c r="AQ2588" i="1"/>
  <c r="AQ2495" i="1"/>
  <c r="AQ2531" i="1"/>
  <c r="AQ2773" i="1"/>
  <c r="AQ2573" i="1"/>
  <c r="AQ2459" i="1"/>
  <c r="AQ2664" i="1"/>
  <c r="AQ2494" i="1"/>
  <c r="AQ2418" i="1"/>
  <c r="AQ2706" i="1"/>
  <c r="AQ2656" i="1"/>
  <c r="AQ2778" i="1"/>
  <c r="AQ2521" i="1"/>
  <c r="AQ2276" i="1"/>
  <c r="AQ2757" i="1"/>
  <c r="AQ2672" i="1"/>
  <c r="AQ2592" i="1"/>
  <c r="AQ2342" i="1"/>
  <c r="AQ2509" i="1"/>
  <c r="AQ2299" i="1"/>
  <c r="AQ2655" i="1"/>
  <c r="AQ2751" i="1"/>
  <c r="AQ2680" i="1"/>
  <c r="AQ2683" i="1"/>
  <c r="AQ2807" i="1"/>
  <c r="AQ2645" i="1"/>
  <c r="AQ2739" i="1"/>
  <c r="AQ2491" i="1"/>
  <c r="AQ2463" i="1"/>
  <c r="AQ2384" i="1"/>
  <c r="AQ2508" i="1"/>
  <c r="AQ2758" i="1"/>
  <c r="AQ2416" i="1"/>
  <c r="AQ2401" i="1"/>
  <c r="AQ2227" i="1"/>
  <c r="AQ2141" i="1"/>
  <c r="AQ2525" i="1"/>
  <c r="AQ2530" i="1"/>
  <c r="AQ2630" i="1"/>
  <c r="AQ2626" i="1"/>
  <c r="AQ2785" i="1"/>
  <c r="AQ2496" i="1"/>
  <c r="AQ2727" i="1"/>
  <c r="AQ2422" i="1"/>
  <c r="AQ2756" i="1"/>
  <c r="AQ2703" i="1"/>
  <c r="AQ2766" i="1"/>
  <c r="AQ2786" i="1"/>
  <c r="AQ2665" i="1"/>
  <c r="AQ2568" i="1"/>
  <c r="AQ2450" i="1"/>
  <c r="AQ2631" i="1"/>
  <c r="AQ2488" i="1"/>
  <c r="AQ2678" i="1"/>
  <c r="AQ2704" i="1"/>
  <c r="AQ2613" i="1"/>
  <c r="AQ2512" i="1"/>
  <c r="AQ2587" i="1"/>
  <c r="AQ2582" i="1"/>
  <c r="AQ2413" i="1"/>
  <c r="AQ2780" i="1"/>
  <c r="AQ2767" i="1"/>
  <c r="AQ2777" i="1"/>
  <c r="AQ2698" i="1"/>
  <c r="AQ2653" i="1"/>
  <c r="AQ2812" i="1"/>
  <c r="AQ2443" i="1"/>
  <c r="AQ2558" i="1"/>
  <c r="AQ2564" i="1"/>
  <c r="AQ2768" i="1"/>
  <c r="AQ2425" i="1"/>
  <c r="AQ2414" i="1"/>
  <c r="AQ2358" i="1"/>
  <c r="AQ2329" i="1"/>
  <c r="AQ2540" i="1"/>
  <c r="AQ2545" i="1"/>
  <c r="AQ2175" i="1"/>
  <c r="AQ2172" i="1"/>
  <c r="AQ2466" i="1"/>
  <c r="AQ2328" i="1"/>
  <c r="AQ2734" i="1"/>
  <c r="AQ2761" i="1"/>
  <c r="AQ2750" i="1"/>
  <c r="AQ2445" i="1"/>
  <c r="AQ2715" i="1"/>
  <c r="AQ2622" i="1"/>
  <c r="AQ2453" i="1"/>
  <c r="AQ2811" i="1"/>
  <c r="AQ2774" i="1"/>
  <c r="AQ2456" i="1"/>
  <c r="AQ2581" i="1"/>
  <c r="AQ2411" i="1"/>
  <c r="AQ2182" i="1"/>
  <c r="AQ2338" i="1"/>
  <c r="AQ2332" i="1"/>
  <c r="AQ2520" i="1"/>
  <c r="AQ2671" i="1"/>
  <c r="AQ2713" i="1"/>
  <c r="AQ2821" i="1"/>
  <c r="AQ2557" i="1"/>
  <c r="AQ2514" i="1"/>
  <c r="AQ2649" i="1"/>
  <c r="AQ2725" i="1"/>
  <c r="AQ2719" i="1"/>
  <c r="AQ2400" i="1"/>
  <c r="AQ2574" i="1"/>
  <c r="AQ2577" i="1"/>
  <c r="AQ2784" i="1"/>
  <c r="AQ2541" i="1"/>
  <c r="AQ2444" i="1"/>
  <c r="AQ2374" i="1"/>
  <c r="AQ2410" i="1"/>
  <c r="AQ2560" i="1"/>
  <c r="AQ2566" i="1"/>
  <c r="AQ2275" i="1"/>
  <c r="AQ2330" i="1"/>
  <c r="AQ2817" i="1"/>
  <c r="AQ2638" i="1"/>
  <c r="AQ2710" i="1"/>
  <c r="AQ2546" i="1"/>
  <c r="AQ2468" i="1"/>
  <c r="AQ2286" i="1"/>
  <c r="AQ2524" i="1"/>
  <c r="AQ2729" i="1"/>
  <c r="AQ2802" i="1"/>
  <c r="AQ2606" i="1"/>
  <c r="AQ2415" i="1"/>
  <c r="AQ2818" i="1"/>
  <c r="AQ2624" i="1"/>
  <c r="AQ2473" i="1"/>
  <c r="AQ2635" i="1"/>
  <c r="AQ2553" i="1"/>
  <c r="AQ2447" i="1"/>
  <c r="AQ2333" i="1"/>
  <c r="AQ2572" i="1"/>
  <c r="AQ2668" i="1"/>
  <c r="AQ2824" i="1"/>
  <c r="AQ2692" i="1"/>
  <c r="AQ2612" i="1"/>
  <c r="AQ2547" i="1"/>
  <c r="AQ2694" i="1"/>
  <c r="AQ2647" i="1"/>
  <c r="AQ2364" i="1"/>
  <c r="AQ2590" i="1"/>
  <c r="AQ2593" i="1"/>
  <c r="AQ2790" i="1"/>
  <c r="AQ2669" i="1"/>
  <c r="AQ2460" i="1"/>
  <c r="AQ2389" i="1"/>
  <c r="AQ2614" i="1"/>
  <c r="AQ2563" i="1"/>
  <c r="AQ2255" i="1"/>
  <c r="AQ2357" i="1"/>
  <c r="AQ2350" i="1"/>
  <c r="AQ2731" i="1"/>
  <c r="AQ2643" i="1"/>
  <c r="AQ2571" i="1"/>
  <c r="AQ2543" i="1"/>
  <c r="AQ2709" i="1"/>
  <c r="AQ2611" i="1"/>
  <c r="AQ2507" i="1"/>
  <c r="AQ2759" i="1"/>
  <c r="AQ2519" i="1"/>
  <c r="AQ2580" i="1"/>
  <c r="AQ2796" i="1"/>
  <c r="AQ2816" i="1"/>
  <c r="AQ2464" i="1"/>
  <c r="AQ2746" i="1"/>
  <c r="AQ2379" i="1"/>
  <c r="AQ2461" i="1"/>
  <c r="AQ2591" i="1"/>
  <c r="AQ2792" i="1"/>
  <c r="AQ2823" i="1"/>
  <c r="AQ2605" i="1"/>
  <c r="AQ2529" i="1"/>
  <c r="AQ2632" i="1"/>
  <c r="AQ2552" i="1"/>
  <c r="AQ2799" i="1"/>
  <c r="AQ2661" i="1"/>
  <c r="AQ2625" i="1"/>
  <c r="AQ2599" i="1"/>
  <c r="AQ2793" i="1"/>
  <c r="AQ2685" i="1"/>
  <c r="AQ2480" i="1"/>
  <c r="AQ2394" i="1"/>
  <c r="AQ2640" i="1"/>
  <c r="AQ2576" i="1"/>
  <c r="AQ2349" i="1"/>
  <c r="AQ2437" i="1"/>
  <c r="AQ2486" i="1"/>
  <c r="AQ2681" i="1"/>
  <c r="AQ2429" i="1"/>
  <c r="AQ2584" i="1"/>
  <c r="AQ2795" i="1"/>
  <c r="AQ2684" i="1"/>
  <c r="AQ2607" i="1"/>
  <c r="AQ2642" i="1"/>
  <c r="AQ2598" i="1"/>
  <c r="AQ2604" i="1"/>
  <c r="AQ2489" i="1"/>
  <c r="AQ2697" i="1"/>
  <c r="AQ2711" i="1"/>
  <c r="AQ2805" i="1"/>
  <c r="AQ2789" i="1"/>
  <c r="AQ2814" i="1"/>
  <c r="AQ2733" i="1"/>
  <c r="AQ2691" i="1"/>
  <c r="AQ2696" i="1"/>
  <c r="AQ2822" i="1"/>
  <c r="AQ2600" i="1"/>
  <c r="AQ2517" i="1"/>
  <c r="AQ2623" i="1"/>
  <c r="AQ2505" i="1"/>
  <c r="AQ2634" i="1"/>
  <c r="AQ2650" i="1"/>
  <c r="AQ2602" i="1"/>
  <c r="AQ2809" i="1"/>
  <c r="AQ2755" i="1"/>
  <c r="AQ2485" i="1"/>
  <c r="AQ2421" i="1"/>
  <c r="AQ2646" i="1"/>
  <c r="AQ2154" i="1"/>
  <c r="AQ2368" i="1"/>
  <c r="AQ2562" i="1"/>
  <c r="AQ2534" i="1"/>
  <c r="AQ2362" i="1"/>
  <c r="AQ2532" i="1"/>
  <c r="AQ2797" i="1"/>
  <c r="AQ2569" i="1"/>
  <c r="AQ2742" i="1"/>
  <c r="AQ2732" i="1"/>
  <c r="AQ2772" i="1"/>
  <c r="AQ2483" i="1"/>
  <c r="AQ2798" i="1"/>
  <c r="AQ2620" i="1"/>
  <c r="AQ2741" i="1"/>
  <c r="AQ2769" i="1"/>
  <c r="AQ2776" i="1"/>
  <c r="AQ2712" i="1"/>
  <c r="AQ2658" i="1"/>
  <c r="AQ2575" i="1"/>
  <c r="AQ2737" i="1"/>
  <c r="AQ2815" i="1"/>
  <c r="AQ2728" i="1"/>
  <c r="AQ2775" i="1"/>
  <c r="AQ2336" i="1"/>
  <c r="AQ2771" i="1"/>
  <c r="AQ2511" i="1"/>
  <c r="AQ2679" i="1"/>
  <c r="AQ2533" i="1"/>
  <c r="AQ2448" i="1"/>
  <c r="AQ2654" i="1"/>
  <c r="AQ2484" i="1"/>
  <c r="AQ2689" i="1"/>
  <c r="AQ2539" i="1"/>
  <c r="AQ2556" i="1"/>
  <c r="AQ2782" i="1"/>
  <c r="AQ2471" i="1"/>
  <c r="AQ2542" i="1"/>
  <c r="AQ2086" i="1"/>
  <c r="AQ2395" i="1"/>
  <c r="AQ2370" i="1"/>
  <c r="AQ2155" i="1"/>
  <c r="AQ2171" i="1"/>
  <c r="AQ2266" i="1"/>
  <c r="AQ2179" i="1"/>
  <c r="AQ2291" i="1"/>
  <c r="AQ1777" i="1"/>
  <c r="AQ1922" i="1"/>
  <c r="AQ1869" i="1"/>
  <c r="AQ2035" i="1"/>
  <c r="AQ1926" i="1"/>
  <c r="AQ1820" i="1"/>
  <c r="AQ2121" i="1"/>
  <c r="AQ1879" i="1"/>
  <c r="AQ1933" i="1"/>
  <c r="AQ1910" i="1"/>
  <c r="AQ2085" i="1"/>
  <c r="AQ2037" i="1"/>
  <c r="AQ2084" i="1"/>
  <c r="AQ2253" i="1"/>
  <c r="AQ2183" i="1"/>
  <c r="AQ2063" i="1"/>
  <c r="AQ2145" i="1"/>
  <c r="AQ2189" i="1"/>
  <c r="AQ2367" i="1"/>
  <c r="AQ2210" i="1"/>
  <c r="AQ2203" i="1"/>
  <c r="AQ2238" i="1"/>
  <c r="AQ2263" i="1"/>
  <c r="AQ2176" i="1"/>
  <c r="AQ2313" i="1"/>
  <c r="AQ2316" i="1"/>
  <c r="AQ2056" i="1"/>
  <c r="AQ2319" i="1"/>
  <c r="AQ2402" i="1"/>
  <c r="AQ2067" i="1"/>
  <c r="AQ2072" i="1"/>
  <c r="AQ2211" i="1"/>
  <c r="AQ2060" i="1"/>
  <c r="AQ1895" i="1"/>
  <c r="AQ1936" i="1"/>
  <c r="AQ2051" i="1"/>
  <c r="AQ1901" i="1"/>
  <c r="AQ2115" i="1"/>
  <c r="AQ1781" i="1"/>
  <c r="AQ1793" i="1"/>
  <c r="AQ1801" i="1"/>
  <c r="AQ1714" i="1"/>
  <c r="AQ1751" i="1"/>
  <c r="AQ1725" i="1"/>
  <c r="AQ1712" i="1"/>
  <c r="AQ1695" i="1"/>
  <c r="AQ1642" i="1"/>
  <c r="AQ1711" i="1"/>
  <c r="AQ1533" i="1"/>
  <c r="AQ1641" i="1"/>
  <c r="AQ1553" i="1"/>
  <c r="AQ1274" i="1"/>
  <c r="AQ1558" i="1"/>
  <c r="AQ1688" i="1"/>
  <c r="AQ1385" i="1"/>
  <c r="AQ1658" i="1"/>
  <c r="AQ1710" i="1"/>
  <c r="AQ1546" i="1"/>
  <c r="AQ1571" i="1"/>
  <c r="AQ1629" i="1"/>
  <c r="AQ1613" i="1"/>
  <c r="AQ1484" i="1"/>
  <c r="AQ1360" i="1"/>
  <c r="AQ1501" i="1"/>
  <c r="AQ1444" i="1"/>
  <c r="AQ1498" i="1"/>
  <c r="AQ1457" i="1"/>
  <c r="AQ2479" i="1"/>
  <c r="AQ2682" i="1"/>
  <c r="AQ2567" i="1"/>
  <c r="AQ2455" i="1"/>
  <c r="AQ2670" i="1"/>
  <c r="AQ2441" i="1"/>
  <c r="AQ2673" i="1"/>
  <c r="AQ2501" i="1"/>
  <c r="AQ2549" i="1"/>
  <c r="AQ2536" i="1"/>
  <c r="AQ2720" i="1"/>
  <c r="AQ2718" i="1"/>
  <c r="AQ2386" i="1"/>
  <c r="AQ2601" i="1"/>
  <c r="AQ2381" i="1"/>
  <c r="AQ2366" i="1"/>
  <c r="AQ2173" i="1"/>
  <c r="AQ2186" i="1"/>
  <c r="AQ2288" i="1"/>
  <c r="AQ2219" i="1"/>
  <c r="AQ2334" i="1"/>
  <c r="AQ2391" i="1"/>
  <c r="AQ1785" i="1"/>
  <c r="AQ1985" i="1"/>
  <c r="AQ1894" i="1"/>
  <c r="AQ2041" i="1"/>
  <c r="AQ1931" i="1"/>
  <c r="AQ1930" i="1"/>
  <c r="AQ2201" i="1"/>
  <c r="AQ1919" i="1"/>
  <c r="AQ1996" i="1"/>
  <c r="AQ1902" i="1"/>
  <c r="AQ1857" i="1"/>
  <c r="AQ2049" i="1"/>
  <c r="AQ2105" i="1"/>
  <c r="AQ2289" i="1"/>
  <c r="AQ2309" i="1"/>
  <c r="AQ2070" i="1"/>
  <c r="AQ2156" i="1"/>
  <c r="AQ2205" i="1"/>
  <c r="AQ2196" i="1"/>
  <c r="AQ2311" i="1"/>
  <c r="AQ2499" i="1"/>
  <c r="AQ2454" i="1"/>
  <c r="AQ2247" i="1"/>
  <c r="AQ2551" i="1"/>
  <c r="AQ2470" i="1"/>
  <c r="AQ2372" i="1"/>
  <c r="AQ2749" i="1"/>
  <c r="AQ2724" i="1"/>
  <c r="AQ2702" i="1"/>
  <c r="AQ2561" i="1"/>
  <c r="AQ2723" i="1"/>
  <c r="AQ2393" i="1"/>
  <c r="AQ2472" i="1"/>
  <c r="AQ2343" i="1"/>
  <c r="AQ2261" i="1"/>
  <c r="AQ2223" i="1"/>
  <c r="AQ2310" i="1"/>
  <c r="AQ2229" i="1"/>
  <c r="AQ2077" i="1"/>
  <c r="AQ2215" i="1"/>
  <c r="AQ2324" i="1"/>
  <c r="AQ1671" i="1"/>
  <c r="AQ1883" i="1"/>
  <c r="AQ2020" i="1"/>
  <c r="AQ2029" i="1"/>
  <c r="AQ2089" i="1"/>
  <c r="AQ1843" i="1"/>
  <c r="AQ1989" i="1"/>
  <c r="AQ2303" i="1"/>
  <c r="AQ1935" i="1"/>
  <c r="AQ2111" i="1"/>
  <c r="AQ1915" i="1"/>
  <c r="AQ1946" i="1"/>
  <c r="AQ2068" i="1"/>
  <c r="AQ2125" i="1"/>
  <c r="AQ2297" i="1"/>
  <c r="AQ2116" i="1"/>
  <c r="AQ2101" i="1"/>
  <c r="AQ2192" i="1"/>
  <c r="AQ2012" i="1"/>
  <c r="AQ2331" i="1"/>
  <c r="AQ2174" i="1"/>
  <c r="AQ2481" i="1"/>
  <c r="AQ2554" i="1"/>
  <c r="AQ2500" i="1"/>
  <c r="AQ2385" i="1"/>
  <c r="AQ2617" i="1"/>
  <c r="AQ2705" i="1"/>
  <c r="AQ2722" i="1"/>
  <c r="AQ2763" i="1"/>
  <c r="AQ2637" i="1"/>
  <c r="AQ2674" i="1"/>
  <c r="AQ2652" i="1"/>
  <c r="AQ2559" i="1"/>
  <c r="AQ2296" i="1"/>
  <c r="AQ2308" i="1"/>
  <c r="AQ2467" i="1"/>
  <c r="AQ2138" i="1"/>
  <c r="AQ2278" i="1"/>
  <c r="AQ2249" i="1"/>
  <c r="AQ2314" i="1"/>
  <c r="AQ2264" i="1"/>
  <c r="AQ2119" i="1"/>
  <c r="AQ2304" i="1"/>
  <c r="AQ1660" i="1"/>
  <c r="AQ1947" i="1"/>
  <c r="AQ2045" i="1"/>
  <c r="AQ1809" i="1"/>
  <c r="AQ2137" i="1"/>
  <c r="AQ1845" i="1"/>
  <c r="AQ1898" i="1"/>
  <c r="AQ1831" i="1"/>
  <c r="AQ1888" i="1"/>
  <c r="AQ2117" i="1"/>
  <c r="AQ1971" i="1"/>
  <c r="AQ1988" i="1"/>
  <c r="AQ1892" i="1"/>
  <c r="AQ2157" i="1"/>
  <c r="AQ2405" i="1"/>
  <c r="AQ2122" i="1"/>
  <c r="AQ2103" i="1"/>
  <c r="AQ2213" i="1"/>
  <c r="AQ2073" i="1"/>
  <c r="AQ2251" i="1"/>
  <c r="AQ2398" i="1"/>
  <c r="AQ2143" i="1"/>
  <c r="AQ2327" i="1"/>
  <c r="AQ2312" i="1"/>
  <c r="AQ2164" i="1"/>
  <c r="AQ2307" i="1"/>
  <c r="AQ2262" i="1"/>
  <c r="AQ2469" i="1"/>
  <c r="AQ2621" i="1"/>
  <c r="AQ2518" i="1"/>
  <c r="AQ2408" i="1"/>
  <c r="AQ2675" i="1"/>
  <c r="AQ2476" i="1"/>
  <c r="AQ2555" i="1"/>
  <c r="AQ2641" i="1"/>
  <c r="AQ2344" i="1"/>
  <c r="AQ2246" i="1"/>
  <c r="AQ2446" i="1"/>
  <c r="AQ2074" i="1"/>
  <c r="AQ2293" i="1"/>
  <c r="AQ2318" i="1"/>
  <c r="AQ2341" i="1"/>
  <c r="AQ2113" i="1"/>
  <c r="AQ2239" i="1"/>
  <c r="AQ2287" i="1"/>
  <c r="AQ1724" i="1"/>
  <c r="AQ2013" i="1"/>
  <c r="AQ1811" i="1"/>
  <c r="AQ1866" i="1"/>
  <c r="AQ2185" i="1"/>
  <c r="AQ1977" i="1"/>
  <c r="AQ1924" i="1"/>
  <c r="AQ1839" i="1"/>
  <c r="AQ1890" i="1"/>
  <c r="AQ1788" i="1"/>
  <c r="AQ1803" i="1"/>
  <c r="AQ1998" i="1"/>
  <c r="AQ1950" i="1"/>
  <c r="AQ1973" i="1"/>
  <c r="AQ2144" i="1"/>
  <c r="AQ2135" i="1"/>
  <c r="AQ2017" i="1"/>
  <c r="AQ2221" i="1"/>
  <c r="AQ2079" i="1"/>
  <c r="AQ2347" i="1"/>
  <c r="AQ2298" i="1"/>
  <c r="AQ2102" i="1"/>
  <c r="AQ2254" i="1"/>
  <c r="AQ2302" i="1"/>
  <c r="AQ2428" i="1"/>
  <c r="AQ2373" i="1"/>
  <c r="AQ2052" i="1"/>
  <c r="AQ2258" i="1"/>
  <c r="AQ2548" i="1"/>
  <c r="AQ2417" i="1"/>
  <c r="AQ2808" i="1"/>
  <c r="AQ2440" i="1"/>
  <c r="AQ2506" i="1"/>
  <c r="AQ2639" i="1"/>
  <c r="AQ2629" i="1"/>
  <c r="AQ2256" i="1"/>
  <c r="AQ2439" i="1"/>
  <c r="AQ2432" i="1"/>
  <c r="AQ2317" i="1"/>
  <c r="AQ2346" i="1"/>
  <c r="AQ2123" i="1"/>
  <c r="AQ2360" i="1"/>
  <c r="AQ2165" i="1"/>
  <c r="AQ2295" i="1"/>
  <c r="AQ2644" i="1"/>
  <c r="AQ1762" i="1"/>
  <c r="AQ2061" i="1"/>
  <c r="AQ1836" i="1"/>
  <c r="AQ1981" i="1"/>
  <c r="AQ2281" i="1"/>
  <c r="AQ1750" i="1"/>
  <c r="AQ1948" i="1"/>
  <c r="AQ1862" i="1"/>
  <c r="AQ1937" i="1"/>
  <c r="AQ1847" i="1"/>
  <c r="AQ1878" i="1"/>
  <c r="AQ2005" i="1"/>
  <c r="AQ1953" i="1"/>
  <c r="AQ2004" i="1"/>
  <c r="AQ2034" i="1"/>
  <c r="AQ2190" i="1"/>
  <c r="AQ2066" i="1"/>
  <c r="AQ1951" i="1"/>
  <c r="AQ2158" i="1"/>
  <c r="AQ2282" i="1"/>
  <c r="AQ2126" i="1"/>
  <c r="AQ2016" i="1"/>
  <c r="AQ2290" i="1"/>
  <c r="AQ2259" i="1"/>
  <c r="AQ2075" i="1"/>
  <c r="AQ2300" i="1"/>
  <c r="AQ2130" i="1"/>
  <c r="AQ2062" i="1"/>
  <c r="AQ2819" i="1"/>
  <c r="AQ2730" i="1"/>
  <c r="AQ2787" i="1"/>
  <c r="AQ2726" i="1"/>
  <c r="AQ2194" i="1"/>
  <c r="AQ2779" i="1"/>
  <c r="AQ2522" i="1"/>
  <c r="AQ2800" i="1"/>
  <c r="AQ2813" i="1"/>
  <c r="AQ2423" i="1"/>
  <c r="AQ2406" i="1"/>
  <c r="AQ2147" i="1"/>
  <c r="AQ2570" i="1"/>
  <c r="AQ2207" i="1"/>
  <c r="AQ2523" i="1"/>
  <c r="AQ2348" i="1"/>
  <c r="AQ2353" i="1"/>
  <c r="AQ1852" i="1"/>
  <c r="AQ1723" i="1"/>
  <c r="AQ1838" i="1"/>
  <c r="AQ2083" i="1"/>
  <c r="AQ1730" i="1"/>
  <c r="AQ1768" i="1"/>
  <c r="AQ1955" i="1"/>
  <c r="AQ1867" i="1"/>
  <c r="AQ1972" i="1"/>
  <c r="AQ1899" i="1"/>
  <c r="AQ1938" i="1"/>
  <c r="AQ2053" i="1"/>
  <c r="AQ1979" i="1"/>
  <c r="AQ1887" i="1"/>
  <c r="AQ2065" i="1"/>
  <c r="AQ2206" i="1"/>
  <c r="AQ2128" i="1"/>
  <c r="AQ2098" i="1"/>
  <c r="AQ2197" i="1"/>
  <c r="AQ2230" i="1"/>
  <c r="AQ2351" i="1"/>
  <c r="AQ2271" i="1"/>
  <c r="AQ2323" i="1"/>
  <c r="AQ2047" i="1"/>
  <c r="AQ2127" i="1"/>
  <c r="AQ2064" i="1"/>
  <c r="AQ2736" i="1"/>
  <c r="AQ2806" i="1"/>
  <c r="AQ2628" i="1"/>
  <c r="AQ2754" i="1"/>
  <c r="AQ2241" i="1"/>
  <c r="AQ2513" i="1"/>
  <c r="AQ2636" i="1"/>
  <c r="AQ2745" i="1"/>
  <c r="AQ2764" i="1"/>
  <c r="AQ2435" i="1"/>
  <c r="AQ2430" i="1"/>
  <c r="AQ2104" i="1"/>
  <c r="AQ2193" i="1"/>
  <c r="AQ2666" i="1"/>
  <c r="AQ2236" i="1"/>
  <c r="AQ2475" i="1"/>
  <c r="AQ1795" i="1"/>
  <c r="AQ1771" i="1"/>
  <c r="AQ1848" i="1"/>
  <c r="AQ2093" i="1"/>
  <c r="AQ1863" i="1"/>
  <c r="AQ1790" i="1"/>
  <c r="AQ1995" i="1"/>
  <c r="AQ1903" i="1"/>
  <c r="AQ2046" i="1"/>
  <c r="AQ1958" i="1"/>
  <c r="AQ1827" i="1"/>
  <c r="AQ2152" i="1"/>
  <c r="AQ1982" i="1"/>
  <c r="AQ2129" i="1"/>
  <c r="AQ2080" i="1"/>
  <c r="AQ2209" i="1"/>
  <c r="AQ2132" i="1"/>
  <c r="AQ2160" i="1"/>
  <c r="AQ2218" i="1"/>
  <c r="AQ2250" i="1"/>
  <c r="AQ2283" i="1"/>
  <c r="AQ2707" i="1"/>
  <c r="AQ2438" i="1"/>
  <c r="AQ2033" i="1"/>
  <c r="AQ2462" i="1"/>
  <c r="AQ2284" i="1"/>
  <c r="AQ2803" i="1"/>
  <c r="AQ2504" i="1"/>
  <c r="AQ2627" i="1"/>
  <c r="AQ2687" i="1"/>
  <c r="AQ2676" i="1"/>
  <c r="AQ2412" i="1"/>
  <c r="AQ2181" i="1"/>
  <c r="AQ2442" i="1"/>
  <c r="AQ1782" i="1"/>
  <c r="AQ1835" i="1"/>
  <c r="AQ1829" i="1"/>
  <c r="AQ2240" i="1"/>
  <c r="AQ2097" i="1"/>
  <c r="AQ2168" i="1"/>
  <c r="AQ2224" i="1"/>
  <c r="AQ2099" i="1"/>
  <c r="AQ2200" i="1"/>
  <c r="AQ2195" i="1"/>
  <c r="AQ2388" i="1"/>
  <c r="AQ2139" i="1"/>
  <c r="AQ2399" i="1"/>
  <c r="AQ2112" i="1"/>
  <c r="AQ2248" i="1"/>
  <c r="AQ2054" i="1"/>
  <c r="AQ1670" i="1"/>
  <c r="AQ2022" i="1"/>
  <c r="AQ2136" i="1"/>
  <c r="AQ1934" i="1"/>
  <c r="AQ1897" i="1"/>
  <c r="AQ1992" i="1"/>
  <c r="AQ1871" i="1"/>
  <c r="AQ1874" i="1"/>
  <c r="AQ1855" i="1"/>
  <c r="AQ1991" i="1"/>
  <c r="AQ1925" i="1"/>
  <c r="AQ1766" i="1"/>
  <c r="AQ1745" i="1"/>
  <c r="AQ1746" i="1"/>
  <c r="AQ1713" i="1"/>
  <c r="AQ1687" i="1"/>
  <c r="AQ1572" i="1"/>
  <c r="AQ1743" i="1"/>
  <c r="AQ1614" i="1"/>
  <c r="AQ1623" i="1"/>
  <c r="AQ1594" i="1"/>
  <c r="AQ1541" i="1"/>
  <c r="AQ1669" i="1"/>
  <c r="AQ1611" i="1"/>
  <c r="AQ1633" i="1"/>
  <c r="AQ1703" i="1"/>
  <c r="AQ1544" i="1"/>
  <c r="AQ1422" i="1"/>
  <c r="AQ1554" i="1"/>
  <c r="AQ1406" i="1"/>
  <c r="AQ1103" i="1"/>
  <c r="AQ1525" i="1"/>
  <c r="AQ1506" i="1"/>
  <c r="AQ1481" i="1"/>
  <c r="AQ1193" i="1"/>
  <c r="AQ1354" i="1"/>
  <c r="AQ1600" i="1"/>
  <c r="AQ1587" i="1"/>
  <c r="AQ1424" i="1"/>
  <c r="AQ1428" i="1"/>
  <c r="AQ1482" i="1"/>
  <c r="AQ1073" i="1"/>
  <c r="AQ1335" i="1"/>
  <c r="AQ1321" i="1"/>
  <c r="AQ1203" i="1"/>
  <c r="AQ1407" i="1"/>
  <c r="AQ1131" i="1"/>
  <c r="AQ1346" i="1"/>
  <c r="AQ1683" i="1"/>
  <c r="AQ1181" i="1"/>
  <c r="AQ1218" i="1"/>
  <c r="AQ1081" i="1"/>
  <c r="AQ1322" i="1"/>
  <c r="AQ1192" i="1"/>
  <c r="AQ1405" i="1"/>
  <c r="AQ1235" i="1"/>
  <c r="AQ1242" i="1"/>
  <c r="AQ1209" i="1"/>
  <c r="AQ1061" i="1"/>
  <c r="AQ827" i="1"/>
  <c r="AQ876" i="1"/>
  <c r="AQ919" i="1"/>
  <c r="AQ862" i="1"/>
  <c r="AQ974" i="1"/>
  <c r="AQ908" i="1"/>
  <c r="AQ885" i="1"/>
  <c r="AQ1028" i="1"/>
  <c r="AQ942" i="1"/>
  <c r="AQ1088" i="1"/>
  <c r="AQ1205" i="1"/>
  <c r="AQ1041" i="1"/>
  <c r="AQ1185" i="1"/>
  <c r="AQ1064" i="1"/>
  <c r="AQ1267" i="1"/>
  <c r="AQ1320" i="1"/>
  <c r="AQ1215" i="1"/>
  <c r="AQ1014" i="1"/>
  <c r="AQ1331" i="1"/>
  <c r="AQ1164" i="1"/>
  <c r="AQ1003" i="1"/>
  <c r="AQ1144" i="1"/>
  <c r="AQ1326" i="1"/>
  <c r="AQ1128" i="1"/>
  <c r="AQ992" i="1"/>
  <c r="AQ1017" i="1"/>
  <c r="AQ1158" i="1"/>
  <c r="AQ978" i="1"/>
  <c r="AQ1011" i="1"/>
  <c r="AQ1051" i="1"/>
  <c r="AQ1092" i="1"/>
  <c r="AQ865" i="1"/>
  <c r="AQ877" i="1"/>
  <c r="AQ858" i="1"/>
  <c r="AQ1569" i="1"/>
  <c r="AQ1206" i="1"/>
  <c r="AQ1281" i="1"/>
  <c r="AQ1667" i="1"/>
  <c r="AQ1329" i="1"/>
  <c r="AQ1022" i="1"/>
  <c r="AQ1035" i="1"/>
  <c r="AQ1375" i="1"/>
  <c r="AQ1201" i="1"/>
  <c r="AQ1344" i="1"/>
  <c r="AQ1240" i="1"/>
  <c r="AQ1197" i="1"/>
  <c r="AQ832" i="1"/>
  <c r="AQ894" i="1"/>
  <c r="AQ931" i="1"/>
  <c r="AQ879" i="1"/>
  <c r="AQ836" i="1"/>
  <c r="AQ977" i="1"/>
  <c r="AQ1038" i="1"/>
  <c r="AQ835" i="1"/>
  <c r="AQ1114" i="1"/>
  <c r="AQ1253" i="1"/>
  <c r="AQ1169" i="1"/>
  <c r="AQ1217" i="1"/>
  <c r="AQ1068" i="1"/>
  <c r="AQ1029" i="1"/>
  <c r="AQ1323" i="1"/>
  <c r="AQ1219" i="1"/>
  <c r="AQ1137" i="1"/>
  <c r="AQ1295" i="1"/>
  <c r="AQ1161" i="1"/>
  <c r="AQ1124" i="1"/>
  <c r="AQ2320" i="1"/>
  <c r="AQ2648" i="1"/>
  <c r="AQ2426" i="1"/>
  <c r="AQ2231" i="1"/>
  <c r="AQ2434" i="1"/>
  <c r="AQ2202" i="1"/>
  <c r="AQ1797" i="1"/>
  <c r="AQ1841" i="1"/>
  <c r="AQ1858" i="1"/>
  <c r="AQ2265" i="1"/>
  <c r="AQ2110" i="1"/>
  <c r="AQ2170" i="1"/>
  <c r="AQ2094" i="1"/>
  <c r="AQ2355" i="1"/>
  <c r="AQ2148" i="1"/>
  <c r="AQ2120" i="1"/>
  <c r="AQ2204" i="1"/>
  <c r="AQ2044" i="1"/>
  <c r="AQ1975" i="1"/>
  <c r="AQ2008" i="1"/>
  <c r="AQ2003" i="1"/>
  <c r="AQ2363" i="1"/>
  <c r="AQ1774" i="1"/>
  <c r="AQ2030" i="1"/>
  <c r="AQ1929" i="1"/>
  <c r="AQ1889" i="1"/>
  <c r="AQ1966" i="1"/>
  <c r="AQ1822" i="1"/>
  <c r="AQ1849" i="1"/>
  <c r="AQ1912" i="1"/>
  <c r="AQ1754" i="1"/>
  <c r="AQ1767" i="1"/>
  <c r="AQ1715" i="1"/>
  <c r="AQ1779" i="1"/>
  <c r="AQ1773" i="1"/>
  <c r="AQ1799" i="1"/>
  <c r="AQ1685" i="1"/>
  <c r="AQ1728" i="1"/>
  <c r="AQ1646" i="1"/>
  <c r="AQ1591" i="1"/>
  <c r="AQ1364" i="1"/>
  <c r="AQ1582" i="1"/>
  <c r="AQ1602" i="1"/>
  <c r="AQ1465" i="1"/>
  <c r="AQ1691" i="1"/>
  <c r="AQ1312" i="1"/>
  <c r="AQ1526" i="1"/>
  <c r="AQ1388" i="1"/>
  <c r="AQ1663" i="1"/>
  <c r="AQ1518" i="1"/>
  <c r="AQ1499" i="1"/>
  <c r="AQ1473" i="1"/>
  <c r="AQ1190" i="1"/>
  <c r="AQ1556" i="1"/>
  <c r="AQ1583" i="1"/>
  <c r="AQ1442" i="1"/>
  <c r="AQ1332" i="1"/>
  <c r="AQ1327" i="1"/>
  <c r="AQ1413" i="1"/>
  <c r="AQ1627" i="1"/>
  <c r="AQ1478" i="1"/>
  <c r="AQ1437" i="1"/>
  <c r="AQ1391" i="1"/>
  <c r="AQ1250" i="1"/>
  <c r="AQ993" i="1"/>
  <c r="AQ1170" i="1"/>
  <c r="AQ1347" i="1"/>
  <c r="AQ999" i="1"/>
  <c r="AQ2503" i="1"/>
  <c r="AQ2409" i="1"/>
  <c r="AQ2404" i="1"/>
  <c r="AQ2397" i="1"/>
  <c r="AQ2380" i="1"/>
  <c r="AQ2257" i="1"/>
  <c r="AQ2162" i="1"/>
  <c r="AQ2178" i="1"/>
  <c r="AQ1816" i="1"/>
  <c r="AQ1796" i="1"/>
  <c r="AQ1868" i="1"/>
  <c r="AQ2273" i="1"/>
  <c r="AQ2167" i="1"/>
  <c r="AQ2184" i="1"/>
  <c r="AQ2088" i="1"/>
  <c r="AQ2279" i="1"/>
  <c r="AQ2268" i="1"/>
  <c r="AQ2078" i="1"/>
  <c r="AQ2042" i="1"/>
  <c r="AQ1970" i="1"/>
  <c r="AQ1984" i="1"/>
  <c r="AQ2118" i="1"/>
  <c r="AQ2007" i="1"/>
  <c r="AQ2071" i="1"/>
  <c r="AQ2028" i="1"/>
  <c r="AQ2024" i="1"/>
  <c r="AQ1846" i="1"/>
  <c r="AQ1860" i="1"/>
  <c r="AQ1893" i="1"/>
  <c r="AQ1764" i="1"/>
  <c r="AQ2039" i="1"/>
  <c r="AQ1684" i="1"/>
  <c r="AQ1731" i="1"/>
  <c r="AQ1734" i="1"/>
  <c r="AQ1674" i="1"/>
  <c r="AQ1586" i="1"/>
  <c r="AQ1588" i="1"/>
  <c r="AQ1655" i="1"/>
  <c r="AQ1593" i="1"/>
  <c r="AQ1271" i="1"/>
  <c r="AQ1606" i="1"/>
  <c r="AQ1644" i="1"/>
  <c r="AQ1552" i="1"/>
  <c r="AQ1597" i="1"/>
  <c r="AQ1680" i="1"/>
  <c r="AQ1514" i="1"/>
  <c r="AQ1699" i="1"/>
  <c r="AQ1507" i="1"/>
  <c r="AQ1390" i="1"/>
  <c r="AQ1492" i="1"/>
  <c r="AQ1236" i="1"/>
  <c r="AQ1313" i="1"/>
  <c r="AQ1220" i="1"/>
  <c r="AQ1423" i="1"/>
  <c r="AQ1319" i="1"/>
  <c r="AQ1416" i="1"/>
  <c r="AQ1221" i="1"/>
  <c r="AQ1468" i="1"/>
  <c r="AQ1179" i="1"/>
  <c r="AQ1415" i="1"/>
  <c r="AQ1076" i="1"/>
  <c r="AQ1308" i="1"/>
  <c r="AQ1212" i="1"/>
  <c r="AQ1376" i="1"/>
  <c r="AQ1338" i="1"/>
  <c r="AQ1418" i="1"/>
  <c r="AQ1651" i="1"/>
  <c r="AQ1311" i="1"/>
  <c r="AQ1451" i="1"/>
  <c r="AQ1336" i="1"/>
  <c r="AQ1032" i="1"/>
  <c r="AQ1357" i="1"/>
  <c r="AQ2528" i="1"/>
  <c r="AQ2583" i="1"/>
  <c r="AQ2740" i="1"/>
  <c r="AQ2199" i="1"/>
  <c r="AQ2340" i="1"/>
  <c r="AQ2714" i="1"/>
  <c r="AQ2526" i="1"/>
  <c r="AQ1807" i="1"/>
  <c r="AQ1775" i="1"/>
  <c r="AQ1997" i="1"/>
  <c r="AQ1968" i="1"/>
  <c r="AQ1956" i="1"/>
  <c r="AQ2214" i="1"/>
  <c r="AQ2269" i="1"/>
  <c r="AQ2403" i="1"/>
  <c r="AQ2352" i="1"/>
  <c r="AQ2043" i="1"/>
  <c r="AQ1942" i="1"/>
  <c r="AQ1969" i="1"/>
  <c r="AQ2000" i="1"/>
  <c r="AQ1765" i="1"/>
  <c r="AQ1949" i="1"/>
  <c r="AQ2006" i="1"/>
  <c r="AQ1885" i="1"/>
  <c r="AQ1824" i="1"/>
  <c r="AQ1832" i="1"/>
  <c r="AQ1804" i="1"/>
  <c r="AQ1736" i="1"/>
  <c r="AQ1722" i="1"/>
  <c r="AQ1628" i="1"/>
  <c r="AQ1662" i="1"/>
  <c r="AQ1540" i="1"/>
  <c r="AQ1698" i="1"/>
  <c r="AQ1652" i="1"/>
  <c r="AQ1638" i="1"/>
  <c r="AQ1632" i="1"/>
  <c r="AQ1621" i="1"/>
  <c r="AQ1592" i="1"/>
  <c r="AQ1661" i="1"/>
  <c r="AQ1502" i="1"/>
  <c r="AQ1589" i="1"/>
  <c r="AQ1495" i="1"/>
  <c r="AQ1504" i="1"/>
  <c r="AQ1511" i="1"/>
  <c r="AQ1381" i="1"/>
  <c r="AQ1479" i="1"/>
  <c r="AQ1450" i="1"/>
  <c r="AQ1401" i="1"/>
  <c r="AQ1449" i="1"/>
  <c r="AQ1412" i="1"/>
  <c r="AQ1356" i="1"/>
  <c r="AQ1299" i="1"/>
  <c r="AQ1408" i="1"/>
  <c r="AQ1282" i="1"/>
  <c r="AQ1210" i="1"/>
  <c r="AQ1575" i="1"/>
  <c r="AQ1149" i="1"/>
  <c r="AQ1397" i="1"/>
  <c r="AQ964" i="1"/>
  <c r="AQ1139" i="1"/>
  <c r="AQ1342" i="1"/>
  <c r="AQ1222" i="1"/>
  <c r="AQ1410" i="1"/>
  <c r="AQ1414" i="1"/>
  <c r="AQ1276" i="1"/>
  <c r="AQ1635" i="1"/>
  <c r="AQ1387" i="1"/>
  <c r="AQ1471" i="1"/>
  <c r="AQ1305" i="1"/>
  <c r="AQ1434" i="1"/>
  <c r="AQ1297" i="1"/>
  <c r="AQ1194" i="1"/>
  <c r="AQ982" i="1"/>
  <c r="AQ1431" i="1"/>
  <c r="AQ1328" i="1"/>
  <c r="AQ2781" i="1"/>
  <c r="AQ2482" i="1"/>
  <c r="AQ2708" i="1"/>
  <c r="AQ2191" i="1"/>
  <c r="AQ2762" i="1"/>
  <c r="AQ1817" i="1"/>
  <c r="AQ1826" i="1"/>
  <c r="AQ2001" i="1"/>
  <c r="AQ1990" i="1"/>
  <c r="AQ1987" i="1"/>
  <c r="AQ2245" i="1"/>
  <c r="AQ2431" i="1"/>
  <c r="AQ2382" i="1"/>
  <c r="AQ2038" i="1"/>
  <c r="AQ2243" i="1"/>
  <c r="AQ2050" i="1"/>
  <c r="AQ1873" i="1"/>
  <c r="AQ1952" i="1"/>
  <c r="AQ1964" i="1"/>
  <c r="AQ1875" i="1"/>
  <c r="AQ1732" i="1"/>
  <c r="AQ1974" i="1"/>
  <c r="AQ1870" i="1"/>
  <c r="AQ1720" i="1"/>
  <c r="AQ1812" i="1"/>
  <c r="AQ1830" i="1"/>
  <c r="AQ1821" i="1"/>
  <c r="AQ1738" i="1"/>
  <c r="AQ1749" i="1"/>
  <c r="AQ1733" i="1"/>
  <c r="AQ1618" i="1"/>
  <c r="AQ1668" i="1"/>
  <c r="AQ1505" i="1"/>
  <c r="AQ1679" i="1"/>
  <c r="AQ1645" i="1"/>
  <c r="AQ1601" i="1"/>
  <c r="AQ1620" i="1"/>
  <c r="AQ1640" i="1"/>
  <c r="AQ1622" i="1"/>
  <c r="AQ1647" i="1"/>
  <c r="AQ1509" i="1"/>
  <c r="AQ1508" i="1"/>
  <c r="AQ1464" i="1"/>
  <c r="AQ1461" i="1"/>
  <c r="AQ1419" i="1"/>
  <c r="AQ1266" i="1"/>
  <c r="AQ1225" i="1"/>
  <c r="AQ1435" i="1"/>
  <c r="AQ1182" i="1"/>
  <c r="AQ1565" i="1"/>
  <c r="AQ1430" i="1"/>
  <c r="AQ991" i="1"/>
  <c r="AQ924" i="1"/>
  <c r="AQ1151" i="1"/>
  <c r="AQ1384" i="1"/>
  <c r="AQ1245" i="1"/>
  <c r="AQ1399" i="1"/>
  <c r="AQ1619" i="1"/>
  <c r="AQ1365" i="1"/>
  <c r="AQ1288" i="1"/>
  <c r="AQ1273" i="1"/>
  <c r="AQ1173" i="1"/>
  <c r="AQ2619" i="1"/>
  <c r="AQ2234" i="1"/>
  <c r="AQ2748" i="1"/>
  <c r="AQ2610" i="1"/>
  <c r="AQ2124" i="1"/>
  <c r="AQ2810" i="1"/>
  <c r="AQ2478" i="1"/>
  <c r="AQ1753" i="1"/>
  <c r="AQ1828" i="1"/>
  <c r="AQ2069" i="1"/>
  <c r="AQ1994" i="1"/>
  <c r="AQ2025" i="1"/>
  <c r="AQ2260" i="1"/>
  <c r="AQ2019" i="1"/>
  <c r="AQ2131" i="1"/>
  <c r="AQ1983" i="1"/>
  <c r="AQ2100" i="1"/>
  <c r="AQ1914" i="1"/>
  <c r="AQ1954" i="1"/>
  <c r="AQ1850" i="1"/>
  <c r="AQ1802" i="1"/>
  <c r="AQ1791" i="1"/>
  <c r="AQ1833" i="1"/>
  <c r="AQ1853" i="1"/>
  <c r="AQ1810" i="1"/>
  <c r="AQ1819" i="1"/>
  <c r="AQ1729" i="1"/>
  <c r="AQ1957" i="1"/>
  <c r="AQ1748" i="1"/>
  <c r="AQ1612" i="1"/>
  <c r="AQ1549" i="1"/>
  <c r="AQ1741" i="1"/>
  <c r="AQ1840" i="1"/>
  <c r="AQ1692" i="1"/>
  <c r="AQ1534" i="1"/>
  <c r="AQ1664" i="1"/>
  <c r="AQ1573" i="1"/>
  <c r="AQ1596" i="1"/>
  <c r="AQ1512" i="1"/>
  <c r="AQ1445" i="1"/>
  <c r="AQ1489" i="1"/>
  <c r="AQ1472" i="1"/>
  <c r="AQ1497" i="1"/>
  <c r="AQ1615" i="1"/>
  <c r="AQ1383" i="1"/>
  <c r="AQ1470" i="1"/>
  <c r="AQ1350" i="1"/>
  <c r="AQ1403" i="1"/>
  <c r="AQ1260" i="1"/>
  <c r="AQ1456" i="1"/>
  <c r="AQ1567" i="1"/>
  <c r="AQ1421" i="1"/>
  <c r="AQ1476" i="1"/>
  <c r="AQ1110" i="1"/>
  <c r="AQ1562" i="1"/>
  <c r="AQ1432" i="1"/>
  <c r="AQ935" i="1"/>
  <c r="AQ1074" i="1"/>
  <c r="AQ1386" i="1"/>
  <c r="AQ1254" i="1"/>
  <c r="AQ1287" i="1"/>
  <c r="AQ1603" i="1"/>
  <c r="AQ1355" i="1"/>
  <c r="AQ1275" i="1"/>
  <c r="AQ1394" i="1"/>
  <c r="AQ1207" i="1"/>
  <c r="AQ1379" i="1"/>
  <c r="AQ1152" i="1"/>
  <c r="AQ1043" i="1"/>
  <c r="AQ2356" i="1"/>
  <c r="AQ2699" i="1"/>
  <c r="AQ2743" i="1"/>
  <c r="AQ2608" i="1"/>
  <c r="AQ2433" i="1"/>
  <c r="AQ2031" i="1"/>
  <c r="AQ2140" i="1"/>
  <c r="AQ2267" i="1"/>
  <c r="AQ2407" i="1"/>
  <c r="AQ1769" i="1"/>
  <c r="AQ2009" i="1"/>
  <c r="AQ2096" i="1"/>
  <c r="AQ1907" i="1"/>
  <c r="AQ2059" i="1"/>
  <c r="AQ1993" i="1"/>
  <c r="AQ2252" i="1"/>
  <c r="AQ2322" i="1"/>
  <c r="AQ2011" i="1"/>
  <c r="AQ2114" i="1"/>
  <c r="AQ2090" i="1"/>
  <c r="AQ1943" i="1"/>
  <c r="AQ1904" i="1"/>
  <c r="AQ1909" i="1"/>
  <c r="AQ1978" i="1"/>
  <c r="AQ1808" i="1"/>
  <c r="AQ1864" i="1"/>
  <c r="AQ1726" i="1"/>
  <c r="AQ1649" i="1"/>
  <c r="AQ1758" i="1"/>
  <c r="AQ1759" i="1"/>
  <c r="AQ1604" i="1"/>
  <c r="AQ1676" i="1"/>
  <c r="AQ1718" i="1"/>
  <c r="AQ1776" i="1"/>
  <c r="AQ1805" i="1"/>
  <c r="AQ1543" i="1"/>
  <c r="AQ1542" i="1"/>
  <c r="AQ1517" i="1"/>
  <c r="AQ1448" i="1"/>
  <c r="AQ1584" i="1"/>
  <c r="AQ1475" i="1"/>
  <c r="AQ1491" i="1"/>
  <c r="AQ1352" i="1"/>
  <c r="AQ1599" i="1"/>
  <c r="AQ1441" i="1"/>
  <c r="AQ1487" i="1"/>
  <c r="AQ1404" i="1"/>
  <c r="AQ1334" i="1"/>
  <c r="AQ1440" i="1"/>
  <c r="AQ1480" i="1"/>
  <c r="AQ1353" i="1"/>
  <c r="AQ1398" i="1"/>
  <c r="AQ1425" i="1"/>
  <c r="AQ1060" i="1"/>
  <c r="AQ1522" i="1"/>
  <c r="AQ1559" i="1"/>
  <c r="AQ1400" i="1"/>
  <c r="AQ1349" i="1"/>
  <c r="AQ1005" i="1"/>
  <c r="AQ1107" i="1"/>
  <c r="AQ1167" i="1"/>
  <c r="AQ1280" i="1"/>
  <c r="AQ1117" i="1"/>
  <c r="AQ1551" i="1"/>
  <c r="AQ1259" i="1"/>
  <c r="AQ1409" i="1"/>
  <c r="AQ1256" i="1"/>
  <c r="AQ1380" i="1"/>
  <c r="AQ1230" i="1"/>
  <c r="AQ1294" i="1"/>
  <c r="AQ1024" i="1"/>
  <c r="AQ1231" i="1"/>
  <c r="AQ997" i="1"/>
  <c r="AQ1129" i="1"/>
  <c r="AQ1036" i="1"/>
  <c r="AQ864" i="1"/>
  <c r="AQ837" i="1"/>
  <c r="AQ913" i="1"/>
  <c r="AQ867" i="1"/>
  <c r="AQ884" i="1"/>
  <c r="AQ916" i="1"/>
  <c r="AQ1054" i="1"/>
  <c r="AQ1015" i="1"/>
  <c r="AQ1096" i="1"/>
  <c r="AQ895" i="1"/>
  <c r="AQ906" i="1"/>
  <c r="AQ1065" i="1"/>
  <c r="AQ1046" i="1"/>
  <c r="AQ1286" i="1"/>
  <c r="AQ969" i="1"/>
  <c r="AQ1234" i="1"/>
  <c r="AQ1027" i="1"/>
  <c r="AQ943" i="1"/>
  <c r="AQ1257" i="1"/>
  <c r="AQ1314" i="1"/>
  <c r="AQ838" i="1"/>
  <c r="AQ1007" i="1"/>
  <c r="AQ1156" i="1"/>
  <c r="AQ953" i="1"/>
  <c r="AQ933" i="1"/>
  <c r="AQ971" i="1"/>
  <c r="AQ2578" i="1"/>
  <c r="AQ2585" i="1"/>
  <c r="AQ2515" i="1"/>
  <c r="AQ2272" i="1"/>
  <c r="AQ2149" i="1"/>
  <c r="AQ2451" i="1"/>
  <c r="AQ2326" i="1"/>
  <c r="AQ1739" i="1"/>
  <c r="AQ1906" i="1"/>
  <c r="AQ1818" i="1"/>
  <c r="AQ2032" i="1"/>
  <c r="AQ2151" i="1"/>
  <c r="AQ2285" i="1"/>
  <c r="AQ2106" i="1"/>
  <c r="AQ2023" i="1"/>
  <c r="AQ2270" i="1"/>
  <c r="AQ2095" i="1"/>
  <c r="AQ1945" i="1"/>
  <c r="AQ1876" i="1"/>
  <c r="AQ1806" i="1"/>
  <c r="AQ1962" i="1"/>
  <c r="AQ1891" i="1"/>
  <c r="AQ1961" i="1"/>
  <c r="AQ1744" i="1"/>
  <c r="AQ1794" i="1"/>
  <c r="AQ1770" i="1"/>
  <c r="AQ1677" i="1"/>
  <c r="AQ1792" i="1"/>
  <c r="AQ1896" i="1"/>
  <c r="AQ1705" i="1"/>
  <c r="AQ1666" i="1"/>
  <c r="AQ1706" i="1"/>
  <c r="AQ1654" i="1"/>
  <c r="AQ1727" i="1"/>
  <c r="AQ1608" i="1"/>
  <c r="AQ1673" i="1"/>
  <c r="AQ2538" i="1"/>
  <c r="AQ2603" i="1"/>
  <c r="AQ2688" i="1"/>
  <c r="AQ2738" i="1"/>
  <c r="AQ2161" i="1"/>
  <c r="AQ2187" i="1"/>
  <c r="AQ2436" i="1"/>
  <c r="AQ1756" i="1"/>
  <c r="AQ1913" i="1"/>
  <c r="AQ1825" i="1"/>
  <c r="AQ2081" i="1"/>
  <c r="AQ2153" i="1"/>
  <c r="AQ2301" i="1"/>
  <c r="AQ2294" i="1"/>
  <c r="AQ1786" i="1"/>
  <c r="AQ1980" i="1"/>
  <c r="AQ2058" i="1"/>
  <c r="AQ1911" i="1"/>
  <c r="AQ1905" i="1"/>
  <c r="AQ1959" i="1"/>
  <c r="AQ1940" i="1"/>
  <c r="AQ1960" i="1"/>
  <c r="AQ1740" i="1"/>
  <c r="AQ1755" i="1"/>
  <c r="AQ1780" i="1"/>
  <c r="AQ1823" i="1"/>
  <c r="AQ1944" i="1"/>
  <c r="AQ2449" i="1"/>
  <c r="AQ2222" i="1"/>
  <c r="AQ2092" i="1"/>
  <c r="AQ2383" i="1"/>
  <c r="AQ2169" i="1"/>
  <c r="AQ2232" i="1"/>
  <c r="AQ2427" i="1"/>
  <c r="AQ2306" i="1"/>
  <c r="AQ1784" i="1"/>
  <c r="AQ1918" i="1"/>
  <c r="AQ1865" i="1"/>
  <c r="AQ1986" i="1"/>
  <c r="AQ2217" i="1"/>
  <c r="AQ2109" i="1"/>
  <c r="AQ2082" i="1"/>
  <c r="AQ2292" i="1"/>
  <c r="AQ2387" i="1"/>
  <c r="AQ2163" i="1"/>
  <c r="AQ2087" i="1"/>
  <c r="AQ1872" i="1"/>
  <c r="AQ1884" i="1"/>
  <c r="AQ1928" i="1"/>
  <c r="AQ1886" i="1"/>
  <c r="AQ1939" i="1"/>
  <c r="AQ2002" i="1"/>
  <c r="AQ1752" i="1"/>
  <c r="AQ1772" i="1"/>
  <c r="AQ1861" i="1"/>
  <c r="AQ1761" i="1"/>
  <c r="AQ1880" i="1"/>
  <c r="AQ1789" i="1"/>
  <c r="AQ2225" i="1"/>
  <c r="AQ2242" i="1"/>
  <c r="AQ2180" i="1"/>
  <c r="AQ1854" i="1"/>
  <c r="AQ1908" i="1"/>
  <c r="AQ1737" i="1"/>
  <c r="AQ1625" i="1"/>
  <c r="AQ1708" i="1"/>
  <c r="AQ1653" i="1"/>
  <c r="AQ1610" i="1"/>
  <c r="AQ1500" i="1"/>
  <c r="AQ1631" i="1"/>
  <c r="AQ1590" i="1"/>
  <c r="AQ1374" i="1"/>
  <c r="AQ1527" i="1"/>
  <c r="AQ1358" i="1"/>
  <c r="AQ1366" i="1"/>
  <c r="AQ1469" i="1"/>
  <c r="AQ1371" i="1"/>
  <c r="AQ1126" i="1"/>
  <c r="AQ1439" i="1"/>
  <c r="AQ1037" i="1"/>
  <c r="AQ1292" i="1"/>
  <c r="AQ1315" i="1"/>
  <c r="AQ1143" i="1"/>
  <c r="AQ856" i="1"/>
  <c r="AQ907" i="1"/>
  <c r="AQ863" i="1"/>
  <c r="AQ911" i="1"/>
  <c r="AQ900" i="1"/>
  <c r="AQ1006" i="1"/>
  <c r="AQ847" i="1"/>
  <c r="AQ1130" i="1"/>
  <c r="AQ1044" i="1"/>
  <c r="AQ1090" i="1"/>
  <c r="AQ1109" i="1"/>
  <c r="AQ1172" i="1"/>
  <c r="AQ1133" i="1"/>
  <c r="AQ1171" i="1"/>
  <c r="AQ1268" i="1"/>
  <c r="AQ1204" i="1"/>
  <c r="AQ1264" i="1"/>
  <c r="AQ1033" i="1"/>
  <c r="AQ1000" i="1"/>
  <c r="AQ854" i="1"/>
  <c r="AQ1557" i="1"/>
  <c r="AQ1263" i="1"/>
  <c r="AQ1093" i="1"/>
  <c r="AQ1367" i="1"/>
  <c r="AQ1348" i="1"/>
  <c r="AQ1269" i="1"/>
  <c r="AQ1154" i="1"/>
  <c r="AQ887" i="1"/>
  <c r="AQ922" i="1"/>
  <c r="AQ869" i="1"/>
  <c r="AQ928" i="1"/>
  <c r="AQ994" i="1"/>
  <c r="AQ1066" i="1"/>
  <c r="AQ1146" i="1"/>
  <c r="AQ1083" i="1"/>
  <c r="AQ1097" i="1"/>
  <c r="AQ1136" i="1"/>
  <c r="AQ1246" i="1"/>
  <c r="AQ1141" i="1"/>
  <c r="AQ1188" i="1"/>
  <c r="AQ1247" i="1"/>
  <c r="AQ1279" i="1"/>
  <c r="AQ1198" i="1"/>
  <c r="AQ1013" i="1"/>
  <c r="AQ1191" i="1"/>
  <c r="AQ1016" i="1"/>
  <c r="AQ1150" i="1"/>
  <c r="AQ949" i="1"/>
  <c r="AQ981" i="1"/>
  <c r="AQ904" i="1"/>
  <c r="AQ918" i="1"/>
  <c r="AQ1213" i="1"/>
  <c r="AQ1160" i="1"/>
  <c r="AQ1119" i="1"/>
  <c r="AQ1184" i="1"/>
  <c r="AQ1153" i="1"/>
  <c r="AQ1080" i="1"/>
  <c r="AQ1243" i="1"/>
  <c r="AQ1089" i="1"/>
  <c r="AQ1001" i="1"/>
  <c r="AQ1134" i="1"/>
  <c r="AQ1067" i="1"/>
  <c r="AQ939" i="1"/>
  <c r="AQ976" i="1"/>
  <c r="AQ980" i="1"/>
  <c r="AQ2788" i="1"/>
  <c r="AQ2596" i="1"/>
  <c r="AQ2133" i="1"/>
  <c r="AQ1923" i="1"/>
  <c r="AQ1976" i="1"/>
  <c r="AQ1716" i="1"/>
  <c r="AQ1700" i="1"/>
  <c r="AQ1689" i="1"/>
  <c r="AQ1837" i="1"/>
  <c r="AQ1704" i="1"/>
  <c r="AQ1579" i="1"/>
  <c r="AQ1539" i="1"/>
  <c r="AQ1438" i="1"/>
  <c r="AQ1488" i="1"/>
  <c r="AQ1643" i="1"/>
  <c r="AQ1429" i="1"/>
  <c r="AQ878" i="1"/>
  <c r="AQ1118" i="1"/>
  <c r="AQ2615" i="1"/>
  <c r="AQ2091" i="1"/>
  <c r="AQ1760" i="1"/>
  <c r="AQ1686" i="1"/>
  <c r="AQ1702" i="1"/>
  <c r="AQ1529" i="1"/>
  <c r="AQ1536" i="1"/>
  <c r="AQ1532" i="1"/>
  <c r="AQ1535" i="1"/>
  <c r="AQ1555" i="1"/>
  <c r="AQ1516" i="1"/>
  <c r="AQ1304" i="1"/>
  <c r="AQ1675" i="1"/>
  <c r="AQ1252" i="1"/>
  <c r="AQ1239" i="1"/>
  <c r="AQ1233" i="1"/>
  <c r="AQ1309" i="1"/>
  <c r="AQ1340" i="1"/>
  <c r="AQ1362" i="1"/>
  <c r="AQ1125" i="1"/>
  <c r="AQ1296" i="1"/>
  <c r="AQ1112" i="1"/>
  <c r="AQ825" i="1"/>
  <c r="AQ892" i="1"/>
  <c r="AQ952" i="1"/>
  <c r="AQ1018" i="1"/>
  <c r="AQ903" i="1"/>
  <c r="AQ1255" i="1"/>
  <c r="AQ941" i="1"/>
  <c r="AQ909" i="1"/>
  <c r="AQ2325" i="1"/>
  <c r="AQ2150" i="1"/>
  <c r="AQ1916" i="1"/>
  <c r="AQ1941" i="1"/>
  <c r="AQ1844" i="1"/>
  <c r="AQ1763" i="1"/>
  <c r="AQ1678" i="1"/>
  <c r="AQ1682" i="1"/>
  <c r="AQ1696" i="1"/>
  <c r="AQ1570" i="1"/>
  <c r="AQ1477" i="1"/>
  <c r="AQ1538" i="1"/>
  <c r="AQ1616" i="1"/>
  <c r="AQ1547" i="1"/>
  <c r="AQ1411" i="1"/>
  <c r="AQ1447" i="1"/>
  <c r="AQ1402" i="1"/>
  <c r="AQ1238" i="1"/>
  <c r="AQ1351" i="1"/>
  <c r="AQ1324" i="1"/>
  <c r="AQ1095" i="1"/>
  <c r="AQ1224" i="1"/>
  <c r="AQ1091" i="1"/>
  <c r="AQ875" i="1"/>
  <c r="AQ868" i="1"/>
  <c r="AQ915" i="1"/>
  <c r="AQ1010" i="1"/>
  <c r="AQ1031" i="1"/>
  <c r="AQ944" i="1"/>
  <c r="AQ899" i="1"/>
  <c r="AQ873" i="1"/>
  <c r="AQ1165" i="1"/>
  <c r="AQ1106" i="1"/>
  <c r="AQ834" i="1"/>
  <c r="AQ1278" i="1"/>
  <c r="AQ1272" i="1"/>
  <c r="AQ1241" i="1"/>
  <c r="AQ1122" i="1"/>
  <c r="AQ1116" i="1"/>
  <c r="AQ970" i="1"/>
  <c r="AQ987" i="1"/>
  <c r="AQ930" i="1"/>
  <c r="AQ937" i="1"/>
  <c r="AQ2419" i="1"/>
  <c r="AQ2220" i="1"/>
  <c r="AQ2166" i="1"/>
  <c r="AQ1999" i="1"/>
  <c r="AQ1657" i="1"/>
  <c r="AQ1550" i="1"/>
  <c r="AQ1636" i="1"/>
  <c r="AQ1681" i="1"/>
  <c r="AQ1446" i="1"/>
  <c r="AQ1564" i="1"/>
  <c r="AQ1523" i="1"/>
  <c r="AQ1485" i="1"/>
  <c r="AQ1363" i="1"/>
  <c r="AQ1467" i="1"/>
  <c r="AQ1087" i="1"/>
  <c r="AQ1251" i="1"/>
  <c r="AQ1084" i="1"/>
  <c r="AQ1214" i="1"/>
  <c r="AQ1291" i="1"/>
  <c r="AQ1248" i="1"/>
  <c r="AQ1284" i="1"/>
  <c r="AQ880" i="1"/>
  <c r="AQ923" i="1"/>
  <c r="AQ1070" i="1"/>
  <c r="AQ829" i="1"/>
  <c r="AQ1077" i="1"/>
  <c r="AQ954" i="1"/>
  <c r="AQ1009" i="1"/>
  <c r="AQ984" i="1"/>
  <c r="AQ927" i="1"/>
  <c r="AQ1135" i="1"/>
  <c r="AQ1030" i="1"/>
  <c r="AQ1289" i="1"/>
  <c r="AQ1300" i="1"/>
  <c r="AQ1058" i="1"/>
  <c r="AQ1232" i="1"/>
  <c r="AQ1189" i="1"/>
  <c r="AQ966" i="1"/>
  <c r="AQ902" i="1"/>
  <c r="AQ1176" i="1"/>
  <c r="AQ912" i="1"/>
  <c r="AQ905" i="1"/>
  <c r="AQ2474" i="1"/>
  <c r="AQ1719" i="1"/>
  <c r="AQ2036" i="1"/>
  <c r="AQ2040" i="1"/>
  <c r="AQ1967" i="1"/>
  <c r="AQ1814" i="1"/>
  <c r="AQ1721" i="1"/>
  <c r="AQ1697" i="1"/>
  <c r="AQ1548" i="1"/>
  <c r="AQ1617" i="1"/>
  <c r="AQ1694" i="1"/>
  <c r="AQ1637" i="1"/>
  <c r="AQ1581" i="1"/>
  <c r="AQ1452" i="1"/>
  <c r="AQ1474" i="1"/>
  <c r="AQ1510" i="1"/>
  <c r="AQ1595" i="1"/>
  <c r="AQ1515" i="1"/>
  <c r="AQ1537" i="1"/>
  <c r="AQ1378" i="1"/>
  <c r="AQ1178" i="1"/>
  <c r="AQ1359" i="1"/>
  <c r="AQ940" i="1"/>
  <c r="AQ1042" i="1"/>
  <c r="AQ1200" i="1"/>
  <c r="AQ1211" i="1"/>
  <c r="AQ1427" i="1"/>
  <c r="AQ1223" i="1"/>
  <c r="AQ1244" i="1"/>
  <c r="AQ1069" i="1"/>
  <c r="AQ826" i="1"/>
  <c r="AQ848" i="1"/>
  <c r="AQ860" i="1"/>
  <c r="AQ842" i="1"/>
  <c r="AQ1086" i="1"/>
  <c r="AQ1004" i="1"/>
  <c r="AQ1034" i="1"/>
  <c r="AQ1023" i="1"/>
  <c r="AQ1012" i="1"/>
  <c r="AQ1229" i="1"/>
  <c r="AQ985" i="1"/>
  <c r="AQ1317" i="1"/>
  <c r="AQ1303" i="1"/>
  <c r="AQ962" i="1"/>
  <c r="AQ1166" i="1"/>
  <c r="AQ897" i="1"/>
  <c r="AQ1021" i="1"/>
  <c r="AQ965" i="1"/>
  <c r="AQ870" i="1"/>
  <c r="AQ934" i="1"/>
  <c r="AQ2516" i="1"/>
  <c r="AQ2392" i="1"/>
  <c r="AQ1859" i="1"/>
  <c r="AQ1932" i="1"/>
  <c r="AQ1609" i="1"/>
  <c r="AQ1693" i="1"/>
  <c r="AQ1717" i="1"/>
  <c r="AQ1566" i="1"/>
  <c r="AQ1607" i="1"/>
  <c r="AQ1577" i="1"/>
  <c r="AQ1757" i="1"/>
  <c r="AQ1531" i="1"/>
  <c r="AQ1580" i="1"/>
  <c r="AQ1568" i="1"/>
  <c r="AQ1460" i="1"/>
  <c r="AQ1462" i="1"/>
  <c r="AQ1265" i="1"/>
  <c r="AQ1496" i="1"/>
  <c r="AQ1417" i="1"/>
  <c r="AQ1420" i="1"/>
  <c r="AQ1333" i="1"/>
  <c r="AQ1183" i="1"/>
  <c r="AQ1393" i="1"/>
  <c r="AQ1199" i="1"/>
  <c r="AQ1258" i="1"/>
  <c r="AQ1396" i="1"/>
  <c r="AQ882" i="1"/>
  <c r="AQ1053" i="1"/>
  <c r="AQ828" i="1"/>
  <c r="AQ852" i="1"/>
  <c r="AQ881" i="1"/>
  <c r="AQ891" i="1"/>
  <c r="AQ1094" i="1"/>
  <c r="AQ1063" i="1"/>
  <c r="AQ850" i="1"/>
  <c r="AQ1057" i="1"/>
  <c r="AQ888" i="1"/>
  <c r="AQ1261" i="1"/>
  <c r="AQ1162" i="1"/>
  <c r="AQ830" i="1"/>
  <c r="AQ920" i="1"/>
  <c r="AQ917" i="1"/>
  <c r="AQ1163" i="1"/>
  <c r="AQ1075" i="1"/>
  <c r="AQ938" i="1"/>
  <c r="AQ956" i="1"/>
  <c r="AQ959" i="1"/>
  <c r="AQ955" i="1"/>
  <c r="AQ2735" i="1"/>
  <c r="AQ1800" i="1"/>
  <c r="AQ2339" i="1"/>
  <c r="AQ1813" i="1"/>
  <c r="AQ1877" i="1"/>
  <c r="AQ1856" i="1"/>
  <c r="AQ1851" i="1"/>
  <c r="AQ1709" i="1"/>
  <c r="AQ1561" i="1"/>
  <c r="AQ1493" i="1"/>
  <c r="AQ1458" i="1"/>
  <c r="AQ1436" i="1"/>
  <c r="AQ1453" i="1"/>
  <c r="AQ1513" i="1"/>
  <c r="AQ1494" i="1"/>
  <c r="AQ1208" i="1"/>
  <c r="AQ1370" i="1"/>
  <c r="AQ1196" i="1"/>
  <c r="AQ1503" i="1"/>
  <c r="AQ1368" i="1"/>
  <c r="AQ1330" i="1"/>
  <c r="AQ1127" i="1"/>
  <c r="AQ1389" i="1"/>
  <c r="AQ1216" i="1"/>
  <c r="AQ883" i="1"/>
  <c r="AQ898" i="1"/>
  <c r="AQ840" i="1"/>
  <c r="AQ926" i="1"/>
  <c r="AQ844" i="1"/>
  <c r="AQ1082" i="1"/>
  <c r="AQ945" i="1"/>
  <c r="AQ1098" i="1"/>
  <c r="AQ1008" i="1"/>
  <c r="AQ961" i="1"/>
  <c r="AQ1249" i="1"/>
  <c r="AQ857" i="1"/>
  <c r="AQ1168" i="1"/>
  <c r="AQ866" i="1"/>
  <c r="AQ1105" i="1"/>
  <c r="AQ1104" i="1"/>
  <c r="AQ983" i="1"/>
  <c r="AQ1148" i="1"/>
  <c r="AQ1040" i="1"/>
  <c r="AQ989" i="1"/>
  <c r="AQ1056" i="1"/>
  <c r="AQ853" i="1"/>
  <c r="AQ2794" i="1"/>
  <c r="AQ2142" i="1"/>
  <c r="AQ1965" i="1"/>
  <c r="AQ2014" i="1"/>
  <c r="AQ1598" i="1"/>
  <c r="AQ1659" i="1"/>
  <c r="AQ1639" i="1"/>
  <c r="AQ1690" i="1"/>
  <c r="AQ1530" i="1"/>
  <c r="AQ1483" i="1"/>
  <c r="AQ1433" i="1"/>
  <c r="AQ1426" i="1"/>
  <c r="AQ1520" i="1"/>
  <c r="AQ1486" i="1"/>
  <c r="AQ1115" i="1"/>
  <c r="AQ1377" i="1"/>
  <c r="AQ1157" i="1"/>
  <c r="AQ1463" i="1"/>
  <c r="AQ1290" i="1"/>
  <c r="AQ1519" i="1"/>
  <c r="AQ1316" i="1"/>
  <c r="AQ1142" i="1"/>
  <c r="AQ1121" i="1"/>
  <c r="AQ1341" i="1"/>
  <c r="AQ859" i="1"/>
  <c r="AQ910" i="1"/>
  <c r="AQ958" i="1"/>
  <c r="AQ872" i="1"/>
  <c r="AQ948" i="1"/>
  <c r="AQ990" i="1"/>
  <c r="AQ1085" i="1"/>
  <c r="AQ986" i="1"/>
  <c r="AQ843" i="1"/>
  <c r="AQ1020" i="1"/>
  <c r="AQ1047" i="1"/>
  <c r="AQ1062" i="1"/>
  <c r="AQ947" i="1"/>
  <c r="AQ1177" i="1"/>
  <c r="AQ1159" i="1"/>
  <c r="AQ1283" i="1"/>
  <c r="AQ833" i="1"/>
  <c r="AQ1138" i="1"/>
  <c r="AQ1111" i="1"/>
  <c r="AQ2235" i="1"/>
  <c r="AQ1735" i="1"/>
  <c r="AQ2134" i="1"/>
  <c r="AQ1787" i="1"/>
  <c r="AQ1665" i="1"/>
  <c r="AQ1605" i="1"/>
  <c r="AQ1650" i="1"/>
  <c r="AQ1630" i="1"/>
  <c r="AQ1545" i="1"/>
  <c r="AQ1707" i="1"/>
  <c r="AQ1576" i="1"/>
  <c r="AQ1656" i="1"/>
  <c r="AQ1578" i="1"/>
  <c r="AQ1648" i="1"/>
  <c r="AQ1307" i="1"/>
  <c r="AQ1563" i="1"/>
  <c r="AQ1325" i="1"/>
  <c r="AQ1382" i="1"/>
  <c r="AQ1345" i="1"/>
  <c r="AQ1395" i="1"/>
  <c r="AQ1195" i="1"/>
  <c r="AQ1120" i="1"/>
  <c r="AQ1373" i="1"/>
  <c r="AQ1443" i="1"/>
  <c r="AQ1227" i="1"/>
  <c r="AQ1466" i="1"/>
  <c r="AQ1585" i="1"/>
  <c r="AQ1301" i="1"/>
  <c r="AQ1369" i="1"/>
  <c r="AQ1174" i="1"/>
  <c r="AQ1361" i="1"/>
  <c r="AQ1132" i="1"/>
  <c r="AQ1298" i="1"/>
  <c r="AQ851" i="1"/>
  <c r="AQ996" i="1"/>
  <c r="AQ979" i="1"/>
  <c r="AQ1072" i="1"/>
  <c r="AQ841" i="1"/>
  <c r="AQ973" i="1"/>
  <c r="AQ1459" i="1"/>
  <c r="AQ839" i="1"/>
  <c r="AQ1100" i="1"/>
  <c r="AQ1025" i="1"/>
  <c r="AQ1155" i="1"/>
  <c r="AQ951" i="1"/>
  <c r="AQ890" i="1"/>
  <c r="AQ1524" i="1"/>
  <c r="AQ1337" i="1"/>
  <c r="AQ925" i="1"/>
  <c r="AQ998" i="1"/>
  <c r="AQ1050" i="1"/>
  <c r="AQ914" i="1"/>
  <c r="AQ1140" i="1"/>
  <c r="AQ874" i="1"/>
  <c r="AQ1052" i="1"/>
  <c r="AQ975" i="1"/>
  <c r="AQ1019" i="1"/>
  <c r="AQ1048" i="1"/>
  <c r="AQ929" i="1"/>
  <c r="AQ1180" i="1"/>
  <c r="AQ901" i="1"/>
  <c r="AQ845" i="1"/>
  <c r="AQ1101" i="1"/>
  <c r="AQ1921" i="1"/>
  <c r="AQ1392" i="1"/>
  <c r="AQ921" i="1"/>
  <c r="AQ855" i="1"/>
  <c r="AQ960" i="1"/>
  <c r="AQ1747" i="1"/>
  <c r="AQ1285" i="1"/>
  <c r="AQ896" i="1"/>
  <c r="AQ1045" i="1"/>
  <c r="AQ1306" i="1"/>
  <c r="AQ932" i="1"/>
  <c r="AQ957" i="1"/>
  <c r="AQ2371" i="1"/>
  <c r="AQ1339" i="1"/>
  <c r="AQ861" i="1"/>
  <c r="AQ1900" i="1"/>
  <c r="AQ1742" i="1"/>
  <c r="AQ1490" i="1"/>
  <c r="AQ1293" i="1"/>
  <c r="AQ1002" i="1"/>
  <c r="AQ2321" i="1"/>
  <c r="AQ1920" i="1"/>
  <c r="AQ1626" i="1"/>
  <c r="AQ1343" i="1"/>
  <c r="AQ1310" i="1"/>
  <c r="AQ1175" i="1"/>
  <c r="AQ871" i="1"/>
  <c r="AQ1071" i="1"/>
  <c r="AQ967" i="1"/>
  <c r="AQ1059" i="1"/>
  <c r="AQ946" i="1"/>
  <c r="AQ1881" i="1"/>
  <c r="AQ1039" i="1"/>
  <c r="AQ968" i="1"/>
  <c r="AQ1099" i="1"/>
  <c r="AQ1049" i="1"/>
  <c r="AQ1202" i="1"/>
  <c r="AQ2015" i="1"/>
  <c r="AQ1528" i="1"/>
  <c r="AQ1228" i="1"/>
  <c r="AQ1277" i="1"/>
  <c r="AQ1455" i="1"/>
  <c r="AQ988" i="1"/>
  <c r="AQ1078" i="1"/>
  <c r="AQ1102" i="1"/>
  <c r="AQ1055" i="1"/>
  <c r="AQ1270" i="1"/>
  <c r="AQ846" i="1"/>
  <c r="AQ1624" i="1"/>
  <c r="AQ831" i="1"/>
  <c r="AQ1237" i="1"/>
  <c r="AQ1318" i="1"/>
  <c r="AQ1147" i="1"/>
  <c r="AQ1302" i="1"/>
  <c r="AQ1834" i="1"/>
  <c r="AQ1574" i="1"/>
  <c r="AQ1079" i="1"/>
  <c r="AQ936" i="1"/>
  <c r="AQ849" i="1"/>
  <c r="AQ1701" i="1"/>
  <c r="AQ1560" i="1"/>
  <c r="AQ972" i="1"/>
  <c r="AQ2107" i="1"/>
  <c r="AQ1798" i="1"/>
  <c r="AQ1372" i="1"/>
  <c r="AQ1113" i="1"/>
  <c r="AQ886" i="1"/>
  <c r="AQ995" i="1"/>
  <c r="AQ1226" i="1"/>
  <c r="AQ963" i="1"/>
  <c r="AQ950" i="1"/>
  <c r="AQ1672" i="1"/>
  <c r="AQ1521" i="1"/>
  <c r="AQ1454" i="1"/>
  <c r="AQ1186" i="1"/>
  <c r="AQ1108" i="1"/>
  <c r="AQ1145" i="1"/>
  <c r="AQ893" i="1"/>
  <c r="AQ1026" i="1"/>
  <c r="AQ1123" i="1"/>
  <c r="AQ889" i="1"/>
  <c r="AQ1187" i="1"/>
  <c r="AQ1262" i="1"/>
  <c r="AG855" i="1"/>
  <c r="AG924" i="1"/>
  <c r="AG1067" i="1"/>
  <c r="AG989" i="1"/>
  <c r="AG999" i="1"/>
  <c r="AG1072" i="1"/>
  <c r="AG1105" i="1"/>
  <c r="AG1024" i="1"/>
  <c r="AG1131" i="1"/>
  <c r="AG935" i="1"/>
  <c r="AG1110" i="1"/>
  <c r="AG1202" i="1"/>
  <c r="AG1122" i="1"/>
  <c r="AG1132" i="1"/>
  <c r="AG1214" i="1"/>
  <c r="AG1252" i="1"/>
  <c r="AG1426" i="1"/>
  <c r="AG1196" i="1"/>
  <c r="AG1268" i="1"/>
  <c r="AG1287" i="1"/>
  <c r="AG1064" i="1"/>
  <c r="AG1333" i="1"/>
  <c r="AG1169" i="1"/>
  <c r="AG1221" i="1"/>
  <c r="AG1255" i="1"/>
  <c r="AG1482" i="1"/>
  <c r="AG1451" i="1"/>
  <c r="AG1538" i="1"/>
  <c r="AG1629" i="1"/>
  <c r="AG1430" i="1"/>
  <c r="AG1442" i="1"/>
  <c r="AG1692" i="1"/>
  <c r="AG1600" i="1"/>
  <c r="AG1652" i="1"/>
  <c r="AG1216" i="1"/>
  <c r="AG1524" i="1"/>
  <c r="AG1453" i="1"/>
  <c r="AG1685" i="1"/>
  <c r="AG866" i="1"/>
  <c r="AG1671" i="1"/>
  <c r="AG1077" i="1"/>
  <c r="AG1189" i="1"/>
  <c r="AG1663" i="1"/>
  <c r="AG1880" i="1"/>
  <c r="AG1931" i="1"/>
  <c r="AG1445" i="1"/>
  <c r="AG1969" i="1"/>
  <c r="AG2099" i="1"/>
  <c r="AG2162" i="1"/>
  <c r="AG2185" i="1"/>
  <c r="AG1912" i="1"/>
  <c r="AG1579" i="1"/>
  <c r="AG1741" i="1"/>
  <c r="AG1561" i="1"/>
  <c r="AG1687" i="1"/>
  <c r="AG1723" i="1"/>
  <c r="AG1754" i="1"/>
  <c r="AG1791" i="1"/>
  <c r="AG1933" i="1"/>
  <c r="AG1953" i="1"/>
  <c r="AG1840" i="1"/>
  <c r="AG1856" i="1"/>
  <c r="AG1986" i="1"/>
  <c r="AG2011" i="1"/>
  <c r="AG2004" i="1"/>
  <c r="AG2036" i="1"/>
  <c r="AG2074" i="1"/>
  <c r="AG1770" i="1"/>
  <c r="AG1789" i="1"/>
  <c r="AG2025" i="1"/>
  <c r="AG2158" i="1"/>
  <c r="AG2460" i="1"/>
  <c r="AG1672" i="1"/>
  <c r="AG1777" i="1"/>
  <c r="AG2209" i="1"/>
  <c r="AG2220" i="1"/>
  <c r="AG1756" i="1"/>
  <c r="AG1842" i="1"/>
  <c r="AG1964" i="1"/>
  <c r="AG2003" i="1"/>
  <c r="AG2023" i="1"/>
  <c r="AG1818" i="1"/>
  <c r="AG1857" i="1"/>
  <c r="AG2008" i="1"/>
  <c r="AG2056" i="1"/>
  <c r="AG2113" i="1"/>
  <c r="AG2228" i="1"/>
  <c r="AG1091" i="1"/>
  <c r="AG2143" i="1"/>
  <c r="AG2146" i="1"/>
  <c r="AG2335" i="1"/>
  <c r="AG2339" i="1"/>
  <c r="AG2005" i="1"/>
  <c r="AG2107" i="1"/>
  <c r="AG2276" i="1"/>
  <c r="AG2706" i="1"/>
  <c r="AG2710" i="1"/>
  <c r="AG2760" i="1"/>
  <c r="AG1874" i="1"/>
  <c r="AG2453" i="1"/>
  <c r="AG1719" i="1"/>
  <c r="AG1821" i="1"/>
  <c r="AG2552" i="1"/>
  <c r="AG1243" i="1"/>
  <c r="AG2285" i="1"/>
  <c r="AG2288" i="1"/>
  <c r="AG1886" i="1"/>
  <c r="AG2014" i="1"/>
  <c r="AG2046" i="1"/>
  <c r="AG2525" i="1"/>
  <c r="AG2533" i="1"/>
  <c r="AG2028" i="1"/>
  <c r="AG2265" i="1"/>
  <c r="AG1960" i="1"/>
  <c r="AG2241" i="1"/>
  <c r="AG2274" i="1"/>
  <c r="AG2573" i="1"/>
  <c r="AG2601" i="1"/>
  <c r="AG2624" i="1"/>
  <c r="AG2764" i="1"/>
  <c r="AG2372" i="1"/>
  <c r="AG2577" i="1"/>
  <c r="AG2585" i="1"/>
  <c r="AG2781" i="1"/>
  <c r="AG2796" i="1"/>
  <c r="AG2574" i="1"/>
  <c r="AG2593" i="1"/>
  <c r="AG2297" i="1"/>
  <c r="AG1527" i="1"/>
  <c r="AG1873" i="1"/>
  <c r="AG2747" i="1"/>
  <c r="AG2318" i="1"/>
  <c r="AG2346" i="1"/>
  <c r="AG2539" i="1"/>
  <c r="AG1260" i="1"/>
  <c r="AG2287" i="1"/>
  <c r="AG2312" i="1"/>
  <c r="AG2663" i="1"/>
  <c r="AG2684" i="1"/>
  <c r="AG2694" i="1"/>
  <c r="AG2801" i="1"/>
  <c r="AG2650" i="1"/>
  <c r="AG2759" i="1"/>
  <c r="AG2779" i="1"/>
  <c r="AG2600" i="1"/>
  <c r="AG2604" i="1"/>
  <c r="AG2670" i="1"/>
  <c r="AG2695" i="1"/>
  <c r="AG2654" i="1"/>
  <c r="AG2382" i="1"/>
  <c r="AG2435" i="1"/>
  <c r="AG2709" i="1"/>
  <c r="AG2745" i="1"/>
  <c r="AG2756" i="1"/>
  <c r="AG2798" i="1"/>
  <c r="AG2396" i="1"/>
  <c r="AG1926" i="1"/>
  <c r="AG2389" i="1"/>
  <c r="AG2370" i="1"/>
  <c r="AG2688" i="1"/>
  <c r="AG2242" i="1"/>
  <c r="AG2423" i="1"/>
  <c r="AL63" i="1" a="1"/>
  <c r="AL63" i="1" s="1"/>
  <c r="AX63" i="1" s="1" a="1"/>
  <c r="N381" i="1" s="1"/>
  <c r="AN47" i="1" a="1"/>
  <c r="D331" i="1"/>
  <c r="D308" i="1"/>
  <c r="D313" i="1"/>
  <c r="D304" i="1"/>
  <c r="D326" i="1"/>
  <c r="D310" i="1"/>
  <c r="D321" i="1"/>
  <c r="D330" i="1"/>
  <c r="D307" i="1"/>
  <c r="D312" i="1"/>
  <c r="D316" i="1"/>
  <c r="D332" i="1"/>
  <c r="D322" i="1"/>
  <c r="D314" i="1"/>
  <c r="D298" i="1"/>
  <c r="D336" i="1"/>
  <c r="D318" i="1"/>
  <c r="D311" i="1"/>
  <c r="D306" i="1"/>
  <c r="D297" i="1"/>
  <c r="D315" i="1"/>
  <c r="D294" i="1"/>
  <c r="D320" i="1"/>
  <c r="D325" i="1"/>
  <c r="D324" i="1"/>
  <c r="D337" i="1"/>
  <c r="D335" i="1"/>
  <c r="D329" i="1"/>
  <c r="D317" i="1"/>
  <c r="D327" i="1"/>
  <c r="D333" i="1"/>
  <c r="D305" i="1"/>
  <c r="D301" i="1"/>
  <c r="D299" i="1"/>
  <c r="D319" i="1"/>
  <c r="D302" i="1"/>
  <c r="D334" i="1"/>
  <c r="D309" i="1"/>
  <c r="D303" i="1"/>
  <c r="D323" i="1"/>
  <c r="D295" i="1"/>
  <c r="D328" i="1"/>
  <c r="D300" i="1"/>
  <c r="D296" i="1"/>
  <c r="AN821" i="1"/>
  <c r="AG821" i="1"/>
  <c r="AQ824" i="1"/>
  <c r="AG991" i="1" l="1"/>
  <c r="AG901" i="1"/>
  <c r="AG862" i="1"/>
  <c r="AG1094" i="1"/>
  <c r="AK1094" i="1" s="1"/>
  <c r="AG957" i="1"/>
  <c r="AG1632" i="1"/>
  <c r="AG1372" i="1"/>
  <c r="AG1474" i="1"/>
  <c r="AG1569" i="1"/>
  <c r="AG1562" i="1"/>
  <c r="AG1361" i="1"/>
  <c r="AL1361" i="1" s="1"/>
  <c r="AG1813" i="1"/>
  <c r="AG2002" i="1"/>
  <c r="AG1932" i="1"/>
  <c r="AG1800" i="1"/>
  <c r="AG1568" i="1"/>
  <c r="AL1568" i="1" s="1"/>
  <c r="AG2030" i="1"/>
  <c r="AG2223" i="1"/>
  <c r="AG2141" i="1"/>
  <c r="AG1992" i="1"/>
  <c r="AG2084" i="1"/>
  <c r="AG2077" i="1"/>
  <c r="AG2050" i="1"/>
  <c r="AG2155" i="1"/>
  <c r="AL2155" i="1" s="1"/>
  <c r="AG2450" i="1"/>
  <c r="AG1905" i="1"/>
  <c r="AG2344" i="1"/>
  <c r="AG2496" i="1"/>
  <c r="AG2512" i="1"/>
  <c r="AG2609" i="1"/>
  <c r="AG2520" i="1"/>
  <c r="AG1564" i="1"/>
  <c r="AG2816" i="1"/>
  <c r="AG1834" i="1"/>
  <c r="AG2763" i="1"/>
  <c r="AG2803" i="1"/>
  <c r="AL2803" i="1" s="1"/>
  <c r="AG2430" i="1"/>
  <c r="AG2554" i="1"/>
  <c r="AG910" i="1"/>
  <c r="AG1102" i="1"/>
  <c r="AK1102" i="1" s="1"/>
  <c r="AG1100" i="1"/>
  <c r="AG969" i="1"/>
  <c r="AG1183" i="1"/>
  <c r="AG1377" i="1"/>
  <c r="AG1478" i="1"/>
  <c r="AG1681" i="1"/>
  <c r="AG1582" i="1"/>
  <c r="AG1546" i="1"/>
  <c r="AG1869" i="1"/>
  <c r="AG2070" i="1"/>
  <c r="AG1961" i="1"/>
  <c r="AG965" i="1"/>
  <c r="AL965" i="1" s="1"/>
  <c r="AG1765" i="1"/>
  <c r="AG2033" i="1"/>
  <c r="AG2263" i="1"/>
  <c r="AG2186" i="1"/>
  <c r="AG1998" i="1"/>
  <c r="AG2138" i="1"/>
  <c r="AG2081" i="1"/>
  <c r="AK2081" i="1" s="1"/>
  <c r="AG2057" i="1"/>
  <c r="AG2180" i="1"/>
  <c r="AG2468" i="1"/>
  <c r="AG1959" i="1"/>
  <c r="AG2376" i="1"/>
  <c r="AL2376" i="1" s="1"/>
  <c r="AG2542" i="1"/>
  <c r="AG2723" i="1"/>
  <c r="AG2571" i="1"/>
  <c r="AG2238" i="1"/>
  <c r="AG1507" i="1"/>
  <c r="AG2557" i="1"/>
  <c r="AG2777" i="1"/>
  <c r="AL2777" i="1" s="1"/>
  <c r="AG2226" i="1"/>
  <c r="AK2226" i="1" s="1"/>
  <c r="AG2100" i="1"/>
  <c r="AG956" i="1"/>
  <c r="AG1068" i="1"/>
  <c r="AG1073" i="1"/>
  <c r="AL1073" i="1" s="1"/>
  <c r="AG1258" i="1"/>
  <c r="AG1155" i="1"/>
  <c r="AG1360" i="1"/>
  <c r="AG1815" i="1"/>
  <c r="AG1604" i="1"/>
  <c r="AG1514" i="1"/>
  <c r="AG1212" i="1"/>
  <c r="AK1212" i="1" s="1"/>
  <c r="AG1774" i="1"/>
  <c r="AK1774" i="1" s="1"/>
  <c r="AG2309" i="1"/>
  <c r="AG1899" i="1"/>
  <c r="AG1796" i="1"/>
  <c r="AG1249" i="1"/>
  <c r="AL1249" i="1" s="1"/>
  <c r="AG2256" i="1"/>
  <c r="AG2476" i="1"/>
  <c r="AG1922" i="1"/>
  <c r="AG2213" i="1"/>
  <c r="AG2124" i="1"/>
  <c r="AG2358" i="1"/>
  <c r="AG2551" i="1"/>
  <c r="AK2551" i="1" s="1"/>
  <c r="AG2479" i="1"/>
  <c r="AL2479" i="1" s="1"/>
  <c r="AG2311" i="1"/>
  <c r="AG2414" i="1"/>
  <c r="AG2021" i="1"/>
  <c r="AG2769" i="1"/>
  <c r="AK2769" i="1" s="1"/>
  <c r="AG2645" i="1"/>
  <c r="AG2353" i="1"/>
  <c r="AG2568" i="1"/>
  <c r="AG2610" i="1"/>
  <c r="AG2708" i="1"/>
  <c r="AG2735" i="1"/>
  <c r="AG2580" i="1"/>
  <c r="AK2580" i="1" s="1"/>
  <c r="AG2416" i="1"/>
  <c r="AG2630" i="1"/>
  <c r="AG2823" i="1"/>
  <c r="AG1017" i="1"/>
  <c r="AG1142" i="1"/>
  <c r="AL1142" i="1" s="1"/>
  <c r="AN1142" i="1" s="1"/>
  <c r="AG1009" i="1"/>
  <c r="AG1353" i="1"/>
  <c r="AG1325" i="1"/>
  <c r="AG1284" i="1"/>
  <c r="AG1819" i="1"/>
  <c r="AG1622" i="1"/>
  <c r="AG1605" i="1"/>
  <c r="AG1489" i="1"/>
  <c r="AG1782" i="1"/>
  <c r="AG1324" i="1"/>
  <c r="AG1907" i="1"/>
  <c r="AG1824" i="1"/>
  <c r="AL1824" i="1" s="1"/>
  <c r="AG1656" i="1"/>
  <c r="AG2261" i="1"/>
  <c r="AG1465" i="1"/>
  <c r="AG2076" i="1"/>
  <c r="AG2217" i="1"/>
  <c r="AG2221" i="1"/>
  <c r="AG2422" i="1"/>
  <c r="AG2565" i="1"/>
  <c r="AL2565" i="1" s="1"/>
  <c r="AG2544" i="1"/>
  <c r="AG2432" i="1"/>
  <c r="AG2420" i="1"/>
  <c r="AG2151" i="1"/>
  <c r="AK2151" i="1" s="1"/>
  <c r="AG2743" i="1"/>
  <c r="AG2366" i="1"/>
  <c r="AG2599" i="1"/>
  <c r="AG2636" i="1"/>
  <c r="AG2728" i="1"/>
  <c r="AG2283" i="1"/>
  <c r="AG2611" i="1"/>
  <c r="AK2611" i="1" s="1"/>
  <c r="AG2184" i="1"/>
  <c r="AL2184" i="1" s="1"/>
  <c r="AG2725" i="1"/>
  <c r="AG830" i="1"/>
  <c r="AG978" i="1"/>
  <c r="AG2820" i="1"/>
  <c r="AK2820" i="1" s="1"/>
  <c r="AG1116" i="1"/>
  <c r="AG1418" i="1"/>
  <c r="AG1352" i="1"/>
  <c r="AG1401" i="1"/>
  <c r="AG1314" i="1"/>
  <c r="AG1647" i="1"/>
  <c r="AG1630" i="1"/>
  <c r="AG1659" i="1"/>
  <c r="AK1659" i="1" s="1"/>
  <c r="AG1790" i="1"/>
  <c r="AG1358" i="1"/>
  <c r="AG2818" i="1"/>
  <c r="AG1980" i="1"/>
  <c r="AK1980" i="1" s="1"/>
  <c r="AG2705" i="1"/>
  <c r="AG2591" i="1"/>
  <c r="AG2362" i="1"/>
  <c r="AG2765" i="1"/>
  <c r="AG2136" i="1"/>
  <c r="AG1918" i="1"/>
  <c r="AK1918" i="1" s="1"/>
  <c r="AG2429" i="1"/>
  <c r="AL2429" i="1" s="1"/>
  <c r="AG2458" i="1"/>
  <c r="AG2284" i="1"/>
  <c r="AG2495" i="1"/>
  <c r="AG1297" i="1"/>
  <c r="AG2163" i="1"/>
  <c r="AK2163" i="1" s="1"/>
  <c r="AG2295" i="1"/>
  <c r="AG1776" i="1"/>
  <c r="AG1485" i="1"/>
  <c r="AG1745" i="1"/>
  <c r="AG1877" i="1"/>
  <c r="AG1448" i="1"/>
  <c r="AG1354" i="1"/>
  <c r="AK1354" i="1" s="1"/>
  <c r="AG920" i="1"/>
  <c r="AG1051" i="1"/>
  <c r="AG928" i="1"/>
  <c r="AG2493" i="1"/>
  <c r="AG2485" i="1"/>
  <c r="AK2485" i="1" s="1"/>
  <c r="AG2490" i="1"/>
  <c r="AG2247" i="1"/>
  <c r="AG2653" i="1"/>
  <c r="AG2793" i="1"/>
  <c r="AG2075" i="1"/>
  <c r="AG2403" i="1"/>
  <c r="AG2454" i="1"/>
  <c r="AG2272" i="1"/>
  <c r="AK2272" i="1" s="1"/>
  <c r="AG2472" i="1"/>
  <c r="AG2182" i="1"/>
  <c r="AG2130" i="1"/>
  <c r="AG2292" i="1"/>
  <c r="AL2292" i="1" s="1"/>
  <c r="AG1772" i="1"/>
  <c r="AG1464" i="1"/>
  <c r="AG1705" i="1"/>
  <c r="AG1718" i="1"/>
  <c r="AG1404" i="1"/>
  <c r="AG1779" i="1"/>
  <c r="AG1329" i="1"/>
  <c r="AG1021" i="1"/>
  <c r="AG1121" i="1"/>
  <c r="AG833" i="1"/>
  <c r="AG2443" i="1"/>
  <c r="AG2377" i="1"/>
  <c r="AK2377" i="1" s="1"/>
  <c r="AG2442" i="1"/>
  <c r="AG1726" i="1"/>
  <c r="AG2622" i="1"/>
  <c r="AG2785" i="1"/>
  <c r="AG1650" i="1"/>
  <c r="AG2384" i="1"/>
  <c r="AG2441" i="1"/>
  <c r="AL2441" i="1" s="1"/>
  <c r="AG2244" i="1"/>
  <c r="AK2244" i="1" s="1"/>
  <c r="AG2439" i="1"/>
  <c r="AG2156" i="1"/>
  <c r="AG2105" i="1"/>
  <c r="AG2273" i="1"/>
  <c r="AK2273" i="1" s="1"/>
  <c r="AG1725" i="1"/>
  <c r="AG1456" i="1"/>
  <c r="AG2278" i="1"/>
  <c r="AG1712" i="1"/>
  <c r="AG1253" i="1"/>
  <c r="AG1761" i="1"/>
  <c r="AG1173" i="1"/>
  <c r="AG1191" i="1"/>
  <c r="AG1108" i="1"/>
  <c r="AG2308" i="1"/>
  <c r="AG2478" i="1"/>
  <c r="AG1781" i="1"/>
  <c r="AK1781" i="1" s="1"/>
  <c r="AG2607" i="1"/>
  <c r="AG2129" i="1"/>
  <c r="AG2641" i="1"/>
  <c r="AG2488" i="1"/>
  <c r="AG2364" i="1"/>
  <c r="AG2338" i="1"/>
  <c r="AG2532" i="1"/>
  <c r="AL2532" i="1" s="1"/>
  <c r="AG2013" i="1"/>
  <c r="AL2013" i="1" s="1"/>
  <c r="AG2203" i="1"/>
  <c r="AG2098" i="1"/>
  <c r="AG2250" i="1"/>
  <c r="AG1292" i="1"/>
  <c r="AK1292" i="1" s="1"/>
  <c r="AG1839" i="1"/>
  <c r="AG1965" i="1"/>
  <c r="AG1554" i="1"/>
  <c r="AG1391" i="1"/>
  <c r="AG1416" i="1"/>
  <c r="AG1443" i="1"/>
  <c r="AG1061" i="1"/>
  <c r="AK1061" i="1" s="1"/>
  <c r="AG952" i="1"/>
  <c r="AL952" i="1" s="1"/>
  <c r="AN952" i="1" s="1"/>
  <c r="AG2780" i="1"/>
  <c r="AG2466" i="1"/>
  <c r="AG2790" i="1"/>
  <c r="AG2446" i="1"/>
  <c r="AG2043" i="1"/>
  <c r="AG2631" i="1"/>
  <c r="AG2411" i="1"/>
  <c r="AG2356" i="1"/>
  <c r="AG2254" i="1"/>
  <c r="AG2528" i="1"/>
  <c r="AG1845" i="1"/>
  <c r="AG2189" i="1"/>
  <c r="AG2040" i="1"/>
  <c r="AG2236" i="1"/>
  <c r="AG1997" i="1"/>
  <c r="AG1836" i="1"/>
  <c r="AK1836" i="1" s="1"/>
  <c r="AG1799" i="1"/>
  <c r="AG1242" i="1"/>
  <c r="AG1347" i="1"/>
  <c r="AG1276" i="1"/>
  <c r="AG1429" i="1"/>
  <c r="AG1035" i="1"/>
  <c r="AG839" i="1"/>
  <c r="AG2638" i="1"/>
  <c r="AK2638" i="1" s="1"/>
  <c r="AG2408" i="1"/>
  <c r="AG2814" i="1"/>
  <c r="AG2448" i="1"/>
  <c r="AG2794" i="1"/>
  <c r="AK2794" i="1" s="1"/>
  <c r="AG2786" i="1"/>
  <c r="AG2819" i="1"/>
  <c r="AG2332" i="1"/>
  <c r="AL2332" i="1" s="1"/>
  <c r="AG2594" i="1"/>
  <c r="AK2594" i="1" s="1"/>
  <c r="AG2024" i="1"/>
  <c r="AK2024" i="1" s="1"/>
  <c r="AG2617" i="1"/>
  <c r="AL2617" i="1" s="1"/>
  <c r="AG2602" i="1"/>
  <c r="AK2602" i="1" s="1"/>
  <c r="AG2806" i="1"/>
  <c r="AK2806" i="1" s="1"/>
  <c r="AG2296" i="1"/>
  <c r="AG2348" i="1"/>
  <c r="AG2059" i="1"/>
  <c r="AG2352" i="1"/>
  <c r="AK2352" i="1" s="1"/>
  <c r="AG1939" i="1"/>
  <c r="AG2161" i="1"/>
  <c r="AG2342" i="1"/>
  <c r="AG2361" i="1"/>
  <c r="AK2361" i="1" s="1"/>
  <c r="AG1278" i="1"/>
  <c r="AG2127" i="1"/>
  <c r="AG2041" i="1"/>
  <c r="AG1955" i="1"/>
  <c r="AG1798" i="1"/>
  <c r="AG2239" i="1"/>
  <c r="AG2088" i="1"/>
  <c r="AG1266" i="1"/>
  <c r="AK1266" i="1" s="1"/>
  <c r="AG1994" i="1"/>
  <c r="AG1891" i="1"/>
  <c r="AG1811" i="1"/>
  <c r="AG2313" i="1"/>
  <c r="AK2313" i="1" s="1"/>
  <c r="AG1814" i="1"/>
  <c r="AG1817" i="1"/>
  <c r="AG1069" i="1"/>
  <c r="AG1529" i="1"/>
  <c r="AL1529" i="1" s="1"/>
  <c r="AG1187" i="1"/>
  <c r="AG1661" i="1"/>
  <c r="AG1732" i="1"/>
  <c r="AG1259" i="1"/>
  <c r="AK1259" i="1" s="1"/>
  <c r="AG1320" i="1"/>
  <c r="AG908" i="1"/>
  <c r="AG1210" i="1"/>
  <c r="AK1210" i="1" s="1"/>
  <c r="AG1004" i="1"/>
  <c r="AK1004" i="1" s="1"/>
  <c r="AG1125" i="1"/>
  <c r="AK1125" i="1" s="1"/>
  <c r="AG1020" i="1"/>
  <c r="AK1020" i="1" s="1"/>
  <c r="AG825" i="1"/>
  <c r="AG2821" i="1"/>
  <c r="AK2821" i="1" s="1"/>
  <c r="AG2350" i="1"/>
  <c r="AG2637" i="1"/>
  <c r="AG2647" i="1"/>
  <c r="AG2613" i="1"/>
  <c r="AK2613" i="1" s="1"/>
  <c r="AG2774" i="1"/>
  <c r="AG2556" i="1"/>
  <c r="AG2518" i="1"/>
  <c r="AG2409" i="1"/>
  <c r="AK2409" i="1" s="1"/>
  <c r="AG1736" i="1"/>
  <c r="AG2103" i="1"/>
  <c r="AK2103" i="1" s="1"/>
  <c r="AG2199" i="1"/>
  <c r="AL2199" i="1" s="1"/>
  <c r="AG1691" i="1"/>
  <c r="AK1691" i="1" s="1"/>
  <c r="AG1812" i="1"/>
  <c r="AG1573" i="1"/>
  <c r="AG1883" i="1"/>
  <c r="AG2096" i="1"/>
  <c r="AK2096" i="1" s="1"/>
  <c r="AG1563" i="1"/>
  <c r="AG1180" i="1"/>
  <c r="AG1662" i="1"/>
  <c r="AG1470" i="1"/>
  <c r="AK1470" i="1" s="1"/>
  <c r="AG1403" i="1"/>
  <c r="AK1403" i="1" s="1"/>
  <c r="AG1156" i="1"/>
  <c r="AK1156" i="1" s="1"/>
  <c r="AG1049" i="1"/>
  <c r="AG1294" i="1"/>
  <c r="AK1294" i="1" s="1"/>
  <c r="AG1171" i="1"/>
  <c r="AG1003" i="1"/>
  <c r="AG973" i="1"/>
  <c r="AG972" i="1"/>
  <c r="AL972" i="1" s="1"/>
  <c r="AG845" i="1"/>
  <c r="AG2640" i="1"/>
  <c r="AG2257" i="1"/>
  <c r="AG2651" i="1"/>
  <c r="AK2651" i="1" s="1"/>
  <c r="AG2587" i="1"/>
  <c r="AK2587" i="1" s="1"/>
  <c r="AG2464" i="1"/>
  <c r="AG2805" i="1"/>
  <c r="AG2237" i="1"/>
  <c r="AG2195" i="1"/>
  <c r="AG1878" i="1"/>
  <c r="AG1679" i="1"/>
  <c r="AG2502" i="1"/>
  <c r="AL2502" i="1" s="1"/>
  <c r="AG2668" i="1"/>
  <c r="AG2092" i="1"/>
  <c r="AG1766" i="1"/>
  <c r="AG1785" i="1"/>
  <c r="AL1785" i="1" s="1"/>
  <c r="AG2434" i="1"/>
  <c r="AK2434" i="1" s="1"/>
  <c r="AG1934" i="1"/>
  <c r="AG1477" i="1"/>
  <c r="AK1477" i="1" s="1"/>
  <c r="AG1432" i="1"/>
  <c r="AG1152" i="1"/>
  <c r="AG2504" i="1"/>
  <c r="AG2290" i="1"/>
  <c r="AG2160" i="1"/>
  <c r="AL2160" i="1" s="1"/>
  <c r="AG2648" i="1"/>
  <c r="AG2626" i="1"/>
  <c r="AG2583" i="1"/>
  <c r="AG2427" i="1"/>
  <c r="AK2427" i="1" s="1"/>
  <c r="AG2642" i="1"/>
  <c r="AK2642" i="1" s="1"/>
  <c r="AG2789" i="1"/>
  <c r="AL2789" i="1" s="1"/>
  <c r="AG2606" i="1"/>
  <c r="AL2606" i="1" s="1"/>
  <c r="AG2153" i="1"/>
  <c r="AK2153" i="1" s="1"/>
  <c r="AG2761" i="1"/>
  <c r="AG2128" i="1"/>
  <c r="AG2545" i="1"/>
  <c r="AG1460" i="1"/>
  <c r="AL1460" i="1" s="1"/>
  <c r="AG2499" i="1"/>
  <c r="AG2541" i="1"/>
  <c r="AG2483" i="1"/>
  <c r="AG2402" i="1"/>
  <c r="AL2402" i="1" s="1"/>
  <c r="AG2616" i="1"/>
  <c r="AK2616" i="1" s="1"/>
  <c r="AG1219" i="1"/>
  <c r="AL1219" i="1" s="1"/>
  <c r="AG2085" i="1"/>
  <c r="AL2085" i="1" s="1"/>
  <c r="AG2089" i="1"/>
  <c r="AG1602" i="1"/>
  <c r="AG1305" i="1"/>
  <c r="AG2192" i="1"/>
  <c r="AG2424" i="1"/>
  <c r="AK2424" i="1" s="1"/>
  <c r="AG1635" i="1"/>
  <c r="AG1852" i="1"/>
  <c r="AG1804" i="1"/>
  <c r="AG1526" i="1"/>
  <c r="AK1526" i="1" s="1"/>
  <c r="AG1421" i="1"/>
  <c r="AG1823" i="1"/>
  <c r="AK1823" i="1" s="1"/>
  <c r="AG2087" i="1"/>
  <c r="AK2087" i="1" s="1"/>
  <c r="AG1949" i="1"/>
  <c r="AK1949" i="1" s="1"/>
  <c r="AG1501" i="1"/>
  <c r="AG1163" i="1"/>
  <c r="AG1589" i="1"/>
  <c r="AG1466" i="1"/>
  <c r="AK1466" i="1" s="1"/>
  <c r="AG1990" i="1"/>
  <c r="AG1530" i="1"/>
  <c r="AG1295" i="1"/>
  <c r="AG1348" i="1"/>
  <c r="AL1348" i="1" s="1"/>
  <c r="AG934" i="1"/>
  <c r="AL934" i="1" s="1"/>
  <c r="AG919" i="1"/>
  <c r="AG1308" i="1"/>
  <c r="AG892" i="1"/>
  <c r="AG842" i="1"/>
  <c r="AG1044" i="1"/>
  <c r="AK991" i="1"/>
  <c r="AL991" i="1"/>
  <c r="AK2663" i="1"/>
  <c r="AL2663" i="1"/>
  <c r="AK1297" i="1"/>
  <c r="AL1297" i="1"/>
  <c r="AK2641" i="1"/>
  <c r="AL2641" i="1"/>
  <c r="AL2272" i="1"/>
  <c r="AL1777" i="1"/>
  <c r="AK1777" i="1"/>
  <c r="AL1931" i="1"/>
  <c r="AK1931" i="1"/>
  <c r="AK1429" i="1"/>
  <c r="AL1429" i="1"/>
  <c r="AL2790" i="1"/>
  <c r="AK2790" i="1"/>
  <c r="AL1918" i="1"/>
  <c r="AK2092" i="1"/>
  <c r="AL2092" i="1"/>
  <c r="AK1221" i="1"/>
  <c r="AL1221" i="1"/>
  <c r="AK2670" i="1"/>
  <c r="AL2670" i="1"/>
  <c r="AK2432" i="1"/>
  <c r="AL2432" i="1"/>
  <c r="AK2033" i="1"/>
  <c r="AL2033" i="1"/>
  <c r="AK1451" i="1"/>
  <c r="AL1451" i="1"/>
  <c r="AL1564" i="1"/>
  <c r="AK1564" i="1"/>
  <c r="AK2585" i="1"/>
  <c r="AL2585" i="1"/>
  <c r="AK1905" i="1"/>
  <c r="AL1905" i="1"/>
  <c r="AK2217" i="1"/>
  <c r="AL2217" i="1"/>
  <c r="AK2239" i="1"/>
  <c r="AL2239" i="1"/>
  <c r="AN2239" i="1" s="1"/>
  <c r="AK866" i="1"/>
  <c r="AL866" i="1"/>
  <c r="AL1152" i="1"/>
  <c r="AK1152" i="1"/>
  <c r="AL1210" i="1"/>
  <c r="AK845" i="1"/>
  <c r="AL845" i="1"/>
  <c r="AL2725" i="1"/>
  <c r="AK2725" i="1"/>
  <c r="AK2798" i="1"/>
  <c r="AL2798" i="1"/>
  <c r="AK2600" i="1"/>
  <c r="AL2600" i="1"/>
  <c r="AK2636" i="1"/>
  <c r="AL2636" i="1"/>
  <c r="AL2539" i="1"/>
  <c r="AN2539" i="1" s="1"/>
  <c r="AK2539" i="1"/>
  <c r="AK2136" i="1"/>
  <c r="AL2136" i="1"/>
  <c r="AL2577" i="1"/>
  <c r="AN2577" i="1" s="1"/>
  <c r="AK2577" i="1"/>
  <c r="AL2818" i="1"/>
  <c r="AK2818" i="1"/>
  <c r="AL2542" i="1"/>
  <c r="AK2542" i="1"/>
  <c r="AL1960" i="1"/>
  <c r="AK1960" i="1"/>
  <c r="AK2344" i="1"/>
  <c r="AL2344" i="1"/>
  <c r="AL1886" i="1"/>
  <c r="AK1886" i="1"/>
  <c r="AK2311" i="1"/>
  <c r="AL2311" i="1"/>
  <c r="AL2450" i="1"/>
  <c r="AK2450" i="1"/>
  <c r="AL2453" i="1"/>
  <c r="AK2453" i="1"/>
  <c r="AK2155" i="1"/>
  <c r="AK2005" i="1"/>
  <c r="AL2005" i="1"/>
  <c r="AL2358" i="1"/>
  <c r="AK2358" i="1"/>
  <c r="AL2077" i="1"/>
  <c r="AK2077" i="1"/>
  <c r="AK2113" i="1"/>
  <c r="AL2113" i="1"/>
  <c r="AK2084" i="1"/>
  <c r="AL2084" i="1"/>
  <c r="AL2213" i="1"/>
  <c r="AK2213" i="1"/>
  <c r="AK1964" i="1"/>
  <c r="AL1964" i="1"/>
  <c r="AL1922" i="1"/>
  <c r="AK1922" i="1"/>
  <c r="AK2141" i="1"/>
  <c r="AL2141" i="1"/>
  <c r="AK2460" i="1"/>
  <c r="AL2460" i="1"/>
  <c r="AK2223" i="1"/>
  <c r="AL2223" i="1"/>
  <c r="AK2256" i="1"/>
  <c r="AL2256" i="1"/>
  <c r="AK2004" i="1"/>
  <c r="AL2004" i="1"/>
  <c r="AG1759" i="1"/>
  <c r="AG1820" i="1"/>
  <c r="AG1415" i="1"/>
  <c r="AG1537" i="1"/>
  <c r="AG1795" i="1"/>
  <c r="AG1807" i="1"/>
  <c r="AG2275" i="1"/>
  <c r="AG1999" i="1"/>
  <c r="AG1728" i="1"/>
  <c r="AG1855" i="1"/>
  <c r="AG1536" i="1"/>
  <c r="AG1648" i="1"/>
  <c r="AG829" i="1"/>
  <c r="AG1435" i="1"/>
  <c r="AG1374" i="1"/>
  <c r="AG1549" i="1"/>
  <c r="AG1642" i="1"/>
  <c r="AG1103" i="1"/>
  <c r="AG1727" i="1"/>
  <c r="AG1390" i="1"/>
  <c r="AG1198" i="1"/>
  <c r="AG1349" i="1"/>
  <c r="AG1265" i="1"/>
  <c r="AG1018" i="1"/>
  <c r="AG1644" i="1"/>
  <c r="AG1275" i="1"/>
  <c r="AG1203" i="1"/>
  <c r="AG1151" i="1"/>
  <c r="AG1150" i="1"/>
  <c r="AG883" i="1"/>
  <c r="AG1109" i="1"/>
  <c r="AG914" i="1"/>
  <c r="AG1015" i="1"/>
  <c r="AG959" i="1"/>
  <c r="AG1133" i="1"/>
  <c r="AG1089" i="1"/>
  <c r="AK2342" i="1"/>
  <c r="AL2342" i="1"/>
  <c r="AK2099" i="1"/>
  <c r="AL2099" i="1"/>
  <c r="AK2695" i="1"/>
  <c r="AL2695" i="1"/>
  <c r="AL2593" i="1"/>
  <c r="AK2593" i="1"/>
  <c r="AK2518" i="1"/>
  <c r="AL2518" i="1"/>
  <c r="AK2107" i="1"/>
  <c r="AL2107" i="1"/>
  <c r="AN2107" i="1" s="1"/>
  <c r="AL1672" i="1"/>
  <c r="AK1672" i="1"/>
  <c r="AL1790" i="1"/>
  <c r="AK1790" i="1"/>
  <c r="AK1155" i="1"/>
  <c r="AL1155" i="1"/>
  <c r="AK2493" i="1"/>
  <c r="AL2493" i="1"/>
  <c r="AK2075" i="1"/>
  <c r="AL2075" i="1"/>
  <c r="AK1998" i="1"/>
  <c r="AL1998" i="1"/>
  <c r="AK1453" i="1"/>
  <c r="AL1453" i="1"/>
  <c r="AL2443" i="1"/>
  <c r="AK2443" i="1"/>
  <c r="AK2478" i="1"/>
  <c r="AL2478" i="1"/>
  <c r="AL2642" i="1"/>
  <c r="AK2796" i="1"/>
  <c r="AL2796" i="1"/>
  <c r="AK2545" i="1"/>
  <c r="AL2545" i="1"/>
  <c r="AL2420" i="1"/>
  <c r="AK2420" i="1"/>
  <c r="AK2479" i="1"/>
  <c r="AK2186" i="1"/>
  <c r="AL2186" i="1"/>
  <c r="AL1563" i="1"/>
  <c r="AN1563" i="1" s="1"/>
  <c r="AK1563" i="1"/>
  <c r="AL1524" i="1"/>
  <c r="AK1524" i="1"/>
  <c r="AL908" i="1"/>
  <c r="AK908" i="1"/>
  <c r="AK2100" i="1"/>
  <c r="AL2100" i="1"/>
  <c r="AK2396" i="1"/>
  <c r="AL2396" i="1"/>
  <c r="AL2466" i="1"/>
  <c r="AK2466" i="1"/>
  <c r="AK2591" i="1"/>
  <c r="AL2591" i="1"/>
  <c r="AK2759" i="1"/>
  <c r="AL2759" i="1"/>
  <c r="AK1507" i="1"/>
  <c r="AL1507" i="1"/>
  <c r="AK1260" i="1"/>
  <c r="AL1260" i="1"/>
  <c r="AK2043" i="1"/>
  <c r="AL2043" i="1"/>
  <c r="AK2781" i="1"/>
  <c r="AL2781" i="1"/>
  <c r="AK2414" i="1"/>
  <c r="AL2414" i="1"/>
  <c r="AK2430" i="1"/>
  <c r="AL2430" i="1"/>
  <c r="AK2257" i="1"/>
  <c r="AL2257" i="1"/>
  <c r="AL2756" i="1"/>
  <c r="AK2756" i="1"/>
  <c r="AL2448" i="1"/>
  <c r="AK2448" i="1"/>
  <c r="AK2490" i="1"/>
  <c r="AL2490" i="1"/>
  <c r="AK2728" i="1"/>
  <c r="AL2728" i="1"/>
  <c r="AN2728" i="1" s="1"/>
  <c r="AL2819" i="1"/>
  <c r="AN2819" i="1" s="1"/>
  <c r="AK2819" i="1"/>
  <c r="AK2610" i="1"/>
  <c r="AL2610" i="1"/>
  <c r="AL2805" i="1"/>
  <c r="AK2805" i="1"/>
  <c r="AK2346" i="1"/>
  <c r="AL2346" i="1"/>
  <c r="AL2793" i="1"/>
  <c r="AK2793" i="1"/>
  <c r="AK2774" i="1"/>
  <c r="AL2774" i="1"/>
  <c r="AK2554" i="1"/>
  <c r="AL2554" i="1"/>
  <c r="AK2496" i="1"/>
  <c r="AL2496" i="1"/>
  <c r="AG1951" i="1"/>
  <c r="AG2281" i="1"/>
  <c r="AG2406" i="1"/>
  <c r="AG1739" i="1"/>
  <c r="AG2306" i="1"/>
  <c r="AG2343" i="1"/>
  <c r="AG2440" i="1"/>
  <c r="AG1893" i="1"/>
  <c r="AG2547" i="1"/>
  <c r="AG1773" i="1"/>
  <c r="AG2347" i="1"/>
  <c r="AG2042" i="1"/>
  <c r="AG2106" i="1"/>
  <c r="AG2060" i="1"/>
  <c r="AG2206" i="1"/>
  <c r="AG1805" i="1"/>
  <c r="AG1889" i="1"/>
  <c r="AG2101" i="1"/>
  <c r="AG2457" i="1"/>
  <c r="AG2177" i="1"/>
  <c r="AG2253" i="1"/>
  <c r="AG1950" i="1"/>
  <c r="AG1176" i="1"/>
  <c r="AG1587" i="1"/>
  <c r="AG1816" i="1"/>
  <c r="AG1318" i="1"/>
  <c r="AG1531" i="1"/>
  <c r="AG1768" i="1"/>
  <c r="AG1802" i="1"/>
  <c r="AG2212" i="1"/>
  <c r="AG1981" i="1"/>
  <c r="AG1710" i="1"/>
  <c r="AG1849" i="1"/>
  <c r="AG1533" i="1"/>
  <c r="AG1559" i="1"/>
  <c r="AG1700" i="1"/>
  <c r="AG1427" i="1"/>
  <c r="AG1367" i="1"/>
  <c r="AG1528" i="1"/>
  <c r="AG1638" i="1"/>
  <c r="AG1083" i="1"/>
  <c r="AG1657" i="1"/>
  <c r="AG1293" i="1"/>
  <c r="AG1192" i="1"/>
  <c r="AG1341" i="1"/>
  <c r="AG1251" i="1"/>
  <c r="AG861" i="1"/>
  <c r="AG1640" i="1"/>
  <c r="AG1201" i="1"/>
  <c r="AG1097" i="1"/>
  <c r="AG1147" i="1"/>
  <c r="AG1106" i="1"/>
  <c r="AG872" i="1"/>
  <c r="AG1063" i="1"/>
  <c r="AG911" i="1"/>
  <c r="AG940" i="1"/>
  <c r="AG879" i="1"/>
  <c r="AG1127" i="1"/>
  <c r="AG1058" i="1"/>
  <c r="AK2777" i="1"/>
  <c r="AL2195" i="1"/>
  <c r="AK2195" i="1"/>
  <c r="AK2146" i="1"/>
  <c r="AL2146" i="1"/>
  <c r="AK2389" i="1"/>
  <c r="AL2389" i="1"/>
  <c r="AK2648" i="1"/>
  <c r="AL2648" i="1"/>
  <c r="AK2735" i="1"/>
  <c r="AL2735" i="1"/>
  <c r="AK2684" i="1"/>
  <c r="AL2684" i="1"/>
  <c r="AK2622" i="1"/>
  <c r="AL2622" i="1"/>
  <c r="AK2609" i="1"/>
  <c r="AL2609" i="1"/>
  <c r="AK2274" i="1"/>
  <c r="AL2274" i="1"/>
  <c r="AK2552" i="1"/>
  <c r="AL2552" i="1"/>
  <c r="AL2276" i="1"/>
  <c r="AK2276" i="1"/>
  <c r="AK1091" i="1"/>
  <c r="AL1091" i="1"/>
  <c r="AL2182" i="1"/>
  <c r="AK2182" i="1"/>
  <c r="AK2023" i="1"/>
  <c r="AL2023" i="1"/>
  <c r="AK2209" i="1"/>
  <c r="AL2209" i="1"/>
  <c r="AK1770" i="1"/>
  <c r="AL1770" i="1"/>
  <c r="AK1772" i="1"/>
  <c r="AL1772" i="1"/>
  <c r="AK1994" i="1"/>
  <c r="AL1994" i="1"/>
  <c r="AK1754" i="1"/>
  <c r="AL1754" i="1"/>
  <c r="AK1899" i="1"/>
  <c r="AL1899" i="1"/>
  <c r="AK1324" i="1"/>
  <c r="AL1324" i="1"/>
  <c r="AL1799" i="1"/>
  <c r="AK1799" i="1"/>
  <c r="AK1189" i="1"/>
  <c r="AL1189" i="1"/>
  <c r="AL1242" i="1"/>
  <c r="AK1242" i="1"/>
  <c r="AK1529" i="1"/>
  <c r="AK1647" i="1"/>
  <c r="AL1647" i="1"/>
  <c r="AL1347" i="1"/>
  <c r="AK1347" i="1"/>
  <c r="AK1430" i="1"/>
  <c r="AL1430" i="1"/>
  <c r="AK1478" i="1"/>
  <c r="AL1478" i="1"/>
  <c r="AL1416" i="1"/>
  <c r="AK1416" i="1"/>
  <c r="AL1255" i="1"/>
  <c r="AK1255" i="1"/>
  <c r="AK1372" i="1"/>
  <c r="AL1372" i="1"/>
  <c r="AK1268" i="1"/>
  <c r="AL1268" i="1"/>
  <c r="AK1258" i="1"/>
  <c r="AL1258" i="1"/>
  <c r="AK969" i="1"/>
  <c r="AL969" i="1"/>
  <c r="AL1122" i="1"/>
  <c r="AK1122" i="1"/>
  <c r="AL1110" i="1"/>
  <c r="AK1110" i="1"/>
  <c r="AL1108" i="1"/>
  <c r="AK1108" i="1"/>
  <c r="AL999" i="1"/>
  <c r="AK999" i="1"/>
  <c r="AL956" i="1"/>
  <c r="AK956" i="1"/>
  <c r="AK910" i="1"/>
  <c r="AL910" i="1"/>
  <c r="AK833" i="1"/>
  <c r="AL833" i="1"/>
  <c r="AK2370" i="1"/>
  <c r="AL2370" i="1"/>
  <c r="AN2370" i="1" s="1"/>
  <c r="AL1926" i="1"/>
  <c r="AK1926" i="1"/>
  <c r="AL2226" i="1"/>
  <c r="AK2654" i="1"/>
  <c r="AL2654" i="1"/>
  <c r="AN2654" i="1" s="1"/>
  <c r="AK2362" i="1"/>
  <c r="AL2362" i="1"/>
  <c r="AL2599" i="1"/>
  <c r="AK2599" i="1"/>
  <c r="AK2631" i="1"/>
  <c r="AL2631" i="1"/>
  <c r="AL2573" i="1"/>
  <c r="AK2573" i="1"/>
  <c r="AK2384" i="1"/>
  <c r="AL2384" i="1"/>
  <c r="AK2014" i="1"/>
  <c r="AL2014" i="1"/>
  <c r="AL2244" i="1"/>
  <c r="AK2439" i="1"/>
  <c r="AL2439" i="1"/>
  <c r="AK2156" i="1"/>
  <c r="AL2156" i="1"/>
  <c r="AL2003" i="1"/>
  <c r="AK2003" i="1"/>
  <c r="AK2199" i="1"/>
  <c r="AK2036" i="1"/>
  <c r="AL2036" i="1"/>
  <c r="AK1812" i="1"/>
  <c r="AL1812" i="1"/>
  <c r="AK1953" i="1"/>
  <c r="AL1953" i="1"/>
  <c r="AL1723" i="1"/>
  <c r="AK1723" i="1"/>
  <c r="AL2087" i="1"/>
  <c r="AK1663" i="1"/>
  <c r="AL1663" i="1"/>
  <c r="AK1514" i="1"/>
  <c r="AL1514" i="1"/>
  <c r="AK1622" i="1"/>
  <c r="AL1622" i="1"/>
  <c r="AK1474" i="1"/>
  <c r="AL1474" i="1"/>
  <c r="AK1252" i="1"/>
  <c r="AL1252" i="1"/>
  <c r="AK2350" i="1"/>
  <c r="AL2350" i="1"/>
  <c r="AL2814" i="1"/>
  <c r="AK2814" i="1"/>
  <c r="AL2580" i="1"/>
  <c r="AL2786" i="1"/>
  <c r="AK2786" i="1"/>
  <c r="AL2247" i="1"/>
  <c r="AK2247" i="1"/>
  <c r="AK2238" i="1"/>
  <c r="AL2238" i="1"/>
  <c r="AK2520" i="1"/>
  <c r="AL2520" i="1"/>
  <c r="AK2574" i="1"/>
  <c r="AL2574" i="1"/>
  <c r="AL2602" i="1"/>
  <c r="AL1959" i="1"/>
  <c r="AK1959" i="1"/>
  <c r="AL2483" i="1"/>
  <c r="AK2483" i="1"/>
  <c r="AL2180" i="1"/>
  <c r="AK2180" i="1"/>
  <c r="AK2085" i="1"/>
  <c r="AL2138" i="1"/>
  <c r="AK2138" i="1"/>
  <c r="AK2076" i="1"/>
  <c r="AL2076" i="1"/>
  <c r="AL2263" i="1"/>
  <c r="AK2263" i="1"/>
  <c r="AL1804" i="1"/>
  <c r="AK1804" i="1"/>
  <c r="AK1782" i="1"/>
  <c r="AL1782" i="1"/>
  <c r="AK1604" i="1"/>
  <c r="AL1604" i="1"/>
  <c r="AK1214" i="1"/>
  <c r="AL1214" i="1"/>
  <c r="AL2779" i="1"/>
  <c r="AK2779" i="1"/>
  <c r="AL2352" i="1"/>
  <c r="AK1561" i="1"/>
  <c r="AL1561" i="1"/>
  <c r="AK2630" i="1"/>
  <c r="AL2630" i="1"/>
  <c r="AL2308" i="1"/>
  <c r="AK2308" i="1"/>
  <c r="AK2745" i="1"/>
  <c r="AL2745" i="1"/>
  <c r="AK2435" i="1"/>
  <c r="AL2435" i="1"/>
  <c r="AL2442" i="1"/>
  <c r="AK2442" i="1"/>
  <c r="AK2583" i="1"/>
  <c r="AL2583" i="1"/>
  <c r="AL2708" i="1"/>
  <c r="AK2708" i="1"/>
  <c r="AK2816" i="1"/>
  <c r="AL2816" i="1"/>
  <c r="AK2607" i="1"/>
  <c r="AL2607" i="1"/>
  <c r="AK2318" i="1"/>
  <c r="AL2318" i="1"/>
  <c r="AK1873" i="1"/>
  <c r="AL1873" i="1"/>
  <c r="AK2785" i="1"/>
  <c r="AL2785" i="1"/>
  <c r="AK2761" i="1"/>
  <c r="AL2761" i="1"/>
  <c r="AK2512" i="1"/>
  <c r="AL2512" i="1"/>
  <c r="AL2769" i="1"/>
  <c r="AK2488" i="1"/>
  <c r="AL2488" i="1"/>
  <c r="AK1878" i="1"/>
  <c r="AL1878" i="1"/>
  <c r="AL2265" i="1"/>
  <c r="AK2265" i="1"/>
  <c r="AL2364" i="1"/>
  <c r="AK2364" i="1"/>
  <c r="AK1679" i="1"/>
  <c r="AL1679" i="1"/>
  <c r="AL2288" i="1"/>
  <c r="AK2288" i="1"/>
  <c r="AK2338" i="1"/>
  <c r="AL2338" i="1"/>
  <c r="AN2338" i="1" s="1"/>
  <c r="AK1874" i="1"/>
  <c r="AL1874" i="1"/>
  <c r="AK2532" i="1"/>
  <c r="AK1736" i="1"/>
  <c r="AL1736" i="1"/>
  <c r="AK2339" i="1"/>
  <c r="AL2339" i="1"/>
  <c r="AK2013" i="1"/>
  <c r="AL2056" i="1"/>
  <c r="AK2056" i="1"/>
  <c r="AK2203" i="1"/>
  <c r="AL2203" i="1"/>
  <c r="AL1842" i="1"/>
  <c r="AK1842" i="1"/>
  <c r="AK2098" i="1"/>
  <c r="AL2098" i="1"/>
  <c r="AK2158" i="1"/>
  <c r="AL2158" i="1"/>
  <c r="AL2250" i="1"/>
  <c r="AK2250" i="1"/>
  <c r="AK1934" i="1"/>
  <c r="AL1934" i="1"/>
  <c r="AK2011" i="1"/>
  <c r="AL2011" i="1"/>
  <c r="AK1568" i="1"/>
  <c r="AL1796" i="1"/>
  <c r="AK1796" i="1"/>
  <c r="AL1477" i="1"/>
  <c r="AK1741" i="1"/>
  <c r="AL1741" i="1"/>
  <c r="AL1745" i="1"/>
  <c r="AK1745" i="1"/>
  <c r="AK2185" i="1"/>
  <c r="AL2185" i="1"/>
  <c r="AK1969" i="1"/>
  <c r="AL1969" i="1"/>
  <c r="AK1445" i="1"/>
  <c r="AL1445" i="1"/>
  <c r="AK1817" i="1"/>
  <c r="AL1817" i="1"/>
  <c r="AK1501" i="1"/>
  <c r="AL1501" i="1"/>
  <c r="AK1554" i="1"/>
  <c r="AL1554" i="1"/>
  <c r="AK1685" i="1"/>
  <c r="AL1685" i="1"/>
  <c r="AK1404" i="1"/>
  <c r="AL1404" i="1"/>
  <c r="AK1216" i="1"/>
  <c r="AL1216" i="1"/>
  <c r="AL1470" i="1"/>
  <c r="AG1574" i="1"/>
  <c r="AG921" i="1"/>
  <c r="AG1651" i="1"/>
  <c r="AG1250" i="1"/>
  <c r="AG1186" i="1"/>
  <c r="AG1326" i="1"/>
  <c r="AG1190" i="1"/>
  <c r="AG1359" i="1"/>
  <c r="AG1636" i="1"/>
  <c r="AG984" i="1"/>
  <c r="AG1080" i="1"/>
  <c r="AG1139" i="1"/>
  <c r="AG1079" i="1"/>
  <c r="AG1315" i="1"/>
  <c r="AG1029" i="1"/>
  <c r="AG907" i="1"/>
  <c r="AG898" i="1"/>
  <c r="AG876" i="1"/>
  <c r="AG1123" i="1"/>
  <c r="AG1047" i="1"/>
  <c r="AK2710" i="1"/>
  <c r="AL2710" i="1"/>
  <c r="AK2504" i="1"/>
  <c r="AL2504" i="1"/>
  <c r="AK2525" i="1"/>
  <c r="AL2525" i="1"/>
  <c r="AL1766" i="1"/>
  <c r="AK1766" i="1"/>
  <c r="AK2780" i="1"/>
  <c r="AL2780" i="1"/>
  <c r="AL2765" i="1"/>
  <c r="AK2765" i="1"/>
  <c r="AL2356" i="1"/>
  <c r="AK2356" i="1"/>
  <c r="AK2089" i="1"/>
  <c r="AL2089" i="1"/>
  <c r="AK1891" i="1"/>
  <c r="AL1891" i="1"/>
  <c r="AL1295" i="1"/>
  <c r="AK1295" i="1"/>
  <c r="AL1834" i="1"/>
  <c r="AK1834" i="1"/>
  <c r="AL1939" i="1"/>
  <c r="AK1939" i="1"/>
  <c r="AK1573" i="1"/>
  <c r="AL1573" i="1"/>
  <c r="AK1072" i="1"/>
  <c r="AL1072" i="1"/>
  <c r="AK2571" i="1"/>
  <c r="AL2571" i="1"/>
  <c r="AK2241" i="1"/>
  <c r="AL2241" i="1"/>
  <c r="AL1719" i="1"/>
  <c r="AK1719" i="1"/>
  <c r="AL2228" i="1"/>
  <c r="AK2228" i="1"/>
  <c r="AL2105" i="1"/>
  <c r="AN2105" i="1" s="1"/>
  <c r="AK2105" i="1"/>
  <c r="AK1725" i="1"/>
  <c r="AL1725" i="1"/>
  <c r="AK1485" i="1"/>
  <c r="AL1485" i="1"/>
  <c r="AK1912" i="1"/>
  <c r="AL1912" i="1"/>
  <c r="AK1880" i="1"/>
  <c r="AL1880" i="1"/>
  <c r="AL1077" i="1"/>
  <c r="AK1077" i="1"/>
  <c r="AK1180" i="1"/>
  <c r="AL1180" i="1"/>
  <c r="AK1582" i="1"/>
  <c r="AL1582" i="1"/>
  <c r="AK1692" i="1"/>
  <c r="AL1692" i="1"/>
  <c r="AK1779" i="1"/>
  <c r="AL1779" i="1"/>
  <c r="AL1401" i="1"/>
  <c r="AK1401" i="1"/>
  <c r="AL1333" i="1"/>
  <c r="AK1333" i="1"/>
  <c r="AL1196" i="1"/>
  <c r="AK1196" i="1"/>
  <c r="AK1426" i="1"/>
  <c r="AL1426" i="1"/>
  <c r="AK957" i="1"/>
  <c r="AL957" i="1"/>
  <c r="AL1116" i="1"/>
  <c r="AK1116" i="1"/>
  <c r="AK935" i="1"/>
  <c r="AL935" i="1"/>
  <c r="AK1068" i="1"/>
  <c r="AL1068" i="1"/>
  <c r="AK1105" i="1"/>
  <c r="AL1105" i="1"/>
  <c r="AK989" i="1"/>
  <c r="AL989" i="1"/>
  <c r="AK901" i="1"/>
  <c r="AL901" i="1"/>
  <c r="AK830" i="1"/>
  <c r="AL830" i="1"/>
  <c r="AL2422" i="1"/>
  <c r="AK2422" i="1"/>
  <c r="AL1659" i="1"/>
  <c r="AK2626" i="1"/>
  <c r="AL2626" i="1"/>
  <c r="AL2129" i="1"/>
  <c r="AK2129" i="1"/>
  <c r="AK2021" i="1"/>
  <c r="AL2021" i="1"/>
  <c r="AK2124" i="1"/>
  <c r="AL2124" i="1"/>
  <c r="AL1811" i="1"/>
  <c r="AK1811" i="1"/>
  <c r="AK1320" i="1"/>
  <c r="AL1320" i="1"/>
  <c r="AK2382" i="1"/>
  <c r="AL2382" i="1"/>
  <c r="AK2801" i="1"/>
  <c r="AL2801" i="1"/>
  <c r="AL2723" i="1"/>
  <c r="AK2723" i="1"/>
  <c r="AK2764" i="1"/>
  <c r="AL2764" i="1"/>
  <c r="AK2285" i="1"/>
  <c r="AL2285" i="1"/>
  <c r="AK2335" i="1"/>
  <c r="AL2335" i="1"/>
  <c r="AK1579" i="1"/>
  <c r="AL1579" i="1"/>
  <c r="AL1253" i="1"/>
  <c r="AK1253" i="1"/>
  <c r="AG2336" i="1"/>
  <c r="AG2751" i="1"/>
  <c r="AG2324" i="1"/>
  <c r="AG1200" i="1"/>
  <c r="AG2001" i="1"/>
  <c r="AG2299" i="1"/>
  <c r="AG2245" i="1"/>
  <c r="AG2204" i="1"/>
  <c r="AG2390" i="1"/>
  <c r="AG2754" i="1"/>
  <c r="AG2513" i="1"/>
  <c r="AG2561" i="1"/>
  <c r="AG2320" i="1"/>
  <c r="AG1826" i="1"/>
  <c r="AG1984" i="1"/>
  <c r="AG1943" i="1"/>
  <c r="AG2159" i="1"/>
  <c r="AG1225" i="1"/>
  <c r="AG1683" i="1"/>
  <c r="AG2015" i="1"/>
  <c r="AG2397" i="1"/>
  <c r="AG2022" i="1"/>
  <c r="AG2198" i="1"/>
  <c r="AG1837" i="1"/>
  <c r="AG1979" i="1"/>
  <c r="AG1274" i="1"/>
  <c r="AG1780" i="1"/>
  <c r="AG1872" i="1"/>
  <c r="AG1140" i="1"/>
  <c r="AG1490" i="1"/>
  <c r="AG1680" i="1"/>
  <c r="AG2139" i="1"/>
  <c r="AG1952" i="1"/>
  <c r="AG1014" i="1"/>
  <c r="AG1737" i="1"/>
  <c r="AG1463" i="1"/>
  <c r="AG1540" i="1"/>
  <c r="AG1627" i="1"/>
  <c r="AG1229" i="1"/>
  <c r="AG983" i="1"/>
  <c r="AG1457" i="1"/>
  <c r="AG1495" i="1"/>
  <c r="AG1947" i="1"/>
  <c r="AG1625" i="1"/>
  <c r="AG1522" i="1"/>
  <c r="AG1345" i="1"/>
  <c r="AG1262" i="1"/>
  <c r="AG1149" i="1"/>
  <c r="AG1316" i="1"/>
  <c r="AG1558" i="1"/>
  <c r="AG915" i="1"/>
  <c r="AG1181" i="1"/>
  <c r="AG900" i="1"/>
  <c r="AG1057" i="1"/>
  <c r="AG1263" i="1"/>
  <c r="AG941" i="1"/>
  <c r="AG851" i="1"/>
  <c r="AG828" i="1"/>
  <c r="AG1078" i="1"/>
  <c r="AG1062" i="1"/>
  <c r="AG1041" i="1"/>
  <c r="AL2694" i="1"/>
  <c r="AK2694" i="1"/>
  <c r="AL1212" i="1"/>
  <c r="AL2297" i="1"/>
  <c r="AK2297" i="1"/>
  <c r="AK2705" i="1"/>
  <c r="AL2705" i="1"/>
  <c r="AL2747" i="1"/>
  <c r="AK2747" i="1"/>
  <c r="AK2028" i="1"/>
  <c r="AL2028" i="1"/>
  <c r="AK1990" i="1"/>
  <c r="AL1990" i="1"/>
  <c r="AG2767" i="1"/>
  <c r="AG2270" i="1"/>
  <c r="AG2782" i="1"/>
  <c r="AG2775" i="1"/>
  <c r="AG2400" i="1"/>
  <c r="AG2792" i="1"/>
  <c r="AG2714" i="1"/>
  <c r="AG2461" i="1"/>
  <c r="AG2148" i="1"/>
  <c r="AG2007" i="1"/>
  <c r="AG1921" i="1"/>
  <c r="AG2190" i="1"/>
  <c r="AG1809" i="1"/>
  <c r="AG1967" i="1"/>
  <c r="AG1232" i="1"/>
  <c r="AG1867" i="1"/>
  <c r="AG1996" i="1"/>
  <c r="AG1433" i="1"/>
  <c r="AG1637" i="1"/>
  <c r="AG2132" i="1"/>
  <c r="AG1906" i="1"/>
  <c r="AG1988" i="1"/>
  <c r="AG1729" i="1"/>
  <c r="AG1440" i="1"/>
  <c r="AG1520" i="1"/>
  <c r="AG1618" i="1"/>
  <c r="AG913" i="1"/>
  <c r="AG1707" i="1"/>
  <c r="AG1417" i="1"/>
  <c r="AG1483" i="1"/>
  <c r="AG1937" i="1"/>
  <c r="AG1621" i="1"/>
  <c r="AG1497" i="1"/>
  <c r="AG1291" i="1"/>
  <c r="AG1224" i="1"/>
  <c r="AG927" i="1"/>
  <c r="AG1311" i="1"/>
  <c r="AG1547" i="1"/>
  <c r="AG875" i="1"/>
  <c r="AG1175" i="1"/>
  <c r="AG1206" i="1"/>
  <c r="AG878" i="1"/>
  <c r="AG1245" i="1"/>
  <c r="AG902" i="1"/>
  <c r="AG840" i="1"/>
  <c r="AG1130" i="1"/>
  <c r="AG1059" i="1"/>
  <c r="AG971" i="1"/>
  <c r="AK2640" i="1"/>
  <c r="AL2640" i="1"/>
  <c r="AK2242" i="1"/>
  <c r="AL2242" i="1"/>
  <c r="AL2408" i="1"/>
  <c r="AK2408" i="1"/>
  <c r="AL2485" i="1"/>
  <c r="AL2651" i="1"/>
  <c r="AL2794" i="1"/>
  <c r="AK2464" i="1"/>
  <c r="AL2464" i="1"/>
  <c r="AL2653" i="1"/>
  <c r="AK2653" i="1"/>
  <c r="AK2366" i="1"/>
  <c r="AL2366" i="1"/>
  <c r="AK2645" i="1"/>
  <c r="AL2645" i="1"/>
  <c r="AK2624" i="1"/>
  <c r="AL2624" i="1"/>
  <c r="AN2624" i="1" s="1"/>
  <c r="AL2296" i="1"/>
  <c r="AK2296" i="1"/>
  <c r="AK2533" i="1"/>
  <c r="AL2533" i="1"/>
  <c r="AK2059" i="1"/>
  <c r="AL2059" i="1"/>
  <c r="AK2458" i="1"/>
  <c r="AL2458" i="1"/>
  <c r="AK1243" i="1"/>
  <c r="AL1243" i="1"/>
  <c r="AK2284" i="1"/>
  <c r="AL2284" i="1"/>
  <c r="AL2495" i="1"/>
  <c r="AK2495" i="1"/>
  <c r="AK1278" i="1"/>
  <c r="AL1278" i="1"/>
  <c r="AK1857" i="1"/>
  <c r="AL1857" i="1"/>
  <c r="AL2041" i="1"/>
  <c r="AK2041" i="1"/>
  <c r="AK2220" i="1"/>
  <c r="AL2220" i="1"/>
  <c r="AK1798" i="1"/>
  <c r="AL1798" i="1"/>
  <c r="AL2295" i="1"/>
  <c r="AK2295" i="1"/>
  <c r="AK1789" i="1"/>
  <c r="AL1789" i="1"/>
  <c r="AL2088" i="1"/>
  <c r="AK2088" i="1"/>
  <c r="AK1776" i="1"/>
  <c r="AL1776" i="1"/>
  <c r="AL1856" i="1"/>
  <c r="AK1856" i="1"/>
  <c r="AK1997" i="1"/>
  <c r="AL1997" i="1"/>
  <c r="AK1800" i="1"/>
  <c r="AL1800" i="1"/>
  <c r="AK1907" i="1"/>
  <c r="AL1907" i="1"/>
  <c r="AK1961" i="1"/>
  <c r="AL1961" i="1"/>
  <c r="AK1358" i="1"/>
  <c r="AL1358" i="1"/>
  <c r="AK1814" i="1"/>
  <c r="AL1814" i="1"/>
  <c r="AK1718" i="1"/>
  <c r="AL1718" i="1"/>
  <c r="AK1605" i="1"/>
  <c r="AL1605" i="1"/>
  <c r="AL1662" i="1"/>
  <c r="AK1662" i="1"/>
  <c r="AK1652" i="1"/>
  <c r="AL1652" i="1"/>
  <c r="AL1391" i="1"/>
  <c r="AK1391" i="1"/>
  <c r="AK1442" i="1"/>
  <c r="AL1442" i="1"/>
  <c r="AL1819" i="1"/>
  <c r="AM1819" i="1" s="1"/>
  <c r="AK1819" i="1"/>
  <c r="AK1538" i="1"/>
  <c r="AL1538" i="1"/>
  <c r="AL1482" i="1"/>
  <c r="AK1482" i="1"/>
  <c r="AK1276" i="1"/>
  <c r="AL1276" i="1"/>
  <c r="AL1377" i="1"/>
  <c r="AK1377" i="1"/>
  <c r="AK1352" i="1"/>
  <c r="AL1352" i="1"/>
  <c r="AK1287" i="1"/>
  <c r="AL1287" i="1"/>
  <c r="AK1443" i="1"/>
  <c r="AL1443" i="1"/>
  <c r="AL1353" i="1"/>
  <c r="AK1353" i="1"/>
  <c r="AK1021" i="1"/>
  <c r="AL1021" i="1"/>
  <c r="AK1132" i="1"/>
  <c r="AL1132" i="1"/>
  <c r="AL1202" i="1"/>
  <c r="AK1202" i="1"/>
  <c r="AK1100" i="1"/>
  <c r="AL1100" i="1"/>
  <c r="AK1121" i="1"/>
  <c r="AL1121" i="1"/>
  <c r="AK1017" i="1"/>
  <c r="AL1017" i="1"/>
  <c r="AL924" i="1"/>
  <c r="AK924" i="1"/>
  <c r="AL928" i="1"/>
  <c r="AN928" i="1" s="1"/>
  <c r="AK928" i="1"/>
  <c r="AL2688" i="1"/>
  <c r="AK2688" i="1"/>
  <c r="AK2763" i="1"/>
  <c r="AL2763" i="1"/>
  <c r="AL2427" i="1"/>
  <c r="AL2312" i="1"/>
  <c r="AK2312" i="1"/>
  <c r="AK2606" i="1"/>
  <c r="AK2353" i="1"/>
  <c r="AL2353" i="1"/>
  <c r="AK2128" i="1"/>
  <c r="AL2128" i="1"/>
  <c r="AK2601" i="1"/>
  <c r="AL2601" i="1"/>
  <c r="AK2403" i="1"/>
  <c r="AL2403" i="1"/>
  <c r="AK2046" i="1"/>
  <c r="AL2046" i="1"/>
  <c r="AK2454" i="1"/>
  <c r="AL2454" i="1"/>
  <c r="AL1821" i="1"/>
  <c r="AK1821" i="1"/>
  <c r="AK2706" i="1"/>
  <c r="AL2706" i="1"/>
  <c r="AK2472" i="1"/>
  <c r="AL2472" i="1"/>
  <c r="AK2143" i="1"/>
  <c r="AL2143" i="1"/>
  <c r="AN2143" i="1" s="1"/>
  <c r="AL1818" i="1"/>
  <c r="AK1818" i="1"/>
  <c r="AL2130" i="1"/>
  <c r="AK2130" i="1"/>
  <c r="AK2292" i="1"/>
  <c r="AK2074" i="1"/>
  <c r="AL2074" i="1"/>
  <c r="AK1840" i="1"/>
  <c r="AL1840" i="1"/>
  <c r="AL1526" i="1"/>
  <c r="AK1932" i="1"/>
  <c r="AL1932" i="1"/>
  <c r="AL1712" i="1"/>
  <c r="AK1712" i="1"/>
  <c r="AK1589" i="1"/>
  <c r="AL1589" i="1"/>
  <c r="AK1815" i="1"/>
  <c r="AL1815" i="1"/>
  <c r="AL1325" i="1"/>
  <c r="AK1325" i="1"/>
  <c r="AK2287" i="1"/>
  <c r="AL2287" i="1"/>
  <c r="AL2668" i="1"/>
  <c r="AK2668" i="1"/>
  <c r="AL1839" i="1"/>
  <c r="AK1839" i="1"/>
  <c r="AK2184" i="1"/>
  <c r="AL2637" i="1"/>
  <c r="AK2637" i="1"/>
  <c r="AK2647" i="1"/>
  <c r="AL2647" i="1"/>
  <c r="AN2647" i="1" s="1"/>
  <c r="AK2237" i="1"/>
  <c r="AL2237" i="1"/>
  <c r="AK2556" i="1"/>
  <c r="AL2556" i="1"/>
  <c r="AL2499" i="1"/>
  <c r="AN2499" i="1" s="1"/>
  <c r="AK2499" i="1"/>
  <c r="AK2544" i="1"/>
  <c r="AL2544" i="1"/>
  <c r="AL2057" i="1"/>
  <c r="AK2057" i="1"/>
  <c r="AK2221" i="1"/>
  <c r="AL2221" i="1"/>
  <c r="AL1602" i="1"/>
  <c r="AK1602" i="1"/>
  <c r="AK2192" i="1"/>
  <c r="AL2192" i="1"/>
  <c r="AK1465" i="1"/>
  <c r="AL1465" i="1"/>
  <c r="AK1635" i="1"/>
  <c r="AL1635" i="1"/>
  <c r="AK1656" i="1"/>
  <c r="AL1656" i="1"/>
  <c r="AK1933" i="1"/>
  <c r="AL1933" i="1"/>
  <c r="AK1464" i="1"/>
  <c r="AL1464" i="1"/>
  <c r="AK1687" i="1"/>
  <c r="AL1687" i="1"/>
  <c r="AL1883" i="1"/>
  <c r="AK1883" i="1"/>
  <c r="AK2309" i="1"/>
  <c r="AL2309" i="1"/>
  <c r="AK2070" i="1"/>
  <c r="AL2070" i="1"/>
  <c r="AK1877" i="1"/>
  <c r="AL1877" i="1"/>
  <c r="AL1069" i="1"/>
  <c r="AK1069" i="1"/>
  <c r="AK1163" i="1"/>
  <c r="AL1163" i="1"/>
  <c r="AK1562" i="1"/>
  <c r="AL1562" i="1"/>
  <c r="AK1681" i="1"/>
  <c r="AL1681" i="1"/>
  <c r="AK1314" i="1"/>
  <c r="AL1314" i="1"/>
  <c r="AL1761" i="1"/>
  <c r="AK1761" i="1"/>
  <c r="AL1284" i="1"/>
  <c r="AK1284" i="1"/>
  <c r="AK1169" i="1"/>
  <c r="AL1169" i="1"/>
  <c r="AK1329" i="1"/>
  <c r="AL1329" i="1"/>
  <c r="AL1064" i="1"/>
  <c r="AK1064" i="1"/>
  <c r="AK1183" i="1"/>
  <c r="AL1183" i="1"/>
  <c r="AK1418" i="1"/>
  <c r="AL1418" i="1"/>
  <c r="AK1191" i="1"/>
  <c r="AL1191" i="1"/>
  <c r="AL1009" i="1"/>
  <c r="AK1009" i="1"/>
  <c r="AL1035" i="1"/>
  <c r="AK1035" i="1"/>
  <c r="AL1131" i="1"/>
  <c r="AK1131" i="1"/>
  <c r="AK1051" i="1"/>
  <c r="AL1051" i="1"/>
  <c r="AL1102" i="1"/>
  <c r="AK978" i="1"/>
  <c r="AL978" i="1"/>
  <c r="AL839" i="1"/>
  <c r="AK839" i="1"/>
  <c r="AK855" i="1"/>
  <c r="AL855" i="1"/>
  <c r="AK2823" i="1"/>
  <c r="AL2823" i="1"/>
  <c r="AN2823" i="1" s="1"/>
  <c r="AL2290" i="1"/>
  <c r="AK2290" i="1"/>
  <c r="AK2416" i="1"/>
  <c r="AL2416" i="1"/>
  <c r="AK2604" i="1"/>
  <c r="AL2604" i="1"/>
  <c r="AK1726" i="1"/>
  <c r="AL1726" i="1"/>
  <c r="AK2568" i="1"/>
  <c r="AL2568" i="1"/>
  <c r="AL2153" i="1"/>
  <c r="AL1650" i="1"/>
  <c r="AK1650" i="1"/>
  <c r="AK2348" i="1"/>
  <c r="AL2348" i="1"/>
  <c r="AK2468" i="1"/>
  <c r="AL2468" i="1"/>
  <c r="AK2161" i="1"/>
  <c r="AL2161" i="1"/>
  <c r="AK2050" i="1"/>
  <c r="AL2050" i="1"/>
  <c r="AK2127" i="1"/>
  <c r="AL2127" i="1"/>
  <c r="AK1992" i="1"/>
  <c r="AL1992" i="1"/>
  <c r="AL1955" i="1"/>
  <c r="AK1955" i="1"/>
  <c r="AK2476" i="1"/>
  <c r="AL2476" i="1"/>
  <c r="AL2261" i="1"/>
  <c r="AK2261" i="1"/>
  <c r="AL2030" i="1"/>
  <c r="AM2030" i="1" s="1"/>
  <c r="AK2030" i="1"/>
  <c r="AK1765" i="1"/>
  <c r="AL1765" i="1"/>
  <c r="AK1456" i="1"/>
  <c r="AL1456" i="1"/>
  <c r="AL2278" i="1"/>
  <c r="AK2278" i="1"/>
  <c r="AL2002" i="1"/>
  <c r="AK2002" i="1"/>
  <c r="AK1869" i="1"/>
  <c r="AL1869" i="1"/>
  <c r="AK1671" i="1"/>
  <c r="AL1671" i="1"/>
  <c r="AK1448" i="1"/>
  <c r="AL1448" i="1"/>
  <c r="AK1600" i="1"/>
  <c r="AL1600" i="1"/>
  <c r="AK1661" i="1"/>
  <c r="AL1661" i="1"/>
  <c r="AK1732" i="1"/>
  <c r="AL1732" i="1"/>
  <c r="AK1049" i="1"/>
  <c r="AL1049" i="1"/>
  <c r="AL1294" i="1"/>
  <c r="AL1171" i="1"/>
  <c r="AK1171" i="1"/>
  <c r="AK1003" i="1"/>
  <c r="AL1003" i="1"/>
  <c r="AK973" i="1"/>
  <c r="AL973" i="1"/>
  <c r="AK825" i="1"/>
  <c r="AL825" i="1"/>
  <c r="AK2423" i="1"/>
  <c r="AL2423" i="1"/>
  <c r="AL2709" i="1"/>
  <c r="AK2709" i="1"/>
  <c r="AL2283" i="1"/>
  <c r="AK2283" i="1"/>
  <c r="AL2557" i="1"/>
  <c r="AK2557" i="1"/>
  <c r="AL2650" i="1"/>
  <c r="AK2650" i="1"/>
  <c r="AL2446" i="1"/>
  <c r="AK2446" i="1"/>
  <c r="AL1527" i="1"/>
  <c r="AK1527" i="1"/>
  <c r="AK2743" i="1"/>
  <c r="AL2743" i="1"/>
  <c r="AL2372" i="1"/>
  <c r="AK2372" i="1"/>
  <c r="AL2411" i="1"/>
  <c r="AK2411" i="1"/>
  <c r="AK2541" i="1"/>
  <c r="AL2541" i="1"/>
  <c r="AL2254" i="1"/>
  <c r="AK2254" i="1"/>
  <c r="AK2760" i="1"/>
  <c r="AL2760" i="1"/>
  <c r="AK2528" i="1"/>
  <c r="AL2528" i="1"/>
  <c r="AK1845" i="1"/>
  <c r="AL1845" i="1"/>
  <c r="AL2008" i="1"/>
  <c r="AK2008" i="1"/>
  <c r="AL2189" i="1"/>
  <c r="AK2189" i="1"/>
  <c r="AL1305" i="1"/>
  <c r="AK1305" i="1"/>
  <c r="AL1756" i="1"/>
  <c r="AM1756" i="1" s="1"/>
  <c r="AK1756" i="1"/>
  <c r="AL2040" i="1"/>
  <c r="AK2040" i="1"/>
  <c r="AK2025" i="1"/>
  <c r="AL2025" i="1"/>
  <c r="AK2236" i="1"/>
  <c r="AL2236" i="1"/>
  <c r="AL1852" i="1"/>
  <c r="AK1852" i="1"/>
  <c r="AK1986" i="1"/>
  <c r="AL1986" i="1"/>
  <c r="AL1791" i="1"/>
  <c r="AK1791" i="1"/>
  <c r="AK1421" i="1"/>
  <c r="AL1421" i="1"/>
  <c r="AK1705" i="1"/>
  <c r="AL1705" i="1"/>
  <c r="AL2162" i="1"/>
  <c r="AK2162" i="1"/>
  <c r="AK1965" i="1"/>
  <c r="AL1965" i="1"/>
  <c r="AL1432" i="1"/>
  <c r="AK1432" i="1"/>
  <c r="AK1813" i="1"/>
  <c r="AL1813" i="1"/>
  <c r="AK1489" i="1"/>
  <c r="AL1489" i="1"/>
  <c r="AK1546" i="1"/>
  <c r="AL1546" i="1"/>
  <c r="AL1630" i="1"/>
  <c r="AK1630" i="1"/>
  <c r="AK1187" i="1"/>
  <c r="AL1187" i="1"/>
  <c r="AK1569" i="1"/>
  <c r="AL1569" i="1"/>
  <c r="AK1629" i="1"/>
  <c r="AL1629" i="1"/>
  <c r="AL1530" i="1"/>
  <c r="AK1530" i="1"/>
  <c r="AK1360" i="1"/>
  <c r="AL1360" i="1"/>
  <c r="AL1173" i="1"/>
  <c r="AK1173" i="1"/>
  <c r="AK1632" i="1"/>
  <c r="AL1632" i="1"/>
  <c r="AK920" i="1"/>
  <c r="AL920" i="1"/>
  <c r="AK919" i="1"/>
  <c r="AL919" i="1"/>
  <c r="AK1073" i="1"/>
  <c r="AK1308" i="1"/>
  <c r="AL1308" i="1"/>
  <c r="AL1024" i="1"/>
  <c r="AK1024" i="1"/>
  <c r="AL892" i="1"/>
  <c r="AK892" i="1"/>
  <c r="AK862" i="1"/>
  <c r="AL862" i="1"/>
  <c r="AK842" i="1"/>
  <c r="AL842" i="1"/>
  <c r="AL1067" i="1"/>
  <c r="AK1067" i="1"/>
  <c r="AK1044" i="1"/>
  <c r="AL1044" i="1"/>
  <c r="AG850" i="1"/>
  <c r="AG1025" i="1"/>
  <c r="AG1136" i="1"/>
  <c r="AG936" i="1"/>
  <c r="AG1084" i="1"/>
  <c r="AG882" i="1"/>
  <c r="AG1120" i="1"/>
  <c r="AG933" i="1"/>
  <c r="AG1048" i="1"/>
  <c r="AG918" i="1"/>
  <c r="AG1045" i="1"/>
  <c r="AG831" i="1"/>
  <c r="AG937" i="1"/>
  <c r="AG1112" i="1"/>
  <c r="AG986" i="1"/>
  <c r="AG1145" i="1"/>
  <c r="AG1208" i="1"/>
  <c r="AG1393" i="1"/>
  <c r="AG1143" i="1"/>
  <c r="AG930" i="1"/>
  <c r="AG961" i="1"/>
  <c r="AG1164" i="1"/>
  <c r="AG994" i="1"/>
  <c r="AG864" i="1"/>
  <c r="AG844" i="1"/>
  <c r="AG1179" i="1"/>
  <c r="AG1339" i="1"/>
  <c r="AG1070" i="1"/>
  <c r="AG1375" i="1"/>
  <c r="AG1515" i="1"/>
  <c r="AG1654" i="1"/>
  <c r="AG1237" i="1"/>
  <c r="AG1340" i="1"/>
  <c r="AG1244" i="1"/>
  <c r="AG1088" i="1"/>
  <c r="AG1299" i="1"/>
  <c r="AG1113" i="1"/>
  <c r="AG1356" i="1"/>
  <c r="AG1269" i="1"/>
  <c r="AG1369" i="1"/>
  <c r="AG1378" i="1"/>
  <c r="AG1545" i="1"/>
  <c r="AG1412" i="1"/>
  <c r="AG1581" i="1"/>
  <c r="AG1676" i="1"/>
  <c r="AG1844" i="1"/>
  <c r="AG990" i="1"/>
  <c r="AG1373" i="1"/>
  <c r="AG1532" i="1"/>
  <c r="AG1695" i="1"/>
  <c r="AG1434" i="1"/>
  <c r="AG1565" i="1"/>
  <c r="AG1689" i="1"/>
  <c r="AG1423" i="1"/>
  <c r="AG1610" i="1"/>
  <c r="AG1322" i="1"/>
  <c r="AG1496" i="1"/>
  <c r="AG1634" i="1"/>
  <c r="AG1086" i="1"/>
  <c r="AG1431" i="1"/>
  <c r="AG1623" i="1"/>
  <c r="AG1289" i="1"/>
  <c r="AG1510" i="1"/>
  <c r="AG1675" i="1"/>
  <c r="AG1806" i="1"/>
  <c r="AG1884" i="1"/>
  <c r="AG859" i="1"/>
  <c r="AG1749" i="1"/>
  <c r="AG1858" i="1"/>
  <c r="AG2006" i="1"/>
  <c r="AG2111" i="1"/>
  <c r="AG2259" i="1"/>
  <c r="AG1502" i="1"/>
  <c r="AG1828" i="1"/>
  <c r="AG1182" i="1"/>
  <c r="AG1783" i="1"/>
  <c r="AG1948" i="1"/>
  <c r="AG1567" i="1"/>
  <c r="AG1808" i="1"/>
  <c r="AG1394" i="1"/>
  <c r="AG1730" i="1"/>
  <c r="AG1833" i="1"/>
  <c r="AG887" i="1"/>
  <c r="AG1612" i="1"/>
  <c r="AG1917" i="1"/>
  <c r="AG1395" i="1"/>
  <c r="AG1792" i="1"/>
  <c r="AG1963" i="1"/>
  <c r="AG2134" i="1"/>
  <c r="AG947" i="1"/>
  <c r="AG1881" i="1"/>
  <c r="AG2205" i="1"/>
  <c r="AG2330" i="1"/>
  <c r="AG2503" i="1"/>
  <c r="AG1915" i="1"/>
  <c r="AG2126" i="1"/>
  <c r="AG1285" i="1"/>
  <c r="AG1976" i="1"/>
  <c r="AG2173" i="1"/>
  <c r="AG1882" i="1"/>
  <c r="AG2116" i="1"/>
  <c r="AG2232" i="1"/>
  <c r="AG1890" i="1"/>
  <c r="AG2073" i="1"/>
  <c r="AG1649" i="1"/>
  <c r="AG2135" i="1"/>
  <c r="AG1371" i="1"/>
  <c r="AG2053" i="1"/>
  <c r="AG2179" i="1"/>
  <c r="AG2368" i="1"/>
  <c r="AG2519" i="1"/>
  <c r="AG1919" i="1"/>
  <c r="AG2398" i="1"/>
  <c r="AG2575" i="1"/>
  <c r="AG2721" i="1"/>
  <c r="AG2090" i="1"/>
  <c r="AG2319" i="1"/>
  <c r="AG2487" i="1"/>
  <c r="AG2039" i="1"/>
  <c r="AG2405" i="1"/>
  <c r="AG1968" i="1"/>
  <c r="AG2375" i="1"/>
  <c r="AG2473" i="1"/>
  <c r="AG1767" i="1"/>
  <c r="AG2150" i="1"/>
  <c r="AG2425" i="1"/>
  <c r="AG1713" i="1"/>
  <c r="AG2321" i="1"/>
  <c r="AG2469" i="1"/>
  <c r="AG2035" i="1"/>
  <c r="AG2360" i="1"/>
  <c r="AG2526" i="1"/>
  <c r="AG2669" i="1"/>
  <c r="AG1714" i="1"/>
  <c r="AG2266" i="1"/>
  <c r="AG2566" i="1"/>
  <c r="AG2682" i="1"/>
  <c r="AG2808" i="1"/>
  <c r="AG2662" i="1"/>
  <c r="AG1641" i="1"/>
  <c r="AG2445" i="1"/>
  <c r="AG2304" i="1"/>
  <c r="AG2632" i="1"/>
  <c r="AG2463" i="1"/>
  <c r="AG2690" i="1"/>
  <c r="AG2017" i="1"/>
  <c r="AG2354" i="1"/>
  <c r="AG2618" i="1"/>
  <c r="AG2724" i="1"/>
  <c r="AG1769" i="1"/>
  <c r="AG2501" i="1"/>
  <c r="AG2748" i="1"/>
  <c r="AG2300" i="1"/>
  <c r="AG2615" i="1"/>
  <c r="AG2809" i="1"/>
  <c r="AG2540" i="1"/>
  <c r="AG1835" i="1"/>
  <c r="AG2516" i="1"/>
  <c r="AG2692" i="1"/>
  <c r="AG2773" i="1"/>
  <c r="AG2620" i="1"/>
  <c r="AG2655" i="1"/>
  <c r="AG2612" i="1"/>
  <c r="AG2788" i="1"/>
  <c r="AG2608" i="1"/>
  <c r="AG2523" i="1"/>
  <c r="AG2778" i="1"/>
  <c r="AG906" i="1"/>
  <c r="AG1033" i="1"/>
  <c r="AG1144" i="1"/>
  <c r="AG939" i="1"/>
  <c r="AG1087" i="1"/>
  <c r="AG888" i="1"/>
  <c r="AG1137" i="1"/>
  <c r="AG944" i="1"/>
  <c r="AG1053" i="1"/>
  <c r="AG922" i="1"/>
  <c r="AG1065" i="1"/>
  <c r="AG834" i="1"/>
  <c r="AG945" i="1"/>
  <c r="AG1118" i="1"/>
  <c r="AG826" i="1"/>
  <c r="AG1215" i="1"/>
  <c r="AG852" i="1"/>
  <c r="AG1170" i="1"/>
  <c r="AG942" i="1"/>
  <c r="AG974" i="1"/>
  <c r="AG1178" i="1"/>
  <c r="AG1074" i="1"/>
  <c r="AG884" i="1"/>
  <c r="AG854" i="1"/>
  <c r="AG1185" i="1"/>
  <c r="AG1346" i="1"/>
  <c r="AG1119" i="1"/>
  <c r="AG1392" i="1"/>
  <c r="AG1519" i="1"/>
  <c r="AG2824" i="1"/>
  <c r="AG1344" i="1"/>
  <c r="AG1254" i="1"/>
  <c r="AG1104" i="1"/>
  <c r="AG1302" i="1"/>
  <c r="AG1129" i="1"/>
  <c r="AG871" i="1"/>
  <c r="AG1273" i="1"/>
  <c r="AG841" i="1"/>
  <c r="AG1382" i="1"/>
  <c r="AG1556" i="1"/>
  <c r="AG1438" i="1"/>
  <c r="AG1588" i="1"/>
  <c r="AG1688" i="1"/>
  <c r="AG1038" i="1"/>
  <c r="AG1380" i="1"/>
  <c r="AG1544" i="1"/>
  <c r="AG1222" i="1"/>
  <c r="AG1452" i="1"/>
  <c r="AG1585" i="1"/>
  <c r="AG1699" i="1"/>
  <c r="AG1462" i="1"/>
  <c r="AG1643" i="1"/>
  <c r="AG1500" i="1"/>
  <c r="AG1653" i="1"/>
  <c r="AG1115" i="1"/>
  <c r="AG1458" i="1"/>
  <c r="AG1639" i="1"/>
  <c r="AG1405" i="1"/>
  <c r="AG1525" i="1"/>
  <c r="AG1686" i="1"/>
  <c r="AG1810" i="1"/>
  <c r="AG896" i="1"/>
  <c r="AG1757" i="1"/>
  <c r="AG1887" i="1"/>
  <c r="AG2034" i="1"/>
  <c r="AG2120" i="1"/>
  <c r="AG2268" i="1"/>
  <c r="AG1552" i="1"/>
  <c r="AG1399" i="1"/>
  <c r="AG1787" i="1"/>
  <c r="AG1982" i="1"/>
  <c r="AG1631" i="1"/>
  <c r="AG1859" i="1"/>
  <c r="AG1407" i="1"/>
  <c r="AG1888" i="1"/>
  <c r="AG1054" i="1"/>
  <c r="AG1738" i="1"/>
  <c r="AG1928" i="1"/>
  <c r="AG1402" i="1"/>
  <c r="AG1797" i="1"/>
  <c r="AG2144" i="1"/>
  <c r="AG1267" i="1"/>
  <c r="AG1901" i="1"/>
  <c r="AG2216" i="1"/>
  <c r="AG2337" i="1"/>
  <c r="AG1987" i="1"/>
  <c r="AG2137" i="1"/>
  <c r="AG1337" i="1"/>
  <c r="AG2012" i="1"/>
  <c r="AG1935" i="1"/>
  <c r="AG2142" i="1"/>
  <c r="AG1286" i="1"/>
  <c r="AG1910" i="1"/>
  <c r="AG2080" i="1"/>
  <c r="AG2171" i="1"/>
  <c r="AG1506" i="1"/>
  <c r="AG2061" i="1"/>
  <c r="AG2187" i="1"/>
  <c r="AG2371" i="1"/>
  <c r="AG1938" i="1"/>
  <c r="AG2418" i="1"/>
  <c r="AG2578" i="1"/>
  <c r="AG2731" i="1"/>
  <c r="AG2329" i="1"/>
  <c r="AG2498" i="1"/>
  <c r="AG2058" i="1"/>
  <c r="AG2413" i="1"/>
  <c r="AG2380" i="1"/>
  <c r="AG2480" i="1"/>
  <c r="AG1822" i="1"/>
  <c r="AG2157" i="1"/>
  <c r="AG1841" i="1"/>
  <c r="AG2326" i="1"/>
  <c r="AG2538" i="1"/>
  <c r="AG2047" i="1"/>
  <c r="AG2381" i="1"/>
  <c r="AG2677" i="1"/>
  <c r="AG1733" i="1"/>
  <c r="AG2279" i="1"/>
  <c r="AG2570" i="1"/>
  <c r="AG2811" i="1"/>
  <c r="AG2675" i="1"/>
  <c r="AG1973" i="1"/>
  <c r="AG2524" i="1"/>
  <c r="AG2649" i="1"/>
  <c r="AG2494" i="1"/>
  <c r="AG2698" i="1"/>
  <c r="AG2063" i="1"/>
  <c r="AG2625" i="1"/>
  <c r="AG2738" i="1"/>
  <c r="AG1801" i="1"/>
  <c r="AG2579" i="1"/>
  <c r="AG2328" i="1"/>
  <c r="AG2619" i="1"/>
  <c r="AG2813" i="1"/>
  <c r="AG2564" i="1"/>
  <c r="AG2535" i="1"/>
  <c r="AG2696" i="1"/>
  <c r="AG2783" i="1"/>
  <c r="AG2627" i="1"/>
  <c r="AG2664" i="1"/>
  <c r="AG2804" i="1"/>
  <c r="AG2674" i="1"/>
  <c r="AG2661" i="1"/>
  <c r="AG2094" i="1"/>
  <c r="AG917" i="1"/>
  <c r="AG1036" i="1"/>
  <c r="AG1146" i="1"/>
  <c r="AG958" i="1"/>
  <c r="AG1117" i="1"/>
  <c r="AG891" i="1"/>
  <c r="AG836" i="1"/>
  <c r="AG1056" i="1"/>
  <c r="AG929" i="1"/>
  <c r="AG1090" i="1"/>
  <c r="AG837" i="1"/>
  <c r="AG953" i="1"/>
  <c r="AG1134" i="1"/>
  <c r="AG916" i="1"/>
  <c r="AG1233" i="1"/>
  <c r="AG857" i="1"/>
  <c r="AG1030" i="1"/>
  <c r="AG980" i="1"/>
  <c r="AG1188" i="1"/>
  <c r="AG1085" i="1"/>
  <c r="AG912" i="1"/>
  <c r="AG890" i="1"/>
  <c r="AG1195" i="1"/>
  <c r="AG1126" i="1"/>
  <c r="AG1396" i="1"/>
  <c r="AG1542" i="1"/>
  <c r="AG846" i="1"/>
  <c r="AG1264" i="1"/>
  <c r="AG993" i="1"/>
  <c r="AG1261" i="1"/>
  <c r="AG1848" i="1"/>
  <c r="AG1342" i="1"/>
  <c r="AG1898" i="1"/>
  <c r="AG1843" i="1"/>
  <c r="AG1735" i="1"/>
  <c r="AG1991" i="1"/>
  <c r="AG2507" i="1"/>
  <c r="AG2196" i="1"/>
  <c r="AG1702" i="1"/>
  <c r="AG2529" i="1"/>
  <c r="AG2097" i="1"/>
  <c r="AG2078" i="1"/>
  <c r="AG2444" i="1"/>
  <c r="AG2530" i="1"/>
  <c r="AG2701" i="1"/>
  <c r="AG2404" i="1"/>
  <c r="AG2373" i="1"/>
  <c r="AG2752" i="1"/>
  <c r="AG1925" i="1"/>
  <c r="AG2685" i="1"/>
  <c r="AG949" i="1"/>
  <c r="AG1174" i="1"/>
  <c r="AG1350" i="1"/>
  <c r="AG997" i="1"/>
  <c r="AG966" i="1"/>
  <c r="AG1050" i="1"/>
  <c r="AG885" i="1"/>
  <c r="AG1028" i="1"/>
  <c r="AG1141" i="1"/>
  <c r="AG985" i="1"/>
  <c r="AG865" i="1"/>
  <c r="AG982" i="1"/>
  <c r="AG1099" i="1"/>
  <c r="AG975" i="1"/>
  <c r="AG1114" i="1"/>
  <c r="AG880" i="1"/>
  <c r="AG1026" i="1"/>
  <c r="AG895" i="1"/>
  <c r="AG1040" i="1"/>
  <c r="AG1019" i="1"/>
  <c r="AG1303" i="1"/>
  <c r="AG960" i="1"/>
  <c r="AG847" i="1"/>
  <c r="AG1095" i="1"/>
  <c r="AG1046" i="1"/>
  <c r="AG869" i="1"/>
  <c r="AG1158" i="1"/>
  <c r="AG1000" i="1"/>
  <c r="AG976" i="1"/>
  <c r="AG1240" i="1"/>
  <c r="AG1414" i="1"/>
  <c r="AG1230" i="1"/>
  <c r="AG1437" i="1"/>
  <c r="AG1594" i="1"/>
  <c r="AG1135" i="1"/>
  <c r="AG1307" i="1"/>
  <c r="AG1384" i="1"/>
  <c r="AG1336" i="1"/>
  <c r="AG1231" i="1"/>
  <c r="AG1364" i="1"/>
  <c r="AG1248" i="1"/>
  <c r="AG1162" i="1"/>
  <c r="AG1313" i="1"/>
  <c r="AG1235" i="1"/>
  <c r="AG1467" i="1"/>
  <c r="AG1256" i="1"/>
  <c r="AG1517" i="1"/>
  <c r="AG1633" i="1"/>
  <c r="AG1753" i="1"/>
  <c r="AG1944" i="1"/>
  <c r="AG1209" i="1"/>
  <c r="AG1461" i="1"/>
  <c r="AG1617" i="1"/>
  <c r="AG1386" i="1"/>
  <c r="AG1491" i="1"/>
  <c r="AG1626" i="1"/>
  <c r="AG835" i="1"/>
  <c r="AG1539" i="1"/>
  <c r="AG1153" i="1"/>
  <c r="AG1439" i="1"/>
  <c r="AG1597" i="1"/>
  <c r="AG1690" i="1"/>
  <c r="AG1277" i="1"/>
  <c r="AG1550" i="1"/>
  <c r="AG1013" i="1"/>
  <c r="AG1454" i="1"/>
  <c r="AG1601" i="1"/>
  <c r="AG1724" i="1"/>
  <c r="AG1838" i="1"/>
  <c r="AG1942" i="1"/>
  <c r="AG1572" i="1"/>
  <c r="AG1794" i="1"/>
  <c r="AG1956" i="1"/>
  <c r="AG2079" i="1"/>
  <c r="AG2175" i="1"/>
  <c r="AG2317" i="1"/>
  <c r="AG1698" i="1"/>
  <c r="AG1903" i="1"/>
  <c r="AG1624" i="1"/>
  <c r="AG1875" i="1"/>
  <c r="AG1351" i="1"/>
  <c r="AG1720" i="1"/>
  <c r="AG1957" i="1"/>
  <c r="AG1498" i="1"/>
  <c r="AG1784" i="1"/>
  <c r="AG1945" i="1"/>
  <c r="AG1379" i="1"/>
  <c r="AG1830" i="1"/>
  <c r="AG1983" i="1"/>
  <c r="AG1701" i="1"/>
  <c r="AG1864" i="1"/>
  <c r="AG2071" i="1"/>
  <c r="AG2233" i="1"/>
  <c r="AG1664" i="1"/>
  <c r="AG2055" i="1"/>
  <c r="AG2277" i="1"/>
  <c r="AG2419" i="1"/>
  <c r="AG1608" i="1"/>
  <c r="AG2068" i="1"/>
  <c r="AG2202" i="1"/>
  <c r="AG1709" i="1"/>
  <c r="AG2095" i="1"/>
  <c r="AG1620" i="1"/>
  <c r="AG2019" i="1"/>
  <c r="AG2167" i="1"/>
  <c r="AG1684" i="1"/>
  <c r="AG2037" i="1"/>
  <c r="AG2174" i="1"/>
  <c r="AG2016" i="1"/>
  <c r="AG2224" i="1"/>
  <c r="AG1930" i="1"/>
  <c r="AG2117" i="1"/>
  <c r="AG2325" i="1"/>
  <c r="AG2426" i="1"/>
  <c r="AG1543" i="1"/>
  <c r="AG2208" i="1"/>
  <c r="AG2521" i="1"/>
  <c r="AG2644" i="1"/>
  <c r="AG2771" i="1"/>
  <c r="AG2249" i="1"/>
  <c r="AG2394" i="1"/>
  <c r="AG2555" i="1"/>
  <c r="AG2291" i="1"/>
  <c r="AG2510" i="1"/>
  <c r="AG2264" i="1"/>
  <c r="AG2436" i="1"/>
  <c r="AG2558" i="1"/>
  <c r="AG2020" i="1"/>
  <c r="AG2334" i="1"/>
  <c r="AG2514" i="1"/>
  <c r="AG2230" i="1"/>
  <c r="AG2395" i="1"/>
  <c r="AG1362" i="1"/>
  <c r="AG2176" i="1"/>
  <c r="AG2421" i="1"/>
  <c r="AG2590" i="1"/>
  <c r="AG2758" i="1"/>
  <c r="AG1607" i="1"/>
  <c r="AG2449" i="1"/>
  <c r="AG2635" i="1"/>
  <c r="AG2740" i="1"/>
  <c r="AG2589" i="1"/>
  <c r="AG2734" i="1"/>
  <c r="AG2331" i="1"/>
  <c r="AG1411" i="1"/>
  <c r="AG2531" i="1"/>
  <c r="AG1853" i="1"/>
  <c r="AG2603" i="1"/>
  <c r="AG2755" i="1"/>
  <c r="AG2262" i="1"/>
  <c r="AG2470" i="1"/>
  <c r="AG2666" i="1"/>
  <c r="AG2797" i="1"/>
  <c r="AG2282" i="1"/>
  <c r="AG2676" i="1"/>
  <c r="AG1760" i="1"/>
  <c r="AG2546" i="1"/>
  <c r="AG2691" i="1"/>
  <c r="AG2369" i="1"/>
  <c r="AG2680" i="1"/>
  <c r="AG2307" i="1"/>
  <c r="AG2584" i="1"/>
  <c r="AG2719" i="1"/>
  <c r="AG2357" i="1"/>
  <c r="AG2365" i="1"/>
  <c r="AG2258" i="1"/>
  <c r="AG1762" i="1"/>
  <c r="AG2652" i="1"/>
  <c r="AG2201" i="1"/>
  <c r="AG1615" i="1"/>
  <c r="AG943" i="1"/>
  <c r="AG1092" i="1"/>
  <c r="AG996" i="1"/>
  <c r="AG853" i="1"/>
  <c r="AG848" i="1"/>
  <c r="AG1005" i="1"/>
  <c r="AG963" i="1"/>
  <c r="AG1128" i="1"/>
  <c r="AG1002" i="1"/>
  <c r="AG950" i="1"/>
  <c r="AG948" i="1"/>
  <c r="AG1323" i="1"/>
  <c r="AG1205" i="1"/>
  <c r="AG1154" i="1"/>
  <c r="AG827" i="1"/>
  <c r="AG1194" i="1"/>
  <c r="AG926" i="1"/>
  <c r="AG1281" i="1"/>
  <c r="AG1213" i="1"/>
  <c r="AG1476" i="1"/>
  <c r="AG977" i="1"/>
  <c r="AG1319" i="1"/>
  <c r="AG1257" i="1"/>
  <c r="AG1197" i="1"/>
  <c r="AG970" i="1"/>
  <c r="AG946" i="1"/>
  <c r="AG1309" i="1"/>
  <c r="AG1288" i="1"/>
  <c r="AG1584" i="1"/>
  <c r="AG1487" i="1"/>
  <c r="AG1665" i="1"/>
  <c r="AG1863" i="1"/>
  <c r="AG1177" i="1"/>
  <c r="AG1499" i="1"/>
  <c r="AG1228" i="1"/>
  <c r="AG1479" i="1"/>
  <c r="AG1658" i="1"/>
  <c r="AG1475" i="1"/>
  <c r="AG923" i="1"/>
  <c r="AG1471" i="1"/>
  <c r="AG1666" i="1"/>
  <c r="AG1247" i="1"/>
  <c r="AG1571" i="1"/>
  <c r="AG1419" i="1"/>
  <c r="AG1590" i="1"/>
  <c r="AG1744" i="1"/>
  <c r="AG1902" i="1"/>
  <c r="AG1516" i="1"/>
  <c r="AG1832" i="1"/>
  <c r="AG2038" i="1"/>
  <c r="AG2166" i="1"/>
  <c r="AG1406" i="1"/>
  <c r="AG1851" i="1"/>
  <c r="AG1598" i="1"/>
  <c r="AG1916" i="1"/>
  <c r="AG1646" i="1"/>
  <c r="AG1924" i="1"/>
  <c r="AG1694" i="1"/>
  <c r="AG1896" i="1"/>
  <c r="AG1370" i="1"/>
  <c r="AG1876" i="1"/>
  <c r="AG1436" i="1"/>
  <c r="AG1860" i="1"/>
  <c r="AG2119" i="1"/>
  <c r="AG1410" i="1"/>
  <c r="AG2029" i="1"/>
  <c r="AG2298" i="1"/>
  <c r="AG2534" i="1"/>
  <c r="AG2044" i="1"/>
  <c r="AG2227" i="1"/>
  <c r="AG2026" i="1"/>
  <c r="AG1398" i="1"/>
  <c r="AG2069" i="1"/>
  <c r="AG1338" i="1"/>
  <c r="AG2027" i="1"/>
  <c r="AG1459" i="1"/>
  <c r="AG2210" i="1"/>
  <c r="AG1911" i="1"/>
  <c r="AG2149" i="1"/>
  <c r="AG2374" i="1"/>
  <c r="AG1534" i="1"/>
  <c r="AG2351" i="1"/>
  <c r="AG2581" i="1"/>
  <c r="AG2768" i="1"/>
  <c r="AG2305" i="1"/>
  <c r="AG2505" i="1"/>
  <c r="AG2280" i="1"/>
  <c r="AG1425" i="1"/>
  <c r="AG2387" i="1"/>
  <c r="AG2548" i="1"/>
  <c r="AG2067" i="1"/>
  <c r="AG2462" i="1"/>
  <c r="AG2115" i="1"/>
  <c r="AG2437" i="1"/>
  <c r="AG2054" i="1"/>
  <c r="AG2415" i="1"/>
  <c r="AG2633" i="1"/>
  <c r="AG1995" i="1"/>
  <c r="AG2385" i="1"/>
  <c r="AG2659" i="1"/>
  <c r="AG2815" i="1"/>
  <c r="AG2726" i="1"/>
  <c r="AG2417" i="1"/>
  <c r="AG2456" i="1"/>
  <c r="AG2762" i="1"/>
  <c r="AG2656" i="1"/>
  <c r="AG2122" i="1"/>
  <c r="AG2452" i="1"/>
  <c r="AG2711" i="1"/>
  <c r="AG2147" i="1"/>
  <c r="AG2673" i="1"/>
  <c r="AG2082" i="1"/>
  <c r="AG2629" i="1"/>
  <c r="AG2289" i="1"/>
  <c r="AG2787" i="1"/>
  <c r="AG2553" i="1"/>
  <c r="AG2712" i="1"/>
  <c r="AG2634" i="1"/>
  <c r="AG2770" i="1"/>
  <c r="AG2795" i="1"/>
  <c r="AG2322" i="1"/>
  <c r="AG2784" i="1"/>
  <c r="AG2235" i="1"/>
  <c r="AG2164" i="1"/>
  <c r="AG1596" i="1"/>
  <c r="AG2592" i="1"/>
  <c r="AG1555" i="1"/>
  <c r="AG2310" i="1"/>
  <c r="AG2294" i="1"/>
  <c r="AG1866" i="1"/>
  <c r="AG2391" i="1"/>
  <c r="AG2562" i="1"/>
  <c r="AG2086" i="1"/>
  <c r="AG2484" i="1"/>
  <c r="AG2451" i="1"/>
  <c r="AG2104" i="1"/>
  <c r="AG2474" i="1"/>
  <c r="AG2646" i="1"/>
  <c r="AG2010" i="1"/>
  <c r="AG2455" i="1"/>
  <c r="AG2672" i="1"/>
  <c r="AG2286" i="1"/>
  <c r="AG2750" i="1"/>
  <c r="AG2475" i="1"/>
  <c r="AG2154" i="1"/>
  <c r="AG2660" i="1"/>
  <c r="AG2172" i="1"/>
  <c r="AG2482" i="1"/>
  <c r="AG2715" i="1"/>
  <c r="AG2165" i="1"/>
  <c r="AG2687" i="1"/>
  <c r="AG2140" i="1"/>
  <c r="AG2643" i="1"/>
  <c r="AG2401" i="1"/>
  <c r="AG2791" i="1"/>
  <c r="AG2572" i="1"/>
  <c r="AG2810" i="1"/>
  <c r="AG2817" i="1"/>
  <c r="AG2219" i="1"/>
  <c r="AG2559" i="1"/>
  <c r="AG2799" i="1"/>
  <c r="AG981" i="1"/>
  <c r="AG1107" i="1"/>
  <c r="AG1039" i="1"/>
  <c r="AG867" i="1"/>
  <c r="AG870" i="1"/>
  <c r="AG1042" i="1"/>
  <c r="AG992" i="1"/>
  <c r="AG2822" i="1"/>
  <c r="AG1037" i="1"/>
  <c r="AG968" i="1"/>
  <c r="AG1066" i="1"/>
  <c r="AG863" i="1"/>
  <c r="AG1184" i="1"/>
  <c r="AG874" i="1"/>
  <c r="AG849" i="1"/>
  <c r="AG1310" i="1"/>
  <c r="AG1271" i="1"/>
  <c r="AG1511" i="1"/>
  <c r="AG1148" i="1"/>
  <c r="AG1332" i="1"/>
  <c r="AG1283" i="1"/>
  <c r="AG1238" i="1"/>
  <c r="AG1082" i="1"/>
  <c r="AG1330" i="1"/>
  <c r="AG1357" i="1"/>
  <c r="AG1193" i="1"/>
  <c r="AG1535" i="1"/>
  <c r="AG1900" i="1"/>
  <c r="AG1300" i="1"/>
  <c r="AG1508" i="1"/>
  <c r="AG1518" i="1"/>
  <c r="AG1677" i="1"/>
  <c r="AG1509" i="1"/>
  <c r="AG1223" i="1"/>
  <c r="AG1678" i="1"/>
  <c r="AG1611" i="1"/>
  <c r="AG1428" i="1"/>
  <c r="AG1619" i="1"/>
  <c r="AG1920" i="1"/>
  <c r="AG1854" i="1"/>
  <c r="AG2066" i="1"/>
  <c r="AG1469" i="1"/>
  <c r="AG1734" i="1"/>
  <c r="AG1940" i="1"/>
  <c r="AG1668" i="1"/>
  <c r="AG1716" i="1"/>
  <c r="AG1548" i="1"/>
  <c r="AG1892" i="1"/>
  <c r="AG1909" i="1"/>
  <c r="AG2131" i="1"/>
  <c r="AG2133" i="1"/>
  <c r="AG1388" i="1"/>
  <c r="AG2091" i="1"/>
  <c r="AG2064" i="1"/>
  <c r="AG2109" i="1"/>
  <c r="AG1595" i="1"/>
  <c r="AG1541" i="1"/>
  <c r="AG2009" i="1"/>
  <c r="AG2168" i="1"/>
  <c r="AG1444" i="1"/>
  <c r="AG2383" i="1"/>
  <c r="AG1865" i="1"/>
  <c r="AG2536" i="1"/>
  <c r="AG2302" i="1"/>
  <c r="AG2410" i="1"/>
  <c r="AG2121" i="1"/>
  <c r="AG2492" i="1"/>
  <c r="AG2459" i="1"/>
  <c r="AG2481" i="1"/>
  <c r="AG2658" i="1"/>
  <c r="AG2486" i="1"/>
  <c r="AG2550" i="1"/>
  <c r="AG2757" i="1"/>
  <c r="AG2500" i="1"/>
  <c r="AG2679" i="1"/>
  <c r="AG2197" i="1"/>
  <c r="AG2718" i="1"/>
  <c r="AG2699" i="1"/>
  <c r="AG2191" i="1"/>
  <c r="AG2407" i="1"/>
  <c r="AG2807" i="1"/>
  <c r="AG2742" i="1"/>
  <c r="AG2605" i="1"/>
  <c r="AG2118" i="1"/>
  <c r="AG2569" i="1"/>
  <c r="AG1827" i="1"/>
  <c r="AG955" i="1"/>
  <c r="AG1101" i="1"/>
  <c r="AG1001" i="1"/>
  <c r="AG858" i="1"/>
  <c r="AG856" i="1"/>
  <c r="AG1012" i="1"/>
  <c r="AG967" i="1"/>
  <c r="AG1138" i="1"/>
  <c r="AG1006" i="1"/>
  <c r="AG964" i="1"/>
  <c r="AG979" i="1"/>
  <c r="AG1327" i="1"/>
  <c r="AG832" i="1"/>
  <c r="AG1157" i="1"/>
  <c r="AG843" i="1"/>
  <c r="AG838" i="1"/>
  <c r="AG951" i="1"/>
  <c r="AG1298" i="1"/>
  <c r="AG1220" i="1"/>
  <c r="AG1484" i="1"/>
  <c r="AG1055" i="1"/>
  <c r="AG1328" i="1"/>
  <c r="AG1279" i="1"/>
  <c r="AG1234" i="1"/>
  <c r="AG995" i="1"/>
  <c r="AG1043" i="1"/>
  <c r="AG1321" i="1"/>
  <c r="AG1317" i="1"/>
  <c r="AG881" i="1"/>
  <c r="AG1523" i="1"/>
  <c r="AG1669" i="1"/>
  <c r="AG1871" i="1"/>
  <c r="AG1246" i="1"/>
  <c r="AG1503" i="1"/>
  <c r="AG1282" i="1"/>
  <c r="AG1513" i="1"/>
  <c r="AG1670" i="1"/>
  <c r="AG1504" i="1"/>
  <c r="AG1204" i="1"/>
  <c r="AG1488" i="1"/>
  <c r="AG1674" i="1"/>
  <c r="AG1296" i="1"/>
  <c r="AG1586" i="1"/>
  <c r="AG1424" i="1"/>
  <c r="AG1606" i="1"/>
  <c r="AG1758" i="1"/>
  <c r="AG1913" i="1"/>
  <c r="AG1591" i="1"/>
  <c r="AG1847" i="1"/>
  <c r="AG2051" i="1"/>
  <c r="AG2178" i="1"/>
  <c r="AG1455" i="1"/>
  <c r="AG1862" i="1"/>
  <c r="AG1660" i="1"/>
  <c r="AG1927" i="1"/>
  <c r="AG1655" i="1"/>
  <c r="AG1978" i="1"/>
  <c r="AG1706" i="1"/>
  <c r="AG1904" i="1"/>
  <c r="AG1441" i="1"/>
  <c r="AG1885" i="1"/>
  <c r="AG1450" i="1"/>
  <c r="AG1897" i="1"/>
  <c r="AG2125" i="1"/>
  <c r="AG1473" i="1"/>
  <c r="AG2083" i="1"/>
  <c r="AG2323" i="1"/>
  <c r="AG1304" i="1"/>
  <c r="AG2072" i="1"/>
  <c r="AG2048" i="1"/>
  <c r="AG1628" i="1"/>
  <c r="AG2102" i="1"/>
  <c r="AG1486" i="1"/>
  <c r="AG2045" i="1"/>
  <c r="AG1468" i="1"/>
  <c r="AG2214" i="1"/>
  <c r="AG1958" i="1"/>
  <c r="AG2392" i="1"/>
  <c r="AG2367" i="1"/>
  <c r="AG2517" i="1"/>
  <c r="AG2251" i="1"/>
  <c r="AG2431" i="1"/>
  <c r="AG2736" i="1"/>
  <c r="AG1027" i="1"/>
  <c r="AG1673" i="1"/>
  <c r="AG1492" i="1"/>
  <c r="AG1764" i="1"/>
  <c r="AG2181" i="1"/>
  <c r="AG897" i="1"/>
  <c r="AG1512" i="1"/>
  <c r="AG2327" i="1"/>
  <c r="AG1722" i="1"/>
  <c r="AG2218" i="1"/>
  <c r="AG2596" i="1"/>
  <c r="AG1894" i="1"/>
  <c r="AG2255" i="1"/>
  <c r="AG2062" i="1"/>
  <c r="AG2438" i="1"/>
  <c r="AG2586" i="1"/>
  <c r="AG2657" i="1"/>
  <c r="AG2271" i="1"/>
  <c r="AG1389" i="1"/>
  <c r="AG1098" i="1"/>
  <c r="AG1334" i="1"/>
  <c r="AG1335" i="1"/>
  <c r="AG1616" i="1"/>
  <c r="AG1879" i="1"/>
  <c r="AG1908" i="1"/>
  <c r="AG1583" i="1"/>
  <c r="AG2246" i="1"/>
  <c r="AG2052" i="1"/>
  <c r="AG2399" i="1"/>
  <c r="AG2314" i="1"/>
  <c r="AG1199" i="1"/>
  <c r="AG2110" i="1"/>
  <c r="AG2678" i="1"/>
  <c r="AG2267" i="1"/>
  <c r="AG2231" i="1"/>
  <c r="AG2576" i="1"/>
  <c r="AG1011" i="1"/>
  <c r="AG873" i="1"/>
  <c r="AG1071" i="1"/>
  <c r="AG962" i="1"/>
  <c r="AG904" i="1"/>
  <c r="AG1096" i="1"/>
  <c r="AG1031" i="1"/>
  <c r="AG877" i="1"/>
  <c r="AG1076" i="1"/>
  <c r="AG1032" i="1"/>
  <c r="AG1160" i="1"/>
  <c r="AG954" i="1"/>
  <c r="AG899" i="1"/>
  <c r="AG1016" i="1"/>
  <c r="AG931" i="1"/>
  <c r="AG987" i="1"/>
  <c r="AG1165" i="1"/>
  <c r="AG1387" i="1"/>
  <c r="AG1301" i="1"/>
  <c r="AG1580" i="1"/>
  <c r="AG1217" i="1"/>
  <c r="AG1363" i="1"/>
  <c r="AG1381" i="1"/>
  <c r="AG1272" i="1"/>
  <c r="AG1227" i="1"/>
  <c r="AG1207" i="1"/>
  <c r="AG1365" i="1"/>
  <c r="AG1420" i="1"/>
  <c r="AG1306" i="1"/>
  <c r="AG1577" i="1"/>
  <c r="AG1746" i="1"/>
  <c r="AG1966" i="1"/>
  <c r="AG1366" i="1"/>
  <c r="AG1609" i="1"/>
  <c r="AG1400" i="1"/>
  <c r="AG1553" i="1"/>
  <c r="AG1711" i="1"/>
  <c r="AG1570" i="1"/>
  <c r="AG1270" i="1"/>
  <c r="AG1566" i="1"/>
  <c r="AG1704" i="1"/>
  <c r="AG1409" i="1"/>
  <c r="AG1682" i="1"/>
  <c r="AG1472" i="1"/>
  <c r="AG1667" i="1"/>
  <c r="AG1825" i="1"/>
  <c r="AG1972" i="1"/>
  <c r="AG1740" i="1"/>
  <c r="AG1936" i="1"/>
  <c r="AG2093" i="1"/>
  <c r="AG2215" i="1"/>
  <c r="AG1645" i="1"/>
  <c r="AG1923" i="1"/>
  <c r="AG1771" i="1"/>
  <c r="AG1007" i="1"/>
  <c r="AG1751" i="1"/>
  <c r="AG1343" i="1"/>
  <c r="AG1775" i="1"/>
  <c r="AG1962" i="1"/>
  <c r="AG1599" i="1"/>
  <c r="AG1971" i="1"/>
  <c r="AG1731" i="1"/>
  <c r="AG1954" i="1"/>
  <c r="AG2193" i="1"/>
  <c r="AG1755" i="1"/>
  <c r="AG2188" i="1"/>
  <c r="AG2363" i="1"/>
  <c r="AG1743" i="1"/>
  <c r="AG2123" i="1"/>
  <c r="AG1576" i="1"/>
  <c r="AG2112" i="1"/>
  <c r="AG1850" i="1"/>
  <c r="AG2152" i="1"/>
  <c r="AG1778" i="1"/>
  <c r="AG2065" i="1"/>
  <c r="AG1977" i="1"/>
  <c r="AG2240" i="1"/>
  <c r="AG2049" i="1"/>
  <c r="AG2252" i="1"/>
  <c r="AG2467" i="1"/>
  <c r="AG1846" i="1"/>
  <c r="AG2491" i="1"/>
  <c r="AG2702" i="1"/>
  <c r="AG2018" i="1"/>
  <c r="AG2379" i="1"/>
  <c r="AG1793" i="1"/>
  <c r="AG2359" i="1"/>
  <c r="AG2229" i="1"/>
  <c r="AG2447" i="1"/>
  <c r="AG1748" i="1"/>
  <c r="AG2260" i="1"/>
  <c r="AG2522" i="1"/>
  <c r="AG2315" i="1"/>
  <c r="AG1166" i="1"/>
  <c r="AG2269" i="1"/>
  <c r="AG2511" i="1"/>
  <c r="AG2717" i="1"/>
  <c r="AG2031" i="1"/>
  <c r="AG2560" i="1"/>
  <c r="AG2730" i="1"/>
  <c r="AG2598" i="1"/>
  <c r="AG2812" i="1"/>
  <c r="AG2800" i="1"/>
  <c r="AG2582" i="1"/>
  <c r="AG2386" i="1"/>
  <c r="AG2741" i="1"/>
  <c r="AG2293" i="1"/>
  <c r="AG2614" i="1"/>
  <c r="AG2776" i="1"/>
  <c r="AG2393" i="1"/>
  <c r="AG2732" i="1"/>
  <c r="AG2508" i="1"/>
  <c r="AG2703" i="1"/>
  <c r="AG2527" i="1"/>
  <c r="AG2248" i="1"/>
  <c r="AG2623" i="1"/>
  <c r="AG2766" i="1"/>
  <c r="AG2234" i="1"/>
  <c r="AG2378" i="1"/>
  <c r="AG2597" i="1"/>
  <c r="AG2753" i="1"/>
  <c r="AG2345" i="1"/>
  <c r="AG1022" i="1"/>
  <c r="AG894" i="1"/>
  <c r="AG1075" i="1"/>
  <c r="AG1008" i="1"/>
  <c r="AG925" i="1"/>
  <c r="AG1111" i="1"/>
  <c r="AG1034" i="1"/>
  <c r="AG889" i="1"/>
  <c r="AG1093" i="1"/>
  <c r="AG1060" i="1"/>
  <c r="AG1167" i="1"/>
  <c r="AG998" i="1"/>
  <c r="AG905" i="1"/>
  <c r="AG1052" i="1"/>
  <c r="AG938" i="1"/>
  <c r="AG1010" i="1"/>
  <c r="AG1172" i="1"/>
  <c r="AG860" i="1"/>
  <c r="AG1355" i="1"/>
  <c r="AG1603" i="1"/>
  <c r="AG1226" i="1"/>
  <c r="AG1368" i="1"/>
  <c r="AG893" i="1"/>
  <c r="AG1312" i="1"/>
  <c r="AG1241" i="1"/>
  <c r="AG1218" i="1"/>
  <c r="AG903" i="1"/>
  <c r="AG1449" i="1"/>
  <c r="AG1385" i="1"/>
  <c r="AG1592" i="1"/>
  <c r="AG1750" i="1"/>
  <c r="AG1970" i="1"/>
  <c r="AG1422" i="1"/>
  <c r="AG1613" i="1"/>
  <c r="AG1408" i="1"/>
  <c r="AG1593" i="1"/>
  <c r="AG1717" i="1"/>
  <c r="AG1578" i="1"/>
  <c r="AG1397" i="1"/>
  <c r="AG1575" i="1"/>
  <c r="AG1708" i="1"/>
  <c r="AG1505" i="1"/>
  <c r="AG1715" i="1"/>
  <c r="AG1480" i="1"/>
  <c r="AG1693" i="1"/>
  <c r="AG1829" i="1"/>
  <c r="AG1975" i="1"/>
  <c r="AG1763" i="1"/>
  <c r="AG1697" i="1"/>
  <c r="AG2729" i="1"/>
  <c r="AG2704" i="1"/>
  <c r="AG2301" i="1"/>
  <c r="AG2515" i="1"/>
  <c r="AG2639" i="1"/>
  <c r="AG2433" i="1"/>
  <c r="AG2683" i="1"/>
  <c r="AG2693" i="1"/>
  <c r="AG2737" i="1"/>
  <c r="AG2749" i="1"/>
  <c r="AG2537" i="1"/>
  <c r="AG2733" i="1"/>
  <c r="AG2746" i="1"/>
  <c r="AG2671" i="1"/>
  <c r="AG2700" i="1"/>
  <c r="AG2225" i="1"/>
  <c r="AG1946" i="1"/>
  <c r="AG2477" i="1"/>
  <c r="AG2595" i="1"/>
  <c r="AG2772" i="1"/>
  <c r="AG2412" i="1"/>
  <c r="AG2727" i="1"/>
  <c r="AG2665" i="1"/>
  <c r="AG2689" i="1"/>
  <c r="AG2686" i="1"/>
  <c r="AG2720" i="1"/>
  <c r="AG2316" i="1"/>
  <c r="AG2388" i="1"/>
  <c r="AG2567" i="1"/>
  <c r="AG1914" i="1"/>
  <c r="AG2211" i="1"/>
  <c r="AG2506" i="1"/>
  <c r="AG2222" i="1"/>
  <c r="AG2114" i="1"/>
  <c r="AG2355" i="1"/>
  <c r="AG2739" i="1"/>
  <c r="AG2549" i="1"/>
  <c r="AG2207" i="1"/>
  <c r="AG1551" i="1"/>
  <c r="AG1786" i="1"/>
  <c r="AG1929" i="1"/>
  <c r="AG1159" i="1"/>
  <c r="AG1521" i="1"/>
  <c r="AG2349" i="1"/>
  <c r="AG1747" i="1"/>
  <c r="AG2588" i="1"/>
  <c r="AG2681" i="1"/>
  <c r="AG2497" i="1"/>
  <c r="AG2722" i="1"/>
  <c r="AG2667" i="1"/>
  <c r="AG1989" i="1"/>
  <c r="AG2802" i="1"/>
  <c r="AG2471" i="1"/>
  <c r="AG2489" i="1"/>
  <c r="AG2744" i="1"/>
  <c r="AG2340" i="1"/>
  <c r="AG2707" i="1"/>
  <c r="AG2628" i="1"/>
  <c r="AG2543" i="1"/>
  <c r="AG2621" i="1"/>
  <c r="AG2713" i="1"/>
  <c r="AG2243" i="1"/>
  <c r="AG2697" i="1"/>
  <c r="AG2303" i="1"/>
  <c r="AG2563" i="1"/>
  <c r="AG1481" i="1"/>
  <c r="AG2194" i="1"/>
  <c r="AG2465" i="1"/>
  <c r="AG2169" i="1"/>
  <c r="AG2032" i="1"/>
  <c r="AG2333" i="1"/>
  <c r="AG2716" i="1"/>
  <c r="AG2428" i="1"/>
  <c r="AG2509" i="1"/>
  <c r="AG2200" i="1"/>
  <c r="AG1331" i="1"/>
  <c r="AG1752" i="1"/>
  <c r="AG1870" i="1"/>
  <c r="AG2145" i="1"/>
  <c r="AG2170" i="1"/>
  <c r="AG1494" i="1"/>
  <c r="AG1868" i="1"/>
  <c r="AG2341" i="1"/>
  <c r="AG1861" i="1"/>
  <c r="AG2183" i="1"/>
  <c r="AG1788" i="1"/>
  <c r="AG1941" i="1"/>
  <c r="AG2000" i="1"/>
  <c r="AG1742" i="1"/>
  <c r="AG1803" i="1"/>
  <c r="AG1993" i="1"/>
  <c r="AG1974" i="1"/>
  <c r="AG1560" i="1"/>
  <c r="AG2108" i="1"/>
  <c r="AG1895" i="1"/>
  <c r="AG1985" i="1"/>
  <c r="AG1721" i="1"/>
  <c r="AG1236" i="1"/>
  <c r="AG1383" i="1"/>
  <c r="AG1614" i="1"/>
  <c r="AG1696" i="1"/>
  <c r="AG1703" i="1"/>
  <c r="AG1413" i="1"/>
  <c r="AG1446" i="1"/>
  <c r="AG1831" i="1"/>
  <c r="AG1557" i="1"/>
  <c r="AG1493" i="1"/>
  <c r="AG1280" i="1"/>
  <c r="AG1211" i="1"/>
  <c r="AG909" i="1"/>
  <c r="AG1290" i="1"/>
  <c r="AG1447" i="1"/>
  <c r="AG1376" i="1"/>
  <c r="AG1168" i="1"/>
  <c r="AG1161" i="1"/>
  <c r="AG868" i="1"/>
  <c r="AG1239" i="1"/>
  <c r="AG886" i="1"/>
  <c r="AG1124" i="1"/>
  <c r="AG1081" i="1"/>
  <c r="AG1023" i="1"/>
  <c r="AG932" i="1"/>
  <c r="AG988" i="1"/>
  <c r="I381" i="1"/>
  <c r="O381" i="1"/>
  <c r="N390" i="1"/>
  <c r="N414" i="1"/>
  <c r="N401" i="1"/>
  <c r="N419" i="1"/>
  <c r="N400" i="1"/>
  <c r="N402" i="1"/>
  <c r="N391" i="1"/>
  <c r="N384" i="1"/>
  <c r="N415" i="1"/>
  <c r="N392" i="1"/>
  <c r="N386" i="1"/>
  <c r="N403" i="1"/>
  <c r="N393" i="1"/>
  <c r="N383" i="1"/>
  <c r="N395" i="1"/>
  <c r="N398" i="1"/>
  <c r="N380" i="1"/>
  <c r="N417" i="1"/>
  <c r="N407" i="1"/>
  <c r="N396" i="1"/>
  <c r="N410" i="1"/>
  <c r="N394" i="1"/>
  <c r="N385" i="1"/>
  <c r="N406" i="1"/>
  <c r="N408" i="1"/>
  <c r="N397" i="1"/>
  <c r="AX63" i="1"/>
  <c r="N376" i="1" s="1"/>
  <c r="I376" i="1" s="1"/>
  <c r="N416" i="1"/>
  <c r="N418" i="1"/>
  <c r="N409" i="1"/>
  <c r="N388" i="1"/>
  <c r="N387" i="1"/>
  <c r="N378" i="1"/>
  <c r="N405" i="1"/>
  <c r="N399" i="1"/>
  <c r="N382" i="1"/>
  <c r="N411" i="1"/>
  <c r="N412" i="1"/>
  <c r="N413" i="1"/>
  <c r="N404" i="1"/>
  <c r="N377" i="1"/>
  <c r="N389" i="1"/>
  <c r="N379" i="1"/>
  <c r="AN47" i="1"/>
  <c r="C122" i="1" s="1"/>
  <c r="C123" i="1"/>
  <c r="C124" i="1"/>
  <c r="J687" i="1" s="1"/>
  <c r="C125" i="1"/>
  <c r="J688" i="1" s="1"/>
  <c r="C126" i="1"/>
  <c r="J689" i="1" s="1"/>
  <c r="C127" i="1"/>
  <c r="J690" i="1" s="1"/>
  <c r="C128" i="1"/>
  <c r="J691" i="1" s="1"/>
  <c r="C129" i="1"/>
  <c r="J692" i="1" s="1"/>
  <c r="C130" i="1"/>
  <c r="J693" i="1" s="1"/>
  <c r="C131" i="1"/>
  <c r="J694" i="1" s="1"/>
  <c r="K694" i="1" s="1"/>
  <c r="C132" i="1"/>
  <c r="J695" i="1" s="1"/>
  <c r="K695" i="1" s="1"/>
  <c r="D339" i="1"/>
  <c r="C118" i="1" s="1"/>
  <c r="AG824" i="1"/>
  <c r="AL2613" i="1" l="1"/>
  <c r="AK1824" i="1"/>
  <c r="AL1980" i="1"/>
  <c r="AL1781" i="1"/>
  <c r="AK1249" i="1"/>
  <c r="AL1094" i="1"/>
  <c r="AL1061" i="1"/>
  <c r="AL2806" i="1"/>
  <c r="AL1266" i="1"/>
  <c r="AK2803" i="1"/>
  <c r="AM2803" i="1" s="1"/>
  <c r="AL2273" i="1"/>
  <c r="AK965" i="1"/>
  <c r="AK2160" i="1"/>
  <c r="AK2376" i="1"/>
  <c r="AL2377" i="1"/>
  <c r="AL2820" i="1"/>
  <c r="AL2424" i="1"/>
  <c r="AK952" i="1"/>
  <c r="AL2821" i="1"/>
  <c r="AL2151" i="1"/>
  <c r="AK1142" i="1"/>
  <c r="AL1949" i="1"/>
  <c r="AM1949" i="1" s="1"/>
  <c r="AL2551" i="1"/>
  <c r="AK2429" i="1"/>
  <c r="AM2429" i="1" s="1"/>
  <c r="AL1354" i="1"/>
  <c r="AN1354" i="1" s="1"/>
  <c r="AL2638" i="1"/>
  <c r="AK972" i="1"/>
  <c r="AL2081" i="1"/>
  <c r="AK2565" i="1"/>
  <c r="AK2441" i="1"/>
  <c r="AK1361" i="1"/>
  <c r="AL1292" i="1"/>
  <c r="AL1836" i="1"/>
  <c r="AL1691" i="1"/>
  <c r="AM1691" i="1" s="1"/>
  <c r="AK2502" i="1"/>
  <c r="AL1466" i="1"/>
  <c r="AL1259" i="1"/>
  <c r="AL2163" i="1"/>
  <c r="AK1460" i="1"/>
  <c r="AL2611" i="1"/>
  <c r="AL2096" i="1"/>
  <c r="AL1774" i="1"/>
  <c r="AK1785" i="1"/>
  <c r="AL2024" i="1"/>
  <c r="AL2587" i="1"/>
  <c r="AL1823" i="1"/>
  <c r="AM1823" i="1" s="1"/>
  <c r="AL1156" i="1"/>
  <c r="AL1004" i="1"/>
  <c r="AK2617" i="1"/>
  <c r="AK1219" i="1"/>
  <c r="AL1403" i="1"/>
  <c r="AL1020" i="1"/>
  <c r="AK2332" i="1"/>
  <c r="AL2434" i="1"/>
  <c r="AN2434" i="1" s="1"/>
  <c r="AL2103" i="1"/>
  <c r="AL2409" i="1"/>
  <c r="AK1348" i="1"/>
  <c r="AK2402" i="1"/>
  <c r="AM2402" i="1" s="1"/>
  <c r="AL2361" i="1"/>
  <c r="AL1125" i="1"/>
  <c r="AK934" i="1"/>
  <c r="AL2616" i="1"/>
  <c r="AL2313" i="1"/>
  <c r="AN2313" i="1" s="1"/>
  <c r="AL2594" i="1"/>
  <c r="AM2594" i="1" s="1"/>
  <c r="AK2789" i="1"/>
  <c r="AL1124" i="1"/>
  <c r="AK1124" i="1"/>
  <c r="AL1493" i="1"/>
  <c r="AK1493" i="1"/>
  <c r="AL1895" i="1"/>
  <c r="AK1895" i="1"/>
  <c r="AK2341" i="1"/>
  <c r="AL2341" i="1"/>
  <c r="AK2333" i="1"/>
  <c r="AL2333" i="1"/>
  <c r="AL2543" i="1"/>
  <c r="AK2543" i="1"/>
  <c r="AL2681" i="1"/>
  <c r="AK2681" i="1"/>
  <c r="AK2355" i="1"/>
  <c r="AL2355" i="1"/>
  <c r="AK2665" i="1"/>
  <c r="AL2665" i="1"/>
  <c r="AK2537" i="1"/>
  <c r="AL2537" i="1"/>
  <c r="AL1763" i="1"/>
  <c r="AK1763" i="1"/>
  <c r="AK1593" i="1"/>
  <c r="AL1593" i="1"/>
  <c r="AK1312" i="1"/>
  <c r="AL1312" i="1"/>
  <c r="AL998" i="1"/>
  <c r="AN998" i="1" s="1"/>
  <c r="AK998" i="1"/>
  <c r="AK2345" i="1"/>
  <c r="AL2345" i="1"/>
  <c r="AK2393" i="1"/>
  <c r="AL2393" i="1"/>
  <c r="AL2031" i="1"/>
  <c r="AK2031" i="1"/>
  <c r="AL1793" i="1"/>
  <c r="AK1793" i="1"/>
  <c r="AL1778" i="1"/>
  <c r="AK1778" i="1"/>
  <c r="AL1731" i="1"/>
  <c r="AK1731" i="1"/>
  <c r="AK2093" i="1"/>
  <c r="AL2093" i="1"/>
  <c r="AL1570" i="1"/>
  <c r="AK1570" i="1"/>
  <c r="AK1207" i="1"/>
  <c r="AL1207" i="1"/>
  <c r="AK1016" i="1"/>
  <c r="AL1016" i="1"/>
  <c r="AK873" i="1"/>
  <c r="AL873" i="1"/>
  <c r="AL1583" i="1"/>
  <c r="AK1583" i="1"/>
  <c r="AK2062" i="1"/>
  <c r="AL2062" i="1"/>
  <c r="AK1673" i="1"/>
  <c r="AL1673" i="1"/>
  <c r="AK1486" i="1"/>
  <c r="AL1486" i="1"/>
  <c r="AK1885" i="1"/>
  <c r="AL1885" i="1"/>
  <c r="AL1847" i="1"/>
  <c r="AK1847" i="1"/>
  <c r="AL1670" i="1"/>
  <c r="AK1670" i="1"/>
  <c r="AK995" i="1"/>
  <c r="AL995" i="1"/>
  <c r="AL832" i="1"/>
  <c r="AK832" i="1"/>
  <c r="AK955" i="1"/>
  <c r="AL955" i="1"/>
  <c r="AK2679" i="1"/>
  <c r="AL2679" i="1"/>
  <c r="AK2536" i="1"/>
  <c r="AL2536" i="1"/>
  <c r="AK2133" i="1"/>
  <c r="AL2133" i="1"/>
  <c r="AK1920" i="1"/>
  <c r="AL1920" i="1"/>
  <c r="AK1535" i="1"/>
  <c r="AL1535" i="1"/>
  <c r="AK849" i="1"/>
  <c r="AL849" i="1"/>
  <c r="AN849" i="1" s="1"/>
  <c r="AK1039" i="1"/>
  <c r="AL1039" i="1"/>
  <c r="AL2140" i="1"/>
  <c r="AK2140" i="1"/>
  <c r="AL2455" i="1"/>
  <c r="AK2455" i="1"/>
  <c r="AK2310" i="1"/>
  <c r="AL2310" i="1"/>
  <c r="AK2553" i="1"/>
  <c r="AL2553" i="1"/>
  <c r="AK2456" i="1"/>
  <c r="AL2456" i="1"/>
  <c r="AK2462" i="1"/>
  <c r="AL2462" i="1"/>
  <c r="AL2374" i="1"/>
  <c r="AK2374" i="1"/>
  <c r="AK2534" i="1"/>
  <c r="AL2534" i="1"/>
  <c r="AK1646" i="1"/>
  <c r="AL1646" i="1"/>
  <c r="AL1419" i="1"/>
  <c r="AK1419" i="1"/>
  <c r="AK1863" i="1"/>
  <c r="AL1863" i="1"/>
  <c r="AK1476" i="1"/>
  <c r="AL1476" i="1"/>
  <c r="AK1128" i="1"/>
  <c r="AL1128" i="1"/>
  <c r="AK2258" i="1"/>
  <c r="AL2258" i="1"/>
  <c r="AK2282" i="1"/>
  <c r="AL2282" i="1"/>
  <c r="AK2589" i="1"/>
  <c r="AL2589" i="1"/>
  <c r="AK2514" i="1"/>
  <c r="AL2514" i="1"/>
  <c r="AK2644" i="1"/>
  <c r="AL2644" i="1"/>
  <c r="AK1684" i="1"/>
  <c r="AL1684" i="1"/>
  <c r="AK1664" i="1"/>
  <c r="AL1664" i="1"/>
  <c r="AK1720" i="1"/>
  <c r="AL1720" i="1"/>
  <c r="AL1942" i="1"/>
  <c r="AK1942" i="1"/>
  <c r="AL1539" i="1"/>
  <c r="AK1539" i="1"/>
  <c r="AL1256" i="1"/>
  <c r="AK1256" i="1"/>
  <c r="AL1594" i="1"/>
  <c r="AK1594" i="1"/>
  <c r="AK960" i="1"/>
  <c r="AL960" i="1"/>
  <c r="AL985" i="1"/>
  <c r="AK985" i="1"/>
  <c r="AL2752" i="1"/>
  <c r="AN2752" i="1" s="1"/>
  <c r="AK2752" i="1"/>
  <c r="AL1991" i="1"/>
  <c r="AK1991" i="1"/>
  <c r="AL1126" i="1"/>
  <c r="AN1126" i="1" s="1"/>
  <c r="AK1126" i="1"/>
  <c r="AK953" i="1"/>
  <c r="AL953" i="1"/>
  <c r="AL2094" i="1"/>
  <c r="AK2094" i="1"/>
  <c r="AK2328" i="1"/>
  <c r="AL2328" i="1"/>
  <c r="AK2811" i="1"/>
  <c r="AL2811" i="1"/>
  <c r="AK2480" i="1"/>
  <c r="AL2480" i="1"/>
  <c r="AK2061" i="1"/>
  <c r="AL2061" i="1"/>
  <c r="AK2337" i="1"/>
  <c r="AL2337" i="1"/>
  <c r="AL1859" i="1"/>
  <c r="AM1859" i="1" s="1"/>
  <c r="AK1859" i="1"/>
  <c r="AL1810" i="1"/>
  <c r="AK1810" i="1"/>
  <c r="AK1585" i="1"/>
  <c r="AL1585" i="1"/>
  <c r="AK1273" i="1"/>
  <c r="AL1273" i="1"/>
  <c r="AL1185" i="1"/>
  <c r="AK1185" i="1"/>
  <c r="AL945" i="1"/>
  <c r="AK945" i="1"/>
  <c r="AK906" i="1"/>
  <c r="AL906" i="1"/>
  <c r="AK2540" i="1"/>
  <c r="AL2540" i="1"/>
  <c r="AL2463" i="1"/>
  <c r="AK2463" i="1"/>
  <c r="AK2526" i="1"/>
  <c r="AL2526" i="1"/>
  <c r="AK2405" i="1"/>
  <c r="AL2405" i="1"/>
  <c r="AK2053" i="1"/>
  <c r="AL2053" i="1"/>
  <c r="AK2126" i="1"/>
  <c r="AL2126" i="1"/>
  <c r="AL1612" i="1"/>
  <c r="AK1612" i="1"/>
  <c r="AK2259" i="1"/>
  <c r="AL2259" i="1"/>
  <c r="AL1431" i="1"/>
  <c r="AK1431" i="1"/>
  <c r="AL1373" i="1"/>
  <c r="AK1373" i="1"/>
  <c r="AK1299" i="1"/>
  <c r="AL1299" i="1"/>
  <c r="AL864" i="1"/>
  <c r="AK864" i="1"/>
  <c r="AK831" i="1"/>
  <c r="AL831" i="1"/>
  <c r="AN1044" i="1"/>
  <c r="AM1044" i="1"/>
  <c r="AM1308" i="1"/>
  <c r="AN1308" i="1"/>
  <c r="AN1187" i="1"/>
  <c r="AM1187" i="1"/>
  <c r="AN1965" i="1"/>
  <c r="AM1965" i="1"/>
  <c r="AN825" i="1"/>
  <c r="AM825" i="1"/>
  <c r="AN1259" i="1"/>
  <c r="AM1259" i="1"/>
  <c r="AM1869" i="1"/>
  <c r="AN1869" i="1"/>
  <c r="AM2050" i="1"/>
  <c r="AN2050" i="1"/>
  <c r="AM2568" i="1"/>
  <c r="AN2568" i="1"/>
  <c r="AM855" i="1"/>
  <c r="AN855" i="1"/>
  <c r="AN1329" i="1"/>
  <c r="AM1329" i="1"/>
  <c r="AM1562" i="1"/>
  <c r="AN1562" i="1"/>
  <c r="AN1465" i="1"/>
  <c r="AM1465" i="1"/>
  <c r="AM2499" i="1"/>
  <c r="AM1589" i="1"/>
  <c r="AN1589" i="1"/>
  <c r="AN2292" i="1"/>
  <c r="AM2292" i="1"/>
  <c r="AM2353" i="1"/>
  <c r="AN2353" i="1"/>
  <c r="AN1100" i="1"/>
  <c r="AM1100" i="1"/>
  <c r="AN1287" i="1"/>
  <c r="AM1287" i="1"/>
  <c r="AN1819" i="1"/>
  <c r="AM1718" i="1"/>
  <c r="AN1718" i="1"/>
  <c r="AM1997" i="1"/>
  <c r="AN1997" i="1"/>
  <c r="AM1798" i="1"/>
  <c r="AN1798" i="1"/>
  <c r="AN2242" i="1"/>
  <c r="AM2242" i="1"/>
  <c r="AL1175" i="1"/>
  <c r="AK1175" i="1"/>
  <c r="AK1707" i="1"/>
  <c r="AL1707" i="1"/>
  <c r="AL1867" i="1"/>
  <c r="AK1867" i="1"/>
  <c r="AK2775" i="1"/>
  <c r="AL2775" i="1"/>
  <c r="AL1078" i="1"/>
  <c r="AK1078" i="1"/>
  <c r="AK1262" i="1"/>
  <c r="AL1262" i="1"/>
  <c r="AK1737" i="1"/>
  <c r="AL1737" i="1"/>
  <c r="AK2198" i="1"/>
  <c r="AL2198" i="1"/>
  <c r="AL2513" i="1"/>
  <c r="AK2513" i="1"/>
  <c r="AN934" i="1"/>
  <c r="AM934" i="1"/>
  <c r="AN1460" i="1"/>
  <c r="AM1460" i="1"/>
  <c r="AM1811" i="1"/>
  <c r="AN1811" i="1"/>
  <c r="AN2422" i="1"/>
  <c r="AM2422" i="1"/>
  <c r="AN1295" i="1"/>
  <c r="AM1295" i="1"/>
  <c r="AM1766" i="1"/>
  <c r="AN1766" i="1"/>
  <c r="AK898" i="1"/>
  <c r="AL898" i="1"/>
  <c r="AK1186" i="1"/>
  <c r="AL1186" i="1"/>
  <c r="AM2013" i="1"/>
  <c r="AN2013" i="1"/>
  <c r="AM2338" i="1"/>
  <c r="AM2442" i="1"/>
  <c r="AN2442" i="1"/>
  <c r="AM2602" i="1"/>
  <c r="AN2602" i="1"/>
  <c r="AM2580" i="1"/>
  <c r="AN2580" i="1"/>
  <c r="AM2244" i="1"/>
  <c r="AN2244" i="1"/>
  <c r="AN2599" i="1"/>
  <c r="AM2599" i="1"/>
  <c r="AN1110" i="1"/>
  <c r="AM1110" i="1"/>
  <c r="AM1255" i="1"/>
  <c r="AN1255" i="1"/>
  <c r="AM2182" i="1"/>
  <c r="AN2182" i="1"/>
  <c r="AL1106" i="1"/>
  <c r="AK1106" i="1"/>
  <c r="AK1638" i="1"/>
  <c r="AL1638" i="1"/>
  <c r="AK1768" i="1"/>
  <c r="AL1768" i="1"/>
  <c r="AK1805" i="1"/>
  <c r="AL1805" i="1"/>
  <c r="AL1739" i="1"/>
  <c r="AK1739" i="1"/>
  <c r="AN2430" i="1"/>
  <c r="AM2430" i="1"/>
  <c r="AM1507" i="1"/>
  <c r="AN1507" i="1"/>
  <c r="AM2821" i="1"/>
  <c r="AN2821" i="1"/>
  <c r="AM1563" i="1"/>
  <c r="AM1453" i="1"/>
  <c r="AN1453" i="1"/>
  <c r="AN2342" i="1"/>
  <c r="AM2342" i="1"/>
  <c r="AK1151" i="1"/>
  <c r="AL1151" i="1"/>
  <c r="AK1549" i="1"/>
  <c r="AL1549" i="1"/>
  <c r="AK1537" i="1"/>
  <c r="AL1537" i="1"/>
  <c r="AN2460" i="1"/>
  <c r="AM2460" i="1"/>
  <c r="AM2113" i="1"/>
  <c r="AN2113" i="1"/>
  <c r="AM2600" i="1"/>
  <c r="AN2600" i="1"/>
  <c r="AM1210" i="1"/>
  <c r="AN1210" i="1"/>
  <c r="AM2313" i="1"/>
  <c r="AM1980" i="1"/>
  <c r="AN1980" i="1"/>
  <c r="AM1781" i="1"/>
  <c r="AN1781" i="1"/>
  <c r="AK886" i="1"/>
  <c r="AL886" i="1"/>
  <c r="AK1557" i="1"/>
  <c r="AL1557" i="1"/>
  <c r="AK2108" i="1"/>
  <c r="AL2108" i="1"/>
  <c r="AK1868" i="1"/>
  <c r="AL1868" i="1"/>
  <c r="AK2032" i="1"/>
  <c r="AL2032" i="1"/>
  <c r="AK2628" i="1"/>
  <c r="AL2628" i="1"/>
  <c r="AL2588" i="1"/>
  <c r="AK2588" i="1"/>
  <c r="AL2114" i="1"/>
  <c r="AK2114" i="1"/>
  <c r="AK2727" i="1"/>
  <c r="AL2727" i="1"/>
  <c r="AL2749" i="1"/>
  <c r="AK2749" i="1"/>
  <c r="AK1975" i="1"/>
  <c r="AL1975" i="1"/>
  <c r="AK1408" i="1"/>
  <c r="AL1408" i="1"/>
  <c r="AK893" i="1"/>
  <c r="AL893" i="1"/>
  <c r="AK1167" i="1"/>
  <c r="AL1167" i="1"/>
  <c r="AK2753" i="1"/>
  <c r="AL2753" i="1"/>
  <c r="AK2776" i="1"/>
  <c r="AL2776" i="1"/>
  <c r="AK2717" i="1"/>
  <c r="AL2717" i="1"/>
  <c r="AL2379" i="1"/>
  <c r="AK2379" i="1"/>
  <c r="AK2152" i="1"/>
  <c r="AL2152" i="1"/>
  <c r="AL1971" i="1"/>
  <c r="AK1971" i="1"/>
  <c r="AK1936" i="1"/>
  <c r="AL1936" i="1"/>
  <c r="AL1711" i="1"/>
  <c r="AK1711" i="1"/>
  <c r="AK1227" i="1"/>
  <c r="AL1227" i="1"/>
  <c r="AK899" i="1"/>
  <c r="AL899" i="1"/>
  <c r="AK1011" i="1"/>
  <c r="AL1011" i="1"/>
  <c r="AK1908" i="1"/>
  <c r="AL1908" i="1"/>
  <c r="AL2255" i="1"/>
  <c r="AK2255" i="1"/>
  <c r="AK1027" i="1"/>
  <c r="AL1027" i="1"/>
  <c r="AK2102" i="1"/>
  <c r="AL2102" i="1"/>
  <c r="AK1441" i="1"/>
  <c r="AL1441" i="1"/>
  <c r="AK1591" i="1"/>
  <c r="AL1591" i="1"/>
  <c r="AL1513" i="1"/>
  <c r="AK1513" i="1"/>
  <c r="AL1234" i="1"/>
  <c r="AK1234" i="1"/>
  <c r="AK1327" i="1"/>
  <c r="AL1327" i="1"/>
  <c r="AL1827" i="1"/>
  <c r="AK1827" i="1"/>
  <c r="AK2500" i="1"/>
  <c r="AL2500" i="1"/>
  <c r="AK1865" i="1"/>
  <c r="AL1865" i="1"/>
  <c r="AK2131" i="1"/>
  <c r="AL2131" i="1"/>
  <c r="AK1619" i="1"/>
  <c r="AL1619" i="1"/>
  <c r="AK1193" i="1"/>
  <c r="AL1193" i="1"/>
  <c r="AK874" i="1"/>
  <c r="AL874" i="1"/>
  <c r="AK1107" i="1"/>
  <c r="AL1107" i="1"/>
  <c r="AK2687" i="1"/>
  <c r="AL2687" i="1"/>
  <c r="AK2010" i="1"/>
  <c r="AL2010" i="1"/>
  <c r="AL1555" i="1"/>
  <c r="AK1555" i="1"/>
  <c r="AK2787" i="1"/>
  <c r="AL2787" i="1"/>
  <c r="AK2417" i="1"/>
  <c r="AL2417" i="1"/>
  <c r="AK2067" i="1"/>
  <c r="AL2067" i="1"/>
  <c r="AL2149" i="1"/>
  <c r="AK2149" i="1"/>
  <c r="AL2298" i="1"/>
  <c r="AK2298" i="1"/>
  <c r="AL1916" i="1"/>
  <c r="AK1916" i="1"/>
  <c r="AL1571" i="1"/>
  <c r="AK1571" i="1"/>
  <c r="AK1665" i="1"/>
  <c r="AL1665" i="1"/>
  <c r="AL1213" i="1"/>
  <c r="AK1213" i="1"/>
  <c r="AK963" i="1"/>
  <c r="AL963" i="1"/>
  <c r="AK2365" i="1"/>
  <c r="AL2365" i="1"/>
  <c r="AK2797" i="1"/>
  <c r="AL2797" i="1"/>
  <c r="AL2740" i="1"/>
  <c r="AK2740" i="1"/>
  <c r="AK2334" i="1"/>
  <c r="AL2334" i="1"/>
  <c r="AK2521" i="1"/>
  <c r="AL2521" i="1"/>
  <c r="AK2167" i="1"/>
  <c r="AL2167" i="1"/>
  <c r="AL2233" i="1"/>
  <c r="AK2233" i="1"/>
  <c r="AL1351" i="1"/>
  <c r="AK1351" i="1"/>
  <c r="AL1838" i="1"/>
  <c r="AK1838" i="1"/>
  <c r="AL835" i="1"/>
  <c r="AK835" i="1"/>
  <c r="AK1467" i="1"/>
  <c r="AL1467" i="1"/>
  <c r="AK1437" i="1"/>
  <c r="AL1437" i="1"/>
  <c r="AK1303" i="1"/>
  <c r="AL1303" i="1"/>
  <c r="AK1141" i="1"/>
  <c r="AL1141" i="1"/>
  <c r="AK2373" i="1"/>
  <c r="AL2373" i="1"/>
  <c r="AL1735" i="1"/>
  <c r="AM1735" i="1" s="1"/>
  <c r="AK1735" i="1"/>
  <c r="AK1195" i="1"/>
  <c r="AL1195" i="1"/>
  <c r="AK837" i="1"/>
  <c r="AL837" i="1"/>
  <c r="AL2661" i="1"/>
  <c r="AK2661" i="1"/>
  <c r="AL2579" i="1"/>
  <c r="AK2579" i="1"/>
  <c r="AK2570" i="1"/>
  <c r="AL2570" i="1"/>
  <c r="AL2380" i="1"/>
  <c r="AN2380" i="1" s="1"/>
  <c r="AK2380" i="1"/>
  <c r="AL1506" i="1"/>
  <c r="AK1506" i="1"/>
  <c r="AL2216" i="1"/>
  <c r="AK2216" i="1"/>
  <c r="AK1631" i="1"/>
  <c r="AL1631" i="1"/>
  <c r="AL1686" i="1"/>
  <c r="AK1686" i="1"/>
  <c r="AL1452" i="1"/>
  <c r="AK1452" i="1"/>
  <c r="AK871" i="1"/>
  <c r="AL871" i="1"/>
  <c r="AK854" i="1"/>
  <c r="AL854" i="1"/>
  <c r="AK834" i="1"/>
  <c r="AL834" i="1"/>
  <c r="AK2778" i="1"/>
  <c r="AL2778" i="1"/>
  <c r="AL2809" i="1"/>
  <c r="AK2809" i="1"/>
  <c r="AK2632" i="1"/>
  <c r="AL2632" i="1"/>
  <c r="AN2632" i="1" s="1"/>
  <c r="AK2360" i="1"/>
  <c r="AL2360" i="1"/>
  <c r="AL2039" i="1"/>
  <c r="AM2039" i="1" s="1"/>
  <c r="AK2039" i="1"/>
  <c r="AK1371" i="1"/>
  <c r="AL1371" i="1"/>
  <c r="AL1915" i="1"/>
  <c r="AK1915" i="1"/>
  <c r="AL887" i="1"/>
  <c r="AK887" i="1"/>
  <c r="AL2111" i="1"/>
  <c r="AK2111" i="1"/>
  <c r="AK1086" i="1"/>
  <c r="AL1086" i="1"/>
  <c r="AL990" i="1"/>
  <c r="AK990" i="1"/>
  <c r="AK1088" i="1"/>
  <c r="AL1088" i="1"/>
  <c r="AL994" i="1"/>
  <c r="AK994" i="1"/>
  <c r="AK1045" i="1"/>
  <c r="AL1045" i="1"/>
  <c r="AN1173" i="1"/>
  <c r="AM1173" i="1"/>
  <c r="AM1852" i="1"/>
  <c r="AN1852" i="1"/>
  <c r="AM2189" i="1"/>
  <c r="AN2189" i="1"/>
  <c r="AN2254" i="1"/>
  <c r="AM2254" i="1"/>
  <c r="AN2446" i="1"/>
  <c r="AM2446" i="1"/>
  <c r="AN2261" i="1"/>
  <c r="AM2261" i="1"/>
  <c r="AN1035" i="1"/>
  <c r="AM1035" i="1"/>
  <c r="AM1883" i="1"/>
  <c r="AN1883" i="1"/>
  <c r="AM1839" i="1"/>
  <c r="AN1839" i="1"/>
  <c r="AN1821" i="1"/>
  <c r="AM1821" i="1"/>
  <c r="AN2688" i="1"/>
  <c r="AM2688" i="1"/>
  <c r="AN2495" i="1"/>
  <c r="AM2495" i="1"/>
  <c r="AN2429" i="1"/>
  <c r="AN2653" i="1"/>
  <c r="AM2653" i="1"/>
  <c r="AK875" i="1"/>
  <c r="AL875" i="1"/>
  <c r="AK913" i="1"/>
  <c r="AL913" i="1"/>
  <c r="AK1232" i="1"/>
  <c r="AL1232" i="1"/>
  <c r="AK2782" i="1"/>
  <c r="AL2782" i="1"/>
  <c r="AN2747" i="1"/>
  <c r="AM2747" i="1"/>
  <c r="AL828" i="1"/>
  <c r="AK828" i="1"/>
  <c r="AL1345" i="1"/>
  <c r="AK1345" i="1"/>
  <c r="AL1014" i="1"/>
  <c r="AK1014" i="1"/>
  <c r="AL2022" i="1"/>
  <c r="AK2022" i="1"/>
  <c r="AL2754" i="1"/>
  <c r="AK2754" i="1"/>
  <c r="AM2764" i="1"/>
  <c r="AN2764" i="1"/>
  <c r="AM2124" i="1"/>
  <c r="AN2124" i="1"/>
  <c r="AN2594" i="1"/>
  <c r="AM1068" i="1"/>
  <c r="AN1068" i="1"/>
  <c r="AM1582" i="1"/>
  <c r="AN1582" i="1"/>
  <c r="AM1725" i="1"/>
  <c r="AN1725" i="1"/>
  <c r="AM2611" i="1"/>
  <c r="AN2611" i="1"/>
  <c r="AN1891" i="1"/>
  <c r="AM1891" i="1"/>
  <c r="AM2096" i="1"/>
  <c r="AN2096" i="1"/>
  <c r="AK907" i="1"/>
  <c r="AL907" i="1"/>
  <c r="AK1250" i="1"/>
  <c r="AL1250" i="1"/>
  <c r="AN1554" i="1"/>
  <c r="AM1554" i="1"/>
  <c r="AN2011" i="1"/>
  <c r="AM2011" i="1"/>
  <c r="AM2339" i="1"/>
  <c r="AN2339" i="1"/>
  <c r="AM2769" i="1"/>
  <c r="AN2769" i="1"/>
  <c r="AN2435" i="1"/>
  <c r="AM2435" i="1"/>
  <c r="AN2574" i="1"/>
  <c r="AM2574" i="1"/>
  <c r="AM1663" i="1"/>
  <c r="AN1663" i="1"/>
  <c r="AN2362" i="1"/>
  <c r="AM2362" i="1"/>
  <c r="AN910" i="1"/>
  <c r="AM910" i="1"/>
  <c r="AM1994" i="1"/>
  <c r="AN1994" i="1"/>
  <c r="AM1091" i="1"/>
  <c r="AN1091" i="1"/>
  <c r="AM2684" i="1"/>
  <c r="AN2684" i="1"/>
  <c r="AK1147" i="1"/>
  <c r="AL1147" i="1"/>
  <c r="AL1528" i="1"/>
  <c r="AK1528" i="1"/>
  <c r="AL1531" i="1"/>
  <c r="AK1531" i="1"/>
  <c r="AK2206" i="1"/>
  <c r="AL2206" i="1"/>
  <c r="AK2406" i="1"/>
  <c r="AL2406" i="1"/>
  <c r="AM2793" i="1"/>
  <c r="AN2793" i="1"/>
  <c r="AM2728" i="1"/>
  <c r="AM2420" i="1"/>
  <c r="AN2420" i="1"/>
  <c r="AM1672" i="1"/>
  <c r="AN1672" i="1"/>
  <c r="AK1203" i="1"/>
  <c r="AL1203" i="1"/>
  <c r="AL1374" i="1"/>
  <c r="AK1374" i="1"/>
  <c r="AL1415" i="1"/>
  <c r="AK1415" i="1"/>
  <c r="AM2453" i="1"/>
  <c r="AN2453" i="1"/>
  <c r="AN2542" i="1"/>
  <c r="AM2542" i="1"/>
  <c r="AM2239" i="1"/>
  <c r="AN2803" i="1"/>
  <c r="AK1239" i="1"/>
  <c r="AL1239" i="1"/>
  <c r="AL1831" i="1"/>
  <c r="AK1831" i="1"/>
  <c r="AL1560" i="1"/>
  <c r="AK1560" i="1"/>
  <c r="AL1494" i="1"/>
  <c r="AK1494" i="1"/>
  <c r="AL2169" i="1"/>
  <c r="AK2169" i="1"/>
  <c r="AK2707" i="1"/>
  <c r="AL2707" i="1"/>
  <c r="AL1747" i="1"/>
  <c r="AK1747" i="1"/>
  <c r="AL2222" i="1"/>
  <c r="AK2222" i="1"/>
  <c r="AK2412" i="1"/>
  <c r="AL2412" i="1"/>
  <c r="AK2737" i="1"/>
  <c r="AL2737" i="1"/>
  <c r="AK1829" i="1"/>
  <c r="AL1829" i="1"/>
  <c r="AK1613" i="1"/>
  <c r="AL1613" i="1"/>
  <c r="AK1368" i="1"/>
  <c r="AL1368" i="1"/>
  <c r="AK1060" i="1"/>
  <c r="AL1060" i="1"/>
  <c r="AN1060" i="1" s="1"/>
  <c r="AK2597" i="1"/>
  <c r="AL2597" i="1"/>
  <c r="AK2614" i="1"/>
  <c r="AL2614" i="1"/>
  <c r="AK2511" i="1"/>
  <c r="AL2511" i="1"/>
  <c r="AK2018" i="1"/>
  <c r="AL2018" i="1"/>
  <c r="AL1850" i="1"/>
  <c r="AK1850" i="1"/>
  <c r="AL1599" i="1"/>
  <c r="AK1599" i="1"/>
  <c r="AK1740" i="1"/>
  <c r="AL1740" i="1"/>
  <c r="AK1553" i="1"/>
  <c r="AL1553" i="1"/>
  <c r="AK1272" i="1"/>
  <c r="AL1272" i="1"/>
  <c r="AK954" i="1"/>
  <c r="AL954" i="1"/>
  <c r="AK2576" i="1"/>
  <c r="AL2576" i="1"/>
  <c r="AL1879" i="1"/>
  <c r="AK1879" i="1"/>
  <c r="AL1894" i="1"/>
  <c r="AK1894" i="1"/>
  <c r="AL2736" i="1"/>
  <c r="AN2736" i="1" s="1"/>
  <c r="AK2736" i="1"/>
  <c r="AL1628" i="1"/>
  <c r="AK1628" i="1"/>
  <c r="AK1904" i="1"/>
  <c r="AL1904" i="1"/>
  <c r="AK1913" i="1"/>
  <c r="AL1913" i="1"/>
  <c r="AK1282" i="1"/>
  <c r="AL1282" i="1"/>
  <c r="AK1279" i="1"/>
  <c r="AL1279" i="1"/>
  <c r="AK979" i="1"/>
  <c r="AL979" i="1"/>
  <c r="AL2569" i="1"/>
  <c r="AK2569" i="1"/>
  <c r="AL2757" i="1"/>
  <c r="AK2757" i="1"/>
  <c r="AK2383" i="1"/>
  <c r="AL2383" i="1"/>
  <c r="AL1909" i="1"/>
  <c r="AK1909" i="1"/>
  <c r="AK1428" i="1"/>
  <c r="AL1428" i="1"/>
  <c r="AL1357" i="1"/>
  <c r="AK1357" i="1"/>
  <c r="AL1184" i="1"/>
  <c r="AK1184" i="1"/>
  <c r="AL981" i="1"/>
  <c r="AK981" i="1"/>
  <c r="AL2165" i="1"/>
  <c r="AK2165" i="1"/>
  <c r="AL2646" i="1"/>
  <c r="AK2646" i="1"/>
  <c r="AK2592" i="1"/>
  <c r="AL2592" i="1"/>
  <c r="AL2289" i="1"/>
  <c r="AK2289" i="1"/>
  <c r="AK2726" i="1"/>
  <c r="AL2726" i="1"/>
  <c r="AK2548" i="1"/>
  <c r="AL2548" i="1"/>
  <c r="AL1911" i="1"/>
  <c r="AK1911" i="1"/>
  <c r="AK2029" i="1"/>
  <c r="AL2029" i="1"/>
  <c r="AK1598" i="1"/>
  <c r="AL1598" i="1"/>
  <c r="AK1247" i="1"/>
  <c r="AL1247" i="1"/>
  <c r="AK1487" i="1"/>
  <c r="AL1487" i="1"/>
  <c r="AL1281" i="1"/>
  <c r="AK1281" i="1"/>
  <c r="AK1005" i="1"/>
  <c r="AL1005" i="1"/>
  <c r="AK2357" i="1"/>
  <c r="AL2357" i="1"/>
  <c r="AK2666" i="1"/>
  <c r="AL2666" i="1"/>
  <c r="AL2635" i="1"/>
  <c r="AN2635" i="1" s="1"/>
  <c r="AK2635" i="1"/>
  <c r="AL2020" i="1"/>
  <c r="AK2020" i="1"/>
  <c r="AK2208" i="1"/>
  <c r="AL2208" i="1"/>
  <c r="AK2019" i="1"/>
  <c r="AL2019" i="1"/>
  <c r="AK2071" i="1"/>
  <c r="AL2071" i="1"/>
  <c r="AL1875" i="1"/>
  <c r="AK1875" i="1"/>
  <c r="AL1724" i="1"/>
  <c r="AK1724" i="1"/>
  <c r="AK1626" i="1"/>
  <c r="AL1626" i="1"/>
  <c r="AK1235" i="1"/>
  <c r="AL1235" i="1"/>
  <c r="AK1230" i="1"/>
  <c r="AL1230" i="1"/>
  <c r="AL1019" i="1"/>
  <c r="AK1019" i="1"/>
  <c r="AK1028" i="1"/>
  <c r="AL1028" i="1"/>
  <c r="AN1028" i="1" s="1"/>
  <c r="AL2404" i="1"/>
  <c r="AK2404" i="1"/>
  <c r="AL1843" i="1"/>
  <c r="AK1843" i="1"/>
  <c r="AL890" i="1"/>
  <c r="AK890" i="1"/>
  <c r="AK1090" i="1"/>
  <c r="AL1090" i="1"/>
  <c r="AN1090" i="1" s="1"/>
  <c r="AL2674" i="1"/>
  <c r="AK2674" i="1"/>
  <c r="AK1801" i="1"/>
  <c r="AL1801" i="1"/>
  <c r="AL2279" i="1"/>
  <c r="AK2279" i="1"/>
  <c r="AL2413" i="1"/>
  <c r="AK2413" i="1"/>
  <c r="AK2171" i="1"/>
  <c r="AL2171" i="1"/>
  <c r="AK1901" i="1"/>
  <c r="AL1901" i="1"/>
  <c r="AL1982" i="1"/>
  <c r="AK1982" i="1"/>
  <c r="AK1525" i="1"/>
  <c r="AL1525" i="1"/>
  <c r="AL1222" i="1"/>
  <c r="AK1222" i="1"/>
  <c r="AL1129" i="1"/>
  <c r="AK1129" i="1"/>
  <c r="AL884" i="1"/>
  <c r="AK884" i="1"/>
  <c r="AK1065" i="1"/>
  <c r="AL1065" i="1"/>
  <c r="AL2523" i="1"/>
  <c r="AK2523" i="1"/>
  <c r="AK2615" i="1"/>
  <c r="AL2615" i="1"/>
  <c r="AK2304" i="1"/>
  <c r="AL2304" i="1"/>
  <c r="AL2035" i="1"/>
  <c r="AK2035" i="1"/>
  <c r="AL2487" i="1"/>
  <c r="AK2487" i="1"/>
  <c r="AK2135" i="1"/>
  <c r="AL2135" i="1"/>
  <c r="AL2503" i="1"/>
  <c r="AK2503" i="1"/>
  <c r="AK1833" i="1"/>
  <c r="AL1833" i="1"/>
  <c r="AK2006" i="1"/>
  <c r="AL2006" i="1"/>
  <c r="AL1634" i="1"/>
  <c r="AK1634" i="1"/>
  <c r="AK1844" i="1"/>
  <c r="AL1844" i="1"/>
  <c r="AK1244" i="1"/>
  <c r="AL1244" i="1"/>
  <c r="AK1164" i="1"/>
  <c r="AL1164" i="1"/>
  <c r="AK918" i="1"/>
  <c r="AL918" i="1"/>
  <c r="AN1073" i="1"/>
  <c r="AM1073" i="1"/>
  <c r="AM1360" i="1"/>
  <c r="AN1360" i="1"/>
  <c r="AM2236" i="1"/>
  <c r="AN2236" i="1"/>
  <c r="AM2541" i="1"/>
  <c r="AN2541" i="1"/>
  <c r="AM973" i="1"/>
  <c r="AN973" i="1"/>
  <c r="AM1732" i="1"/>
  <c r="AN1732" i="1"/>
  <c r="AN2476" i="1"/>
  <c r="AM2476" i="1"/>
  <c r="AN2161" i="1"/>
  <c r="AM2161" i="1"/>
  <c r="AM1726" i="1"/>
  <c r="AN1726" i="1"/>
  <c r="AM1169" i="1"/>
  <c r="AN1169" i="1"/>
  <c r="AN1163" i="1"/>
  <c r="AM1163" i="1"/>
  <c r="AM1687" i="1"/>
  <c r="AN1687" i="1"/>
  <c r="AM2192" i="1"/>
  <c r="AN2192" i="1"/>
  <c r="AM2556" i="1"/>
  <c r="AN2556" i="1"/>
  <c r="AN2454" i="1"/>
  <c r="AM2454" i="1"/>
  <c r="AN2606" i="1"/>
  <c r="AM2606" i="1"/>
  <c r="AM928" i="1"/>
  <c r="AM1352" i="1"/>
  <c r="AN1352" i="1"/>
  <c r="AN1442" i="1"/>
  <c r="AM1442" i="1"/>
  <c r="AM1814" i="1"/>
  <c r="AN1814" i="1"/>
  <c r="AM2220" i="1"/>
  <c r="AN2220" i="1"/>
  <c r="AM2284" i="1"/>
  <c r="AN2284" i="1"/>
  <c r="AM2464" i="1"/>
  <c r="AN2464" i="1"/>
  <c r="AM2640" i="1"/>
  <c r="AN2640" i="1"/>
  <c r="AL1547" i="1"/>
  <c r="AK1547" i="1"/>
  <c r="AL1618" i="1"/>
  <c r="AK1618" i="1"/>
  <c r="AL1967" i="1"/>
  <c r="AK1967" i="1"/>
  <c r="AK2270" i="1"/>
  <c r="AL2270" i="1"/>
  <c r="AM2705" i="1"/>
  <c r="AN2705" i="1"/>
  <c r="AK851" i="1"/>
  <c r="AL851" i="1"/>
  <c r="AK1522" i="1"/>
  <c r="AL1522" i="1"/>
  <c r="AK1952" i="1"/>
  <c r="AL1952" i="1"/>
  <c r="AK2397" i="1"/>
  <c r="AL2397" i="1"/>
  <c r="AL2390" i="1"/>
  <c r="AK2390" i="1"/>
  <c r="AN1253" i="1"/>
  <c r="AM1253" i="1"/>
  <c r="AN1196" i="1"/>
  <c r="AM1196" i="1"/>
  <c r="AL1029" i="1"/>
  <c r="AK1029" i="1"/>
  <c r="AK1651" i="1"/>
  <c r="AL1651" i="1"/>
  <c r="AM1745" i="1"/>
  <c r="AN1745" i="1"/>
  <c r="AN1842" i="1"/>
  <c r="AM1842" i="1"/>
  <c r="AN2288" i="1"/>
  <c r="AM2288" i="1"/>
  <c r="AM2789" i="1"/>
  <c r="AN2789" i="1"/>
  <c r="AN2352" i="1"/>
  <c r="AM2352" i="1"/>
  <c r="AM1804" i="1"/>
  <c r="AN1804" i="1"/>
  <c r="AN2180" i="1"/>
  <c r="AM2180" i="1"/>
  <c r="AN2814" i="1"/>
  <c r="AM2814" i="1"/>
  <c r="AM2502" i="1"/>
  <c r="AN2502" i="1"/>
  <c r="AM1122" i="1"/>
  <c r="AN1122" i="1"/>
  <c r="AN1416" i="1"/>
  <c r="AM1416" i="1"/>
  <c r="AM1242" i="1"/>
  <c r="AN1242" i="1"/>
  <c r="AM2195" i="1"/>
  <c r="AN2195" i="1"/>
  <c r="AL1097" i="1"/>
  <c r="AK1097" i="1"/>
  <c r="AK1367" i="1"/>
  <c r="AL1367" i="1"/>
  <c r="AL1318" i="1"/>
  <c r="AK1318" i="1"/>
  <c r="AK2060" i="1"/>
  <c r="AL2060" i="1"/>
  <c r="AK2281" i="1"/>
  <c r="AL2281" i="1"/>
  <c r="AM2638" i="1"/>
  <c r="AN2638" i="1"/>
  <c r="AM2759" i="1"/>
  <c r="AN2759" i="1"/>
  <c r="AM2545" i="1"/>
  <c r="AN2545" i="1"/>
  <c r="AN1998" i="1"/>
  <c r="AM1998" i="1"/>
  <c r="AK1275" i="1"/>
  <c r="AL1275" i="1"/>
  <c r="AL1435" i="1"/>
  <c r="AK1435" i="1"/>
  <c r="AL1820" i="1"/>
  <c r="AK1820" i="1"/>
  <c r="AN2141" i="1"/>
  <c r="AM2141" i="1"/>
  <c r="AN2798" i="1"/>
  <c r="AM2798" i="1"/>
  <c r="AM2217" i="1"/>
  <c r="AN2217" i="1"/>
  <c r="AM1451" i="1"/>
  <c r="AN1451" i="1"/>
  <c r="AN2273" i="1"/>
  <c r="AM2273" i="1"/>
  <c r="AM1429" i="1"/>
  <c r="AN1429" i="1"/>
  <c r="AN1297" i="1"/>
  <c r="AM1297" i="1"/>
  <c r="AL868" i="1"/>
  <c r="AK868" i="1"/>
  <c r="AL1446" i="1"/>
  <c r="AK1446" i="1"/>
  <c r="AK1974" i="1"/>
  <c r="AL1974" i="1"/>
  <c r="AK2170" i="1"/>
  <c r="AL2170" i="1"/>
  <c r="AK2465" i="1"/>
  <c r="AL2465" i="1"/>
  <c r="AL2340" i="1"/>
  <c r="AN2340" i="1" s="1"/>
  <c r="AK2340" i="1"/>
  <c r="AK2349" i="1"/>
  <c r="AL2349" i="1"/>
  <c r="AK2506" i="1"/>
  <c r="AL2506" i="1"/>
  <c r="AL2772" i="1"/>
  <c r="AK2772" i="1"/>
  <c r="AK2693" i="1"/>
  <c r="AL2693" i="1"/>
  <c r="AK1693" i="1"/>
  <c r="AL1693" i="1"/>
  <c r="AL1422" i="1"/>
  <c r="AK1422" i="1"/>
  <c r="AK1226" i="1"/>
  <c r="AL1226" i="1"/>
  <c r="AK1093" i="1"/>
  <c r="AL1093" i="1"/>
  <c r="AK2378" i="1"/>
  <c r="AL2378" i="1"/>
  <c r="AL2293" i="1"/>
  <c r="AK2293" i="1"/>
  <c r="AL2269" i="1"/>
  <c r="AK2269" i="1"/>
  <c r="AK2702" i="1"/>
  <c r="AL2702" i="1"/>
  <c r="AL2112" i="1"/>
  <c r="AK2112" i="1"/>
  <c r="AL1962" i="1"/>
  <c r="AK1962" i="1"/>
  <c r="AK1972" i="1"/>
  <c r="AL1972" i="1"/>
  <c r="AK1400" i="1"/>
  <c r="AL1400" i="1"/>
  <c r="AL1381" i="1"/>
  <c r="AN1381" i="1" s="1"/>
  <c r="AK1381" i="1"/>
  <c r="AK1160" i="1"/>
  <c r="AL1160" i="1"/>
  <c r="AK2231" i="1"/>
  <c r="AL2231" i="1"/>
  <c r="AK1616" i="1"/>
  <c r="AL1616" i="1"/>
  <c r="AK2596" i="1"/>
  <c r="AL2596" i="1"/>
  <c r="AK2431" i="1"/>
  <c r="AL2431" i="1"/>
  <c r="AK2048" i="1"/>
  <c r="AL2048" i="1"/>
  <c r="AL1706" i="1"/>
  <c r="AK1706" i="1"/>
  <c r="AK1758" i="1"/>
  <c r="AL1758" i="1"/>
  <c r="AK1503" i="1"/>
  <c r="AL1503" i="1"/>
  <c r="AK1328" i="1"/>
  <c r="AL1328" i="1"/>
  <c r="AL964" i="1"/>
  <c r="AK964" i="1"/>
  <c r="AL2118" i="1"/>
  <c r="AK2118" i="1"/>
  <c r="AL2550" i="1"/>
  <c r="AK2550" i="1"/>
  <c r="AL1444" i="1"/>
  <c r="AK1444" i="1"/>
  <c r="AK1892" i="1"/>
  <c r="AL1892" i="1"/>
  <c r="AK1611" i="1"/>
  <c r="AL1611" i="1"/>
  <c r="AK1330" i="1"/>
  <c r="AL1330" i="1"/>
  <c r="AK863" i="1"/>
  <c r="AL863" i="1"/>
  <c r="AK2799" i="1"/>
  <c r="AL2799" i="1"/>
  <c r="AK2715" i="1"/>
  <c r="AL2715" i="1"/>
  <c r="AL2474" i="1"/>
  <c r="AK2474" i="1"/>
  <c r="AK1596" i="1"/>
  <c r="AL1596" i="1"/>
  <c r="AL2629" i="1"/>
  <c r="AK2629" i="1"/>
  <c r="AK2815" i="1"/>
  <c r="AL2815" i="1"/>
  <c r="AL2387" i="1"/>
  <c r="AK2387" i="1"/>
  <c r="AK2210" i="1"/>
  <c r="AL2210" i="1"/>
  <c r="AK1410" i="1"/>
  <c r="AL1410" i="1"/>
  <c r="AL1851" i="1"/>
  <c r="AK1851" i="1"/>
  <c r="AL1666" i="1"/>
  <c r="AK1666" i="1"/>
  <c r="AL1584" i="1"/>
  <c r="AK1584" i="1"/>
  <c r="AK926" i="1"/>
  <c r="AL926" i="1"/>
  <c r="AL848" i="1"/>
  <c r="AK848" i="1"/>
  <c r="AL2719" i="1"/>
  <c r="AK2719" i="1"/>
  <c r="AK2470" i="1"/>
  <c r="AL2470" i="1"/>
  <c r="AL2449" i="1"/>
  <c r="AK2449" i="1"/>
  <c r="AK2558" i="1"/>
  <c r="AL2558" i="1"/>
  <c r="AK1543" i="1"/>
  <c r="AL1543" i="1"/>
  <c r="AK1620" i="1"/>
  <c r="AL1620" i="1"/>
  <c r="AL1864" i="1"/>
  <c r="AM1864" i="1" s="1"/>
  <c r="AK1864" i="1"/>
  <c r="AK1624" i="1"/>
  <c r="AL1624" i="1"/>
  <c r="AK1601" i="1"/>
  <c r="AL1601" i="1"/>
  <c r="AL1491" i="1"/>
  <c r="AK1491" i="1"/>
  <c r="AL1313" i="1"/>
  <c r="AK1313" i="1"/>
  <c r="AL1414" i="1"/>
  <c r="AK1414" i="1"/>
  <c r="AK1040" i="1"/>
  <c r="AL1040" i="1"/>
  <c r="AK885" i="1"/>
  <c r="AL885" i="1"/>
  <c r="AK2701" i="1"/>
  <c r="AL2701" i="1"/>
  <c r="AL1898" i="1"/>
  <c r="AK1898" i="1"/>
  <c r="AL912" i="1"/>
  <c r="AK912" i="1"/>
  <c r="AK929" i="1"/>
  <c r="AL929" i="1"/>
  <c r="AL2804" i="1"/>
  <c r="AK2804" i="1"/>
  <c r="AK2738" i="1"/>
  <c r="AL2738" i="1"/>
  <c r="AK1733" i="1"/>
  <c r="AL1733" i="1"/>
  <c r="AK2058" i="1"/>
  <c r="AL2058" i="1"/>
  <c r="AK2080" i="1"/>
  <c r="AL2080" i="1"/>
  <c r="AL1267" i="1"/>
  <c r="AK1267" i="1"/>
  <c r="AL1787" i="1"/>
  <c r="AK1787" i="1"/>
  <c r="AK1405" i="1"/>
  <c r="AL1405" i="1"/>
  <c r="AK1544" i="1"/>
  <c r="AL1544" i="1"/>
  <c r="AL1302" i="1"/>
  <c r="AK1302" i="1"/>
  <c r="AK1074" i="1"/>
  <c r="AL1074" i="1"/>
  <c r="AL922" i="1"/>
  <c r="AK922" i="1"/>
  <c r="AK2608" i="1"/>
  <c r="AL2608" i="1"/>
  <c r="AL2300" i="1"/>
  <c r="AK2300" i="1"/>
  <c r="AL2445" i="1"/>
  <c r="AK2445" i="1"/>
  <c r="AL2469" i="1"/>
  <c r="AN2469" i="1" s="1"/>
  <c r="AK2469" i="1"/>
  <c r="AK2319" i="1"/>
  <c r="AL2319" i="1"/>
  <c r="AK1649" i="1"/>
  <c r="AL1649" i="1"/>
  <c r="AK2330" i="1"/>
  <c r="AL2330" i="1"/>
  <c r="AL1730" i="1"/>
  <c r="AK1730" i="1"/>
  <c r="AL1858" i="1"/>
  <c r="AK1858" i="1"/>
  <c r="AL1496" i="1"/>
  <c r="AK1496" i="1"/>
  <c r="AK1676" i="1"/>
  <c r="AL1676" i="1"/>
  <c r="AK1340" i="1"/>
  <c r="AL1340" i="1"/>
  <c r="AL961" i="1"/>
  <c r="AK961" i="1"/>
  <c r="AK1048" i="1"/>
  <c r="AL1048" i="1"/>
  <c r="AN1067" i="1"/>
  <c r="AM1067" i="1"/>
  <c r="AN1630" i="1"/>
  <c r="AM1630" i="1"/>
  <c r="AN2162" i="1"/>
  <c r="AM2162" i="1"/>
  <c r="AM2008" i="1"/>
  <c r="AN2008" i="1"/>
  <c r="AN2650" i="1"/>
  <c r="AM2650" i="1"/>
  <c r="AM2002" i="1"/>
  <c r="AN2002" i="1"/>
  <c r="AM839" i="1"/>
  <c r="AN839" i="1"/>
  <c r="AM1009" i="1"/>
  <c r="AN1009" i="1"/>
  <c r="AM2668" i="1"/>
  <c r="AN2668" i="1"/>
  <c r="AM1712" i="1"/>
  <c r="AN1712" i="1"/>
  <c r="AN2130" i="1"/>
  <c r="AM2130" i="1"/>
  <c r="AN1202" i="1"/>
  <c r="AM1202" i="1"/>
  <c r="AM1856" i="1"/>
  <c r="AN1856" i="1"/>
  <c r="AN2296" i="1"/>
  <c r="AM2296" i="1"/>
  <c r="AL1311" i="1"/>
  <c r="AK1311" i="1"/>
  <c r="AK1520" i="1"/>
  <c r="AL1520" i="1"/>
  <c r="AL1809" i="1"/>
  <c r="AK1809" i="1"/>
  <c r="AK2767" i="1"/>
  <c r="AL2767" i="1"/>
  <c r="AK941" i="1"/>
  <c r="AL941" i="1"/>
  <c r="AK1625" i="1"/>
  <c r="AL1625" i="1"/>
  <c r="AK2139" i="1"/>
  <c r="AL2139" i="1"/>
  <c r="AK2015" i="1"/>
  <c r="AL2015" i="1"/>
  <c r="AK2204" i="1"/>
  <c r="AL2204" i="1"/>
  <c r="AN1579" i="1"/>
  <c r="AM1579" i="1"/>
  <c r="AM2021" i="1"/>
  <c r="AN2021" i="1"/>
  <c r="AM830" i="1"/>
  <c r="AN830" i="1"/>
  <c r="AN935" i="1"/>
  <c r="AM935" i="1"/>
  <c r="AM1180" i="1"/>
  <c r="AN1180" i="1"/>
  <c r="AM2105" i="1"/>
  <c r="AM1072" i="1"/>
  <c r="AN1072" i="1"/>
  <c r="AN2089" i="1"/>
  <c r="AM2089" i="1"/>
  <c r="AN2525" i="1"/>
  <c r="AM2525" i="1"/>
  <c r="AL1315" i="1"/>
  <c r="AK1315" i="1"/>
  <c r="AK921" i="1"/>
  <c r="AL921" i="1"/>
  <c r="AM1501" i="1"/>
  <c r="AN1501" i="1"/>
  <c r="AM1741" i="1"/>
  <c r="AN1741" i="1"/>
  <c r="AM1934" i="1"/>
  <c r="AN1934" i="1"/>
  <c r="AM1736" i="1"/>
  <c r="AN1736" i="1"/>
  <c r="AM1679" i="1"/>
  <c r="AN1679" i="1"/>
  <c r="AM2512" i="1"/>
  <c r="AN2512" i="1"/>
  <c r="AM2607" i="1"/>
  <c r="AN2607" i="1"/>
  <c r="AM2745" i="1"/>
  <c r="AN2745" i="1"/>
  <c r="AM2520" i="1"/>
  <c r="AN2520" i="1"/>
  <c r="AM2350" i="1"/>
  <c r="AN2350" i="1"/>
  <c r="AN2199" i="1"/>
  <c r="AM2199" i="1"/>
  <c r="AN2014" i="1"/>
  <c r="AM2014" i="1"/>
  <c r="AN969" i="1"/>
  <c r="AM969" i="1"/>
  <c r="AN1478" i="1"/>
  <c r="AM1478" i="1"/>
  <c r="AM1189" i="1"/>
  <c r="AN1189" i="1"/>
  <c r="AM1772" i="1"/>
  <c r="AN1772" i="1"/>
  <c r="AM2735" i="1"/>
  <c r="AN2735" i="1"/>
  <c r="AN2777" i="1"/>
  <c r="AM2777" i="1"/>
  <c r="AK1201" i="1"/>
  <c r="AL1201" i="1"/>
  <c r="AK1427" i="1"/>
  <c r="AL1427" i="1"/>
  <c r="AK1816" i="1"/>
  <c r="AL1816" i="1"/>
  <c r="AL2106" i="1"/>
  <c r="AK2106" i="1"/>
  <c r="AK1951" i="1"/>
  <c r="AL1951" i="1"/>
  <c r="AM2024" i="1"/>
  <c r="AN2024" i="1"/>
  <c r="AN2587" i="1"/>
  <c r="AM2587" i="1"/>
  <c r="AM972" i="1"/>
  <c r="AN972" i="1"/>
  <c r="AM2107" i="1"/>
  <c r="AN2613" i="1"/>
  <c r="AM2613" i="1"/>
  <c r="AK1644" i="1"/>
  <c r="AL1644" i="1"/>
  <c r="AK829" i="1"/>
  <c r="AL829" i="1"/>
  <c r="AL1759" i="1"/>
  <c r="AK1759" i="1"/>
  <c r="AN2077" i="1"/>
  <c r="AM2077" i="1"/>
  <c r="AN2450" i="1"/>
  <c r="AM2450" i="1"/>
  <c r="AN2818" i="1"/>
  <c r="AM2818" i="1"/>
  <c r="AN1156" i="1"/>
  <c r="AM1156" i="1"/>
  <c r="AK1161" i="1"/>
  <c r="AL1161" i="1"/>
  <c r="AL1413" i="1"/>
  <c r="AN1413" i="1" s="1"/>
  <c r="AK1413" i="1"/>
  <c r="AK1993" i="1"/>
  <c r="AL1993" i="1"/>
  <c r="AK2145" i="1"/>
  <c r="AL2145" i="1"/>
  <c r="AK2194" i="1"/>
  <c r="AL2194" i="1"/>
  <c r="AL2744" i="1"/>
  <c r="AK2744" i="1"/>
  <c r="AL1521" i="1"/>
  <c r="AK1521" i="1"/>
  <c r="AK2211" i="1"/>
  <c r="AL2211" i="1"/>
  <c r="AK2595" i="1"/>
  <c r="AL2595" i="1"/>
  <c r="AL2683" i="1"/>
  <c r="AK2683" i="1"/>
  <c r="AK1480" i="1"/>
  <c r="AL1480" i="1"/>
  <c r="AK1970" i="1"/>
  <c r="AL1970" i="1"/>
  <c r="AK1603" i="1"/>
  <c r="AL1603" i="1"/>
  <c r="AK889" i="1"/>
  <c r="AL889" i="1"/>
  <c r="AK2234" i="1"/>
  <c r="AL2234" i="1"/>
  <c r="AK2741" i="1"/>
  <c r="AL2741" i="1"/>
  <c r="AL1166" i="1"/>
  <c r="AK1166" i="1"/>
  <c r="AL2491" i="1"/>
  <c r="AN2491" i="1" s="1"/>
  <c r="AK2491" i="1"/>
  <c r="AL1576" i="1"/>
  <c r="AK1576" i="1"/>
  <c r="AL1775" i="1"/>
  <c r="AK1775" i="1"/>
  <c r="AK1825" i="1"/>
  <c r="AL1825" i="1"/>
  <c r="AK1609" i="1"/>
  <c r="AL1609" i="1"/>
  <c r="AK1363" i="1"/>
  <c r="AL1363" i="1"/>
  <c r="AK1032" i="1"/>
  <c r="AL1032" i="1"/>
  <c r="AK2267" i="1"/>
  <c r="AL2267" i="1"/>
  <c r="AL1335" i="1"/>
  <c r="AK1335" i="1"/>
  <c r="AL2218" i="1"/>
  <c r="AK2218" i="1"/>
  <c r="AL2251" i="1"/>
  <c r="AK2251" i="1"/>
  <c r="AK2072" i="1"/>
  <c r="AL2072" i="1"/>
  <c r="AK1978" i="1"/>
  <c r="AL1978" i="1"/>
  <c r="AK1606" i="1"/>
  <c r="AL1606" i="1"/>
  <c r="AK1246" i="1"/>
  <c r="AL1246" i="1"/>
  <c r="AK1055" i="1"/>
  <c r="AL1055" i="1"/>
  <c r="AK1006" i="1"/>
  <c r="AL1006" i="1"/>
  <c r="AL2605" i="1"/>
  <c r="AK2605" i="1"/>
  <c r="AK2486" i="1"/>
  <c r="AL2486" i="1"/>
  <c r="AK2168" i="1"/>
  <c r="AL2168" i="1"/>
  <c r="AK1548" i="1"/>
  <c r="AL1548" i="1"/>
  <c r="AK1678" i="1"/>
  <c r="AL1678" i="1"/>
  <c r="AK1082" i="1"/>
  <c r="AL1082" i="1"/>
  <c r="AK1066" i="1"/>
  <c r="AL1066" i="1"/>
  <c r="AK2559" i="1"/>
  <c r="AL2559" i="1"/>
  <c r="AK2482" i="1"/>
  <c r="AL2482" i="1"/>
  <c r="AL2104" i="1"/>
  <c r="AK2104" i="1"/>
  <c r="AK2164" i="1"/>
  <c r="AL2164" i="1"/>
  <c r="AL2082" i="1"/>
  <c r="AK2082" i="1"/>
  <c r="AL2659" i="1"/>
  <c r="AN2659" i="1" s="1"/>
  <c r="AK2659" i="1"/>
  <c r="AK1425" i="1"/>
  <c r="AL1425" i="1"/>
  <c r="AK1459" i="1"/>
  <c r="AL1459" i="1"/>
  <c r="AK2119" i="1"/>
  <c r="AL2119" i="1"/>
  <c r="AK1406" i="1"/>
  <c r="AL1406" i="1"/>
  <c r="AK1471" i="1"/>
  <c r="AL1471" i="1"/>
  <c r="AK1288" i="1"/>
  <c r="AL1288" i="1"/>
  <c r="AL1194" i="1"/>
  <c r="AK1194" i="1"/>
  <c r="AK853" i="1"/>
  <c r="AL853" i="1"/>
  <c r="AK2584" i="1"/>
  <c r="AL2584" i="1"/>
  <c r="AK2262" i="1"/>
  <c r="AL2262" i="1"/>
  <c r="AK1607" i="1"/>
  <c r="AL1607" i="1"/>
  <c r="AL2436" i="1"/>
  <c r="AK2436" i="1"/>
  <c r="AK2426" i="1"/>
  <c r="AL2426" i="1"/>
  <c r="AK2095" i="1"/>
  <c r="AL2095" i="1"/>
  <c r="AN2095" i="1" s="1"/>
  <c r="AL1701" i="1"/>
  <c r="AK1701" i="1"/>
  <c r="AL1903" i="1"/>
  <c r="AK1903" i="1"/>
  <c r="AK1454" i="1"/>
  <c r="AL1454" i="1"/>
  <c r="AL1386" i="1"/>
  <c r="AK1386" i="1"/>
  <c r="AL1162" i="1"/>
  <c r="AK1162" i="1"/>
  <c r="AK1240" i="1"/>
  <c r="AL1240" i="1"/>
  <c r="AL895" i="1"/>
  <c r="AK895" i="1"/>
  <c r="AK1050" i="1"/>
  <c r="AL1050" i="1"/>
  <c r="AN1050" i="1" s="1"/>
  <c r="AL2530" i="1"/>
  <c r="AK2530" i="1"/>
  <c r="AK1342" i="1"/>
  <c r="AL1342" i="1"/>
  <c r="AL1085" i="1"/>
  <c r="AK1085" i="1"/>
  <c r="AK1056" i="1"/>
  <c r="AL1056" i="1"/>
  <c r="AK2664" i="1"/>
  <c r="AL2664" i="1"/>
  <c r="AK2625" i="1"/>
  <c r="AL2625" i="1"/>
  <c r="AK2677" i="1"/>
  <c r="AL2677" i="1"/>
  <c r="AK2498" i="1"/>
  <c r="AL2498" i="1"/>
  <c r="AK1910" i="1"/>
  <c r="AL1910" i="1"/>
  <c r="AL2144" i="1"/>
  <c r="AK2144" i="1"/>
  <c r="AL1399" i="1"/>
  <c r="AK1399" i="1"/>
  <c r="AK1639" i="1"/>
  <c r="AL1639" i="1"/>
  <c r="AK1380" i="1"/>
  <c r="AL1380" i="1"/>
  <c r="AK1104" i="1"/>
  <c r="AL1104" i="1"/>
  <c r="AL1178" i="1"/>
  <c r="AK1178" i="1"/>
  <c r="AK1053" i="1"/>
  <c r="AL1053" i="1"/>
  <c r="AL2788" i="1"/>
  <c r="AK2788" i="1"/>
  <c r="AK2748" i="1"/>
  <c r="AL2748" i="1"/>
  <c r="AK1641" i="1"/>
  <c r="AL1641" i="1"/>
  <c r="AK2321" i="1"/>
  <c r="AL2321" i="1"/>
  <c r="AL2090" i="1"/>
  <c r="AK2090" i="1"/>
  <c r="AK2073" i="1"/>
  <c r="AL2073" i="1"/>
  <c r="AL2205" i="1"/>
  <c r="AK2205" i="1"/>
  <c r="AK1394" i="1"/>
  <c r="AL1394" i="1"/>
  <c r="AK1749" i="1"/>
  <c r="AL1749" i="1"/>
  <c r="AK1322" i="1"/>
  <c r="AL1322" i="1"/>
  <c r="AK1581" i="1"/>
  <c r="AL1581" i="1"/>
  <c r="AL1237" i="1"/>
  <c r="AK1237" i="1"/>
  <c r="AL930" i="1"/>
  <c r="AK930" i="1"/>
  <c r="AK933" i="1"/>
  <c r="AL933" i="1"/>
  <c r="AN842" i="1"/>
  <c r="AM842" i="1"/>
  <c r="AM919" i="1"/>
  <c r="AN919" i="1"/>
  <c r="AN1546" i="1"/>
  <c r="AM1546" i="1"/>
  <c r="AN1705" i="1"/>
  <c r="AM1705" i="1"/>
  <c r="AN2025" i="1"/>
  <c r="AM2025" i="1"/>
  <c r="AN1845" i="1"/>
  <c r="AM1845" i="1"/>
  <c r="AN1003" i="1"/>
  <c r="AM1003" i="1"/>
  <c r="AM1661" i="1"/>
  <c r="AN1661" i="1"/>
  <c r="AN2468" i="1"/>
  <c r="AM2468" i="1"/>
  <c r="AM2604" i="1"/>
  <c r="AN2604" i="1"/>
  <c r="AN978" i="1"/>
  <c r="AM978" i="1"/>
  <c r="AN1191" i="1"/>
  <c r="AM1191" i="1"/>
  <c r="AN1464" i="1"/>
  <c r="AM1464" i="1"/>
  <c r="AM2237" i="1"/>
  <c r="AN2237" i="1"/>
  <c r="AN2287" i="1"/>
  <c r="AM2287" i="1"/>
  <c r="AM1932" i="1"/>
  <c r="AN1932" i="1"/>
  <c r="AN2046" i="1"/>
  <c r="AM2046" i="1"/>
  <c r="AN1132" i="1"/>
  <c r="AM1132" i="1"/>
  <c r="AM1358" i="1"/>
  <c r="AN1358" i="1"/>
  <c r="AN1776" i="1"/>
  <c r="AM1776" i="1"/>
  <c r="AN2163" i="1"/>
  <c r="AM2163" i="1"/>
  <c r="AM1243" i="1"/>
  <c r="AN1243" i="1"/>
  <c r="AM2794" i="1"/>
  <c r="AN2794" i="1"/>
  <c r="AL971" i="1"/>
  <c r="AK971" i="1"/>
  <c r="AL927" i="1"/>
  <c r="AK927" i="1"/>
  <c r="AK1440" i="1"/>
  <c r="AL1440" i="1"/>
  <c r="AL2190" i="1"/>
  <c r="AK2190" i="1"/>
  <c r="AM1990" i="1"/>
  <c r="AN1990" i="1"/>
  <c r="AK1263" i="1"/>
  <c r="AL1263" i="1"/>
  <c r="AL1947" i="1"/>
  <c r="AK1947" i="1"/>
  <c r="AK1680" i="1"/>
  <c r="AL1680" i="1"/>
  <c r="AL1683" i="1"/>
  <c r="AK1683" i="1"/>
  <c r="AL2245" i="1"/>
  <c r="AN2245" i="1" s="1"/>
  <c r="AK2245" i="1"/>
  <c r="AM2723" i="1"/>
  <c r="AN2723" i="1"/>
  <c r="AM1333" i="1"/>
  <c r="AN1333" i="1"/>
  <c r="AK1079" i="1"/>
  <c r="AL1079" i="1"/>
  <c r="AK1574" i="1"/>
  <c r="AL1574" i="1"/>
  <c r="AN1785" i="1"/>
  <c r="AM1785" i="1"/>
  <c r="AN2779" i="1"/>
  <c r="AM2779" i="1"/>
  <c r="AN2263" i="1"/>
  <c r="AM2263" i="1"/>
  <c r="AN2483" i="1"/>
  <c r="AM2483" i="1"/>
  <c r="AM2087" i="1"/>
  <c r="AN2087" i="1"/>
  <c r="AM2654" i="1"/>
  <c r="AM956" i="1"/>
  <c r="AN956" i="1"/>
  <c r="AM2276" i="1"/>
  <c r="AN2276" i="1"/>
  <c r="AK1640" i="1"/>
  <c r="AL1640" i="1"/>
  <c r="AK1700" i="1"/>
  <c r="AL1700" i="1"/>
  <c r="AL1587" i="1"/>
  <c r="AK1587" i="1"/>
  <c r="AK2042" i="1"/>
  <c r="AL2042" i="1"/>
  <c r="AM2496" i="1"/>
  <c r="AN2496" i="1"/>
  <c r="AN2346" i="1"/>
  <c r="AM2346" i="1"/>
  <c r="AN2490" i="1"/>
  <c r="AM2490" i="1"/>
  <c r="AN2414" i="1"/>
  <c r="AM2414" i="1"/>
  <c r="AM2591" i="1"/>
  <c r="AN2591" i="1"/>
  <c r="AM1004" i="1"/>
  <c r="AN1004" i="1"/>
  <c r="AM1266" i="1"/>
  <c r="AN1266" i="1"/>
  <c r="AN2796" i="1"/>
  <c r="AM2796" i="1"/>
  <c r="AN2075" i="1"/>
  <c r="AM2075" i="1"/>
  <c r="AN2518" i="1"/>
  <c r="AM2518" i="1"/>
  <c r="AK1089" i="1"/>
  <c r="AL1089" i="1"/>
  <c r="AL1018" i="1"/>
  <c r="AK1018" i="1"/>
  <c r="AL1648" i="1"/>
  <c r="AK1648" i="1"/>
  <c r="AM2311" i="1"/>
  <c r="AN2311" i="1"/>
  <c r="AM2577" i="1"/>
  <c r="AM2033" i="1"/>
  <c r="AN2033" i="1"/>
  <c r="AN2092" i="1"/>
  <c r="AM2092" i="1"/>
  <c r="AM2663" i="1"/>
  <c r="AN2663" i="1"/>
  <c r="AL1168" i="1"/>
  <c r="AK1168" i="1"/>
  <c r="AK1703" i="1"/>
  <c r="AL1703" i="1"/>
  <c r="AL1803" i="1"/>
  <c r="AK1803" i="1"/>
  <c r="AK1870" i="1"/>
  <c r="AL1870" i="1"/>
  <c r="AK1481" i="1"/>
  <c r="AL1481" i="1"/>
  <c r="AK2489" i="1"/>
  <c r="AL2489" i="1"/>
  <c r="AL1159" i="1"/>
  <c r="AK1159" i="1"/>
  <c r="AL1914" i="1"/>
  <c r="AK1914" i="1"/>
  <c r="AK2477" i="1"/>
  <c r="AL2477" i="1"/>
  <c r="AK2433" i="1"/>
  <c r="AL2433" i="1"/>
  <c r="AK1715" i="1"/>
  <c r="AL1715" i="1"/>
  <c r="AK1750" i="1"/>
  <c r="AL1750" i="1"/>
  <c r="AK1355" i="1"/>
  <c r="AL1355" i="1"/>
  <c r="AK1034" i="1"/>
  <c r="AL1034" i="1"/>
  <c r="AL2766" i="1"/>
  <c r="AK2766" i="1"/>
  <c r="AK2386" i="1"/>
  <c r="AL2386" i="1"/>
  <c r="AN2386" i="1" s="1"/>
  <c r="AL2315" i="1"/>
  <c r="AK2315" i="1"/>
  <c r="AK1846" i="1"/>
  <c r="AL1846" i="1"/>
  <c r="AK2123" i="1"/>
  <c r="AL2123" i="1"/>
  <c r="AK1343" i="1"/>
  <c r="AL1343" i="1"/>
  <c r="AK1667" i="1"/>
  <c r="AL1667" i="1"/>
  <c r="AK1366" i="1"/>
  <c r="AL1366" i="1"/>
  <c r="AK1217" i="1"/>
  <c r="AL1217" i="1"/>
  <c r="AK1076" i="1"/>
  <c r="AL1076" i="1"/>
  <c r="AL2678" i="1"/>
  <c r="AK2678" i="1"/>
  <c r="AL1334" i="1"/>
  <c r="AK1334" i="1"/>
  <c r="AK1722" i="1"/>
  <c r="AL1722" i="1"/>
  <c r="AL2517" i="1"/>
  <c r="AN2517" i="1" s="1"/>
  <c r="AK2517" i="1"/>
  <c r="AK1304" i="1"/>
  <c r="AL1304" i="1"/>
  <c r="AK1655" i="1"/>
  <c r="AL1655" i="1"/>
  <c r="AK1424" i="1"/>
  <c r="AL1424" i="1"/>
  <c r="AK1871" i="1"/>
  <c r="AL1871" i="1"/>
  <c r="AL1484" i="1"/>
  <c r="AK1484" i="1"/>
  <c r="AL1138" i="1"/>
  <c r="AK1138" i="1"/>
  <c r="AL2742" i="1"/>
  <c r="AN2742" i="1" s="1"/>
  <c r="AK2742" i="1"/>
  <c r="AK2658" i="1"/>
  <c r="AL2658" i="1"/>
  <c r="AL2009" i="1"/>
  <c r="AK2009" i="1"/>
  <c r="AK1716" i="1"/>
  <c r="AL1716" i="1"/>
  <c r="AK1223" i="1"/>
  <c r="AL1223" i="1"/>
  <c r="AK1238" i="1"/>
  <c r="AL1238" i="1"/>
  <c r="AL968" i="1"/>
  <c r="AK968" i="1"/>
  <c r="AK2219" i="1"/>
  <c r="AL2219" i="1"/>
  <c r="AL2172" i="1"/>
  <c r="AK2172" i="1"/>
  <c r="AL2451" i="1"/>
  <c r="AK2451" i="1"/>
  <c r="AL2235" i="1"/>
  <c r="AK2235" i="1"/>
  <c r="AK2673" i="1"/>
  <c r="AL2673" i="1"/>
  <c r="AK2385" i="1"/>
  <c r="AL2385" i="1"/>
  <c r="AK2280" i="1"/>
  <c r="AL2280" i="1"/>
  <c r="AL2027" i="1"/>
  <c r="AK2027" i="1"/>
  <c r="AL1860" i="1"/>
  <c r="AK1860" i="1"/>
  <c r="AL2166" i="1"/>
  <c r="AK2166" i="1"/>
  <c r="AK923" i="1"/>
  <c r="AL923" i="1"/>
  <c r="AK1309" i="1"/>
  <c r="AL1309" i="1"/>
  <c r="AK827" i="1"/>
  <c r="AL827" i="1"/>
  <c r="AK996" i="1"/>
  <c r="AL996" i="1"/>
  <c r="AN996" i="1" s="1"/>
  <c r="AK2307" i="1"/>
  <c r="AL2307" i="1"/>
  <c r="AL2755" i="1"/>
  <c r="AK2755" i="1"/>
  <c r="AK2758" i="1"/>
  <c r="AL2758" i="1"/>
  <c r="AL2264" i="1"/>
  <c r="AK2264" i="1"/>
  <c r="AK2325" i="1"/>
  <c r="AL2325" i="1"/>
  <c r="AK1709" i="1"/>
  <c r="AL1709" i="1"/>
  <c r="AK1983" i="1"/>
  <c r="AL1983" i="1"/>
  <c r="AL1698" i="1"/>
  <c r="AK1698" i="1"/>
  <c r="AL1013" i="1"/>
  <c r="AK1013" i="1"/>
  <c r="AK1617" i="1"/>
  <c r="AL1617" i="1"/>
  <c r="AL1248" i="1"/>
  <c r="AK1248" i="1"/>
  <c r="AL976" i="1"/>
  <c r="AK976" i="1"/>
  <c r="AK1026" i="1"/>
  <c r="AL1026" i="1"/>
  <c r="AK966" i="1"/>
  <c r="AL966" i="1"/>
  <c r="AL2444" i="1"/>
  <c r="AK2444" i="1"/>
  <c r="AK1848" i="1"/>
  <c r="AL1848" i="1"/>
  <c r="AK1188" i="1"/>
  <c r="AL1188" i="1"/>
  <c r="AL836" i="1"/>
  <c r="AK836" i="1"/>
  <c r="AK2627" i="1"/>
  <c r="AL2627" i="1"/>
  <c r="AL2063" i="1"/>
  <c r="AK2063" i="1"/>
  <c r="AK2381" i="1"/>
  <c r="AL2381" i="1"/>
  <c r="AK2329" i="1"/>
  <c r="AL2329" i="1"/>
  <c r="AL1286" i="1"/>
  <c r="AK1286" i="1"/>
  <c r="AK1797" i="1"/>
  <c r="AL1797" i="1"/>
  <c r="AL1552" i="1"/>
  <c r="AK1552" i="1"/>
  <c r="AL1458" i="1"/>
  <c r="AK1458" i="1"/>
  <c r="AK1038" i="1"/>
  <c r="AL1038" i="1"/>
  <c r="AL1254" i="1"/>
  <c r="AK1254" i="1"/>
  <c r="AK974" i="1"/>
  <c r="AL974" i="1"/>
  <c r="AL944" i="1"/>
  <c r="AK944" i="1"/>
  <c r="AK2612" i="1"/>
  <c r="AL2612" i="1"/>
  <c r="AL2501" i="1"/>
  <c r="AK2501" i="1"/>
  <c r="AL2662" i="1"/>
  <c r="AK2662" i="1"/>
  <c r="AK1713" i="1"/>
  <c r="AL1713" i="1"/>
  <c r="AK2721" i="1"/>
  <c r="AL2721" i="1"/>
  <c r="AL1890" i="1"/>
  <c r="AK1890" i="1"/>
  <c r="AL1881" i="1"/>
  <c r="AK1881" i="1"/>
  <c r="AK1808" i="1"/>
  <c r="AL1808" i="1"/>
  <c r="AL859" i="1"/>
  <c r="AK859" i="1"/>
  <c r="AL1610" i="1"/>
  <c r="AK1610" i="1"/>
  <c r="AL1412" i="1"/>
  <c r="AK1412" i="1"/>
  <c r="AK1654" i="1"/>
  <c r="AL1654" i="1"/>
  <c r="AK1143" i="1"/>
  <c r="AL1143" i="1"/>
  <c r="AL1120" i="1"/>
  <c r="AK1120" i="1"/>
  <c r="AN1530" i="1"/>
  <c r="AM1530" i="1"/>
  <c r="AN2411" i="1"/>
  <c r="AM2411" i="1"/>
  <c r="AN2557" i="1"/>
  <c r="AM2557" i="1"/>
  <c r="AN2278" i="1"/>
  <c r="AM2278" i="1"/>
  <c r="AM1955" i="1"/>
  <c r="AN1955" i="1"/>
  <c r="AN1284" i="1"/>
  <c r="AM1284" i="1"/>
  <c r="AM1069" i="1"/>
  <c r="AN1069" i="1"/>
  <c r="AM1602" i="1"/>
  <c r="AN1602" i="1"/>
  <c r="AM1818" i="1"/>
  <c r="AN1818" i="1"/>
  <c r="AN2312" i="1"/>
  <c r="AM2312" i="1"/>
  <c r="AN924" i="1"/>
  <c r="AM924" i="1"/>
  <c r="AN1377" i="1"/>
  <c r="AM1377" i="1"/>
  <c r="AM1391" i="1"/>
  <c r="AN1391" i="1"/>
  <c r="AM2624" i="1"/>
  <c r="AK1059" i="1"/>
  <c r="AL1059" i="1"/>
  <c r="AK1224" i="1"/>
  <c r="AL1224" i="1"/>
  <c r="AL1729" i="1"/>
  <c r="AK1729" i="1"/>
  <c r="AK1921" i="1"/>
  <c r="AL1921" i="1"/>
  <c r="AN2297" i="1"/>
  <c r="AM2297" i="1"/>
  <c r="AK1057" i="1"/>
  <c r="AL1057" i="1"/>
  <c r="AK1495" i="1"/>
  <c r="AL1495" i="1"/>
  <c r="AL1490" i="1"/>
  <c r="AN1490" i="1" s="1"/>
  <c r="AK1490" i="1"/>
  <c r="AK1225" i="1"/>
  <c r="AL1225" i="1"/>
  <c r="AK2299" i="1"/>
  <c r="AL2299" i="1"/>
  <c r="AN2424" i="1"/>
  <c r="AM2424" i="1"/>
  <c r="AM2801" i="1"/>
  <c r="AN2801" i="1"/>
  <c r="AN901" i="1"/>
  <c r="AM901" i="1"/>
  <c r="AM1061" i="1"/>
  <c r="AN1061" i="1"/>
  <c r="AN1573" i="1"/>
  <c r="AM1573" i="1"/>
  <c r="AM2504" i="1"/>
  <c r="AN2504" i="1"/>
  <c r="AK1139" i="1"/>
  <c r="AL1139" i="1"/>
  <c r="AN1817" i="1"/>
  <c r="AM1817" i="1"/>
  <c r="AM1477" i="1"/>
  <c r="AN1477" i="1"/>
  <c r="AM2203" i="1"/>
  <c r="AN2203" i="1"/>
  <c r="AM2532" i="1"/>
  <c r="AN2532" i="1"/>
  <c r="AM2761" i="1"/>
  <c r="AN2761" i="1"/>
  <c r="AN2816" i="1"/>
  <c r="AM2816" i="1"/>
  <c r="AM1214" i="1"/>
  <c r="AN1214" i="1"/>
  <c r="AM2076" i="1"/>
  <c r="AN2076" i="1"/>
  <c r="AM2238" i="1"/>
  <c r="AN2238" i="1"/>
  <c r="AM1252" i="1"/>
  <c r="AN1252" i="1"/>
  <c r="AN2384" i="1"/>
  <c r="AM2384" i="1"/>
  <c r="AM2226" i="1"/>
  <c r="AN2226" i="1"/>
  <c r="AM1258" i="1"/>
  <c r="AN1258" i="1"/>
  <c r="AN1430" i="1"/>
  <c r="AM1430" i="1"/>
  <c r="AM1770" i="1"/>
  <c r="AN1770" i="1"/>
  <c r="AM2552" i="1"/>
  <c r="AN2552" i="1"/>
  <c r="AN2648" i="1"/>
  <c r="AM2648" i="1"/>
  <c r="AK1058" i="1"/>
  <c r="AL1058" i="1"/>
  <c r="AK861" i="1"/>
  <c r="AL861" i="1"/>
  <c r="AK1559" i="1"/>
  <c r="AL1559" i="1"/>
  <c r="AK1176" i="1"/>
  <c r="AL1176" i="1"/>
  <c r="AL2347" i="1"/>
  <c r="AK2347" i="1"/>
  <c r="AK1133" i="1"/>
  <c r="AL1133" i="1"/>
  <c r="AK1265" i="1"/>
  <c r="AL1265" i="1"/>
  <c r="AL1536" i="1"/>
  <c r="AK1536" i="1"/>
  <c r="AN1249" i="1"/>
  <c r="AM1249" i="1"/>
  <c r="AM1922" i="1"/>
  <c r="AN1922" i="1"/>
  <c r="AN2358" i="1"/>
  <c r="AM2358" i="1"/>
  <c r="AN2725" i="1"/>
  <c r="AM2725" i="1"/>
  <c r="AN1152" i="1"/>
  <c r="AM1152" i="1"/>
  <c r="AN2565" i="1"/>
  <c r="AM2565" i="1"/>
  <c r="AN1931" i="1"/>
  <c r="AM1931" i="1"/>
  <c r="AK1376" i="1"/>
  <c r="AL1376" i="1"/>
  <c r="AK1696" i="1"/>
  <c r="AL1696" i="1"/>
  <c r="AK1742" i="1"/>
  <c r="AL1742" i="1"/>
  <c r="AK1752" i="1"/>
  <c r="AL1752" i="1"/>
  <c r="AL2563" i="1"/>
  <c r="AK2563" i="1"/>
  <c r="AL2471" i="1"/>
  <c r="AK2471" i="1"/>
  <c r="AL1929" i="1"/>
  <c r="AK1929" i="1"/>
  <c r="AL2567" i="1"/>
  <c r="AK2567" i="1"/>
  <c r="AL1946" i="1"/>
  <c r="AK1946" i="1"/>
  <c r="AK2639" i="1"/>
  <c r="AL2639" i="1"/>
  <c r="AK1505" i="1"/>
  <c r="AL1505" i="1"/>
  <c r="AK1592" i="1"/>
  <c r="AL1592" i="1"/>
  <c r="AL860" i="1"/>
  <c r="AK860" i="1"/>
  <c r="AK1111" i="1"/>
  <c r="AL1111" i="1"/>
  <c r="AK2623" i="1"/>
  <c r="AL2623" i="1"/>
  <c r="AK2582" i="1"/>
  <c r="AL2582" i="1"/>
  <c r="AK2522" i="1"/>
  <c r="AL2522" i="1"/>
  <c r="AL2467" i="1"/>
  <c r="AK2467" i="1"/>
  <c r="AL1743" i="1"/>
  <c r="AK1743" i="1"/>
  <c r="AL1751" i="1"/>
  <c r="AK1751" i="1"/>
  <c r="AL1472" i="1"/>
  <c r="AK1472" i="1"/>
  <c r="AK1966" i="1"/>
  <c r="AL1966" i="1"/>
  <c r="AK1580" i="1"/>
  <c r="AL1580" i="1"/>
  <c r="AK877" i="1"/>
  <c r="AL877" i="1"/>
  <c r="AL2110" i="1"/>
  <c r="AK2110" i="1"/>
  <c r="AL1098" i="1"/>
  <c r="AN1098" i="1" s="1"/>
  <c r="AK1098" i="1"/>
  <c r="AK2327" i="1"/>
  <c r="AL2327" i="1"/>
  <c r="AK2367" i="1"/>
  <c r="AL2367" i="1"/>
  <c r="AK2323" i="1"/>
  <c r="AL2323" i="1"/>
  <c r="AL1927" i="1"/>
  <c r="AK1927" i="1"/>
  <c r="AK1586" i="1"/>
  <c r="AL1586" i="1"/>
  <c r="AK1669" i="1"/>
  <c r="AL1669" i="1"/>
  <c r="AK1220" i="1"/>
  <c r="AL1220" i="1"/>
  <c r="AL967" i="1"/>
  <c r="AK967" i="1"/>
  <c r="AL2807" i="1"/>
  <c r="AK2807" i="1"/>
  <c r="AK2481" i="1"/>
  <c r="AL2481" i="1"/>
  <c r="AL1541" i="1"/>
  <c r="AK1541" i="1"/>
  <c r="AK1668" i="1"/>
  <c r="AL1668" i="1"/>
  <c r="AK1509" i="1"/>
  <c r="AL1509" i="1"/>
  <c r="AK1283" i="1"/>
  <c r="AL1283" i="1"/>
  <c r="AK1037" i="1"/>
  <c r="AL1037" i="1"/>
  <c r="AL2817" i="1"/>
  <c r="AK2817" i="1"/>
  <c r="AK2660" i="1"/>
  <c r="AL2660" i="1"/>
  <c r="AK2484" i="1"/>
  <c r="AL2484" i="1"/>
  <c r="AL2784" i="1"/>
  <c r="AK2784" i="1"/>
  <c r="AL2147" i="1"/>
  <c r="AK2147" i="1"/>
  <c r="AL1995" i="1"/>
  <c r="AK1995" i="1"/>
  <c r="AK2505" i="1"/>
  <c r="AL2505" i="1"/>
  <c r="AL1338" i="1"/>
  <c r="AK1338" i="1"/>
  <c r="AL1436" i="1"/>
  <c r="AK1436" i="1"/>
  <c r="AL2038" i="1"/>
  <c r="AK2038" i="1"/>
  <c r="AL1475" i="1"/>
  <c r="AK1475" i="1"/>
  <c r="AL946" i="1"/>
  <c r="AK946" i="1"/>
  <c r="AL1154" i="1"/>
  <c r="AK1154" i="1"/>
  <c r="AK1092" i="1"/>
  <c r="AL1092" i="1"/>
  <c r="AK2680" i="1"/>
  <c r="AL2680" i="1"/>
  <c r="AK2603" i="1"/>
  <c r="AL2603" i="1"/>
  <c r="AK2590" i="1"/>
  <c r="AL2590" i="1"/>
  <c r="AL2510" i="1"/>
  <c r="AK2510" i="1"/>
  <c r="AL2117" i="1"/>
  <c r="AK2117" i="1"/>
  <c r="AL2202" i="1"/>
  <c r="AK2202" i="1"/>
  <c r="AK1830" i="1"/>
  <c r="AL1830" i="1"/>
  <c r="AK2317" i="1"/>
  <c r="AL2317" i="1"/>
  <c r="AK1550" i="1"/>
  <c r="AL1550" i="1"/>
  <c r="AK1461" i="1"/>
  <c r="AL1461" i="1"/>
  <c r="AL1364" i="1"/>
  <c r="AK1364" i="1"/>
  <c r="AK1000" i="1"/>
  <c r="AL1000" i="1"/>
  <c r="AL880" i="1"/>
  <c r="AK880" i="1"/>
  <c r="AK997" i="1"/>
  <c r="AL997" i="1"/>
  <c r="AL2078" i="1"/>
  <c r="AK2078" i="1"/>
  <c r="AL1261" i="1"/>
  <c r="AK1261" i="1"/>
  <c r="AL980" i="1"/>
  <c r="AK980" i="1"/>
  <c r="AK891" i="1"/>
  <c r="AL891" i="1"/>
  <c r="AL2783" i="1"/>
  <c r="AK2783" i="1"/>
  <c r="AK2698" i="1"/>
  <c r="AL2698" i="1"/>
  <c r="AL2047" i="1"/>
  <c r="AK2047" i="1"/>
  <c r="AL2731" i="1"/>
  <c r="AK2731" i="1"/>
  <c r="AK2142" i="1"/>
  <c r="AL2142" i="1"/>
  <c r="AL1402" i="1"/>
  <c r="AK1402" i="1"/>
  <c r="AK2268" i="1"/>
  <c r="AL2268" i="1"/>
  <c r="AK1115" i="1"/>
  <c r="AL1115" i="1"/>
  <c r="AK1688" i="1"/>
  <c r="AL1688" i="1"/>
  <c r="AL1344" i="1"/>
  <c r="AK1344" i="1"/>
  <c r="AL942" i="1"/>
  <c r="AK942" i="1"/>
  <c r="AK1137" i="1"/>
  <c r="AL1137" i="1"/>
  <c r="AK2655" i="1"/>
  <c r="AL2655" i="1"/>
  <c r="AK1769" i="1"/>
  <c r="AL1769" i="1"/>
  <c r="AK2808" i="1"/>
  <c r="AL2808" i="1"/>
  <c r="AK2425" i="1"/>
  <c r="AL2425" i="1"/>
  <c r="AK2575" i="1"/>
  <c r="AL2575" i="1"/>
  <c r="AK2232" i="1"/>
  <c r="AL2232" i="1"/>
  <c r="AL947" i="1"/>
  <c r="AK947" i="1"/>
  <c r="AL1567" i="1"/>
  <c r="AK1567" i="1"/>
  <c r="AK1884" i="1"/>
  <c r="AL1884" i="1"/>
  <c r="AK1423" i="1"/>
  <c r="AL1423" i="1"/>
  <c r="AK1545" i="1"/>
  <c r="AL1545" i="1"/>
  <c r="AK1515" i="1"/>
  <c r="AL1515" i="1"/>
  <c r="AL1393" i="1"/>
  <c r="AK1393" i="1"/>
  <c r="AK882" i="1"/>
  <c r="AL882" i="1"/>
  <c r="AM862" i="1"/>
  <c r="AN862" i="1"/>
  <c r="AN920" i="1"/>
  <c r="AM920" i="1"/>
  <c r="AM1629" i="1"/>
  <c r="AN1629" i="1"/>
  <c r="AM1489" i="1"/>
  <c r="AN1489" i="1"/>
  <c r="AN1421" i="1"/>
  <c r="AM1421" i="1"/>
  <c r="AM2528" i="1"/>
  <c r="AN2528" i="1"/>
  <c r="AM1600" i="1"/>
  <c r="AN1600" i="1"/>
  <c r="AN1456" i="1"/>
  <c r="AM1456" i="1"/>
  <c r="AM1992" i="1"/>
  <c r="AN1992" i="1"/>
  <c r="AM2348" i="1"/>
  <c r="AN2348" i="1"/>
  <c r="AM2416" i="1"/>
  <c r="AN2416" i="1"/>
  <c r="AN1102" i="1"/>
  <c r="AM1102" i="1"/>
  <c r="AN1418" i="1"/>
  <c r="AM1418" i="1"/>
  <c r="AM1877" i="1"/>
  <c r="AN1877" i="1"/>
  <c r="AM1933" i="1"/>
  <c r="AN1933" i="1"/>
  <c r="AN2221" i="1"/>
  <c r="AM2221" i="1"/>
  <c r="AM1094" i="1"/>
  <c r="AN1094" i="1"/>
  <c r="AN1526" i="1"/>
  <c r="AM1526" i="1"/>
  <c r="AM2403" i="1"/>
  <c r="AN2403" i="1"/>
  <c r="AN2427" i="1"/>
  <c r="AM2427" i="1"/>
  <c r="AM1017" i="1"/>
  <c r="AN1017" i="1"/>
  <c r="AM1021" i="1"/>
  <c r="AN1021" i="1"/>
  <c r="AM1276" i="1"/>
  <c r="AN1276" i="1"/>
  <c r="AN1652" i="1"/>
  <c r="AM1652" i="1"/>
  <c r="AN1961" i="1"/>
  <c r="AM1961" i="1"/>
  <c r="AN2458" i="1"/>
  <c r="AM2458" i="1"/>
  <c r="AM2645" i="1"/>
  <c r="AN2645" i="1"/>
  <c r="AM2651" i="1"/>
  <c r="AN2651" i="1"/>
  <c r="AL1130" i="1"/>
  <c r="AN1130" i="1" s="1"/>
  <c r="AK1130" i="1"/>
  <c r="AL1291" i="1"/>
  <c r="AK1291" i="1"/>
  <c r="AL1988" i="1"/>
  <c r="AK1988" i="1"/>
  <c r="AL2007" i="1"/>
  <c r="AK2007" i="1"/>
  <c r="AM1292" i="1"/>
  <c r="AN1292" i="1"/>
  <c r="AK900" i="1"/>
  <c r="AL900" i="1"/>
  <c r="AK1457" i="1"/>
  <c r="AL1457" i="1"/>
  <c r="AL1140" i="1"/>
  <c r="AK1140" i="1"/>
  <c r="AK2159" i="1"/>
  <c r="AL2159" i="1"/>
  <c r="AL2001" i="1"/>
  <c r="AK2001" i="1"/>
  <c r="AN2129" i="1"/>
  <c r="AM2129" i="1"/>
  <c r="AN1401" i="1"/>
  <c r="AM1401" i="1"/>
  <c r="AM1077" i="1"/>
  <c r="AN1077" i="1"/>
  <c r="AN2228" i="1"/>
  <c r="AM2228" i="1"/>
  <c r="AM2356" i="1"/>
  <c r="AN2356" i="1"/>
  <c r="AK1080" i="1"/>
  <c r="AL1080" i="1"/>
  <c r="AN1470" i="1"/>
  <c r="AM1470" i="1"/>
  <c r="AN2250" i="1"/>
  <c r="AM2250" i="1"/>
  <c r="AN2364" i="1"/>
  <c r="AM2364" i="1"/>
  <c r="AN2160" i="1"/>
  <c r="AM2160" i="1"/>
  <c r="AM1959" i="1"/>
  <c r="AN1959" i="1"/>
  <c r="AN1723" i="1"/>
  <c r="AM1723" i="1"/>
  <c r="AM2003" i="1"/>
  <c r="AN2003" i="1"/>
  <c r="AN999" i="1"/>
  <c r="AM999" i="1"/>
  <c r="AM1799" i="1"/>
  <c r="AN1799" i="1"/>
  <c r="AK1127" i="1"/>
  <c r="AL1127" i="1"/>
  <c r="AK1251" i="1"/>
  <c r="AL1251" i="1"/>
  <c r="AK1533" i="1"/>
  <c r="AL1533" i="1"/>
  <c r="AK1950" i="1"/>
  <c r="AL1950" i="1"/>
  <c r="AK1773" i="1"/>
  <c r="AL1773" i="1"/>
  <c r="AM2806" i="1"/>
  <c r="AN2806" i="1"/>
  <c r="AM2781" i="1"/>
  <c r="AN2781" i="1"/>
  <c r="AN2186" i="1"/>
  <c r="AM2186" i="1"/>
  <c r="AM2642" i="1"/>
  <c r="AN2642" i="1"/>
  <c r="AM2493" i="1"/>
  <c r="AN2493" i="1"/>
  <c r="AK959" i="1"/>
  <c r="AL959" i="1"/>
  <c r="AL1349" i="1"/>
  <c r="AK1349" i="1"/>
  <c r="AL1855" i="1"/>
  <c r="AK1855" i="1"/>
  <c r="AM2004" i="1"/>
  <c r="AN2004" i="1"/>
  <c r="AM1964" i="1"/>
  <c r="AN1964" i="1"/>
  <c r="AM2005" i="1"/>
  <c r="AN2005" i="1"/>
  <c r="AM2136" i="1"/>
  <c r="AN2136" i="1"/>
  <c r="AM845" i="1"/>
  <c r="AN845" i="1"/>
  <c r="AN866" i="1"/>
  <c r="AM866" i="1"/>
  <c r="AN1905" i="1"/>
  <c r="AM1905" i="1"/>
  <c r="AN2432" i="1"/>
  <c r="AM2432" i="1"/>
  <c r="AK1447" i="1"/>
  <c r="AL1447" i="1"/>
  <c r="AK1614" i="1"/>
  <c r="AL1614" i="1"/>
  <c r="AK2000" i="1"/>
  <c r="AL2000" i="1"/>
  <c r="AL1331" i="1"/>
  <c r="AN1331" i="1" s="1"/>
  <c r="AK1331" i="1"/>
  <c r="AK2303" i="1"/>
  <c r="AL2303" i="1"/>
  <c r="AK2802" i="1"/>
  <c r="AL2802" i="1"/>
  <c r="AL1786" i="1"/>
  <c r="AK1786" i="1"/>
  <c r="AL2388" i="1"/>
  <c r="AK2388" i="1"/>
  <c r="AL2225" i="1"/>
  <c r="AN2225" i="1" s="1"/>
  <c r="AK2225" i="1"/>
  <c r="AL2515" i="1"/>
  <c r="AK2515" i="1"/>
  <c r="AK1708" i="1"/>
  <c r="AL1708" i="1"/>
  <c r="AL1385" i="1"/>
  <c r="AK1385" i="1"/>
  <c r="AL1172" i="1"/>
  <c r="AK1172" i="1"/>
  <c r="AK925" i="1"/>
  <c r="AL925" i="1"/>
  <c r="AK2248" i="1"/>
  <c r="AL2248" i="1"/>
  <c r="AK2800" i="1"/>
  <c r="AL2800" i="1"/>
  <c r="AK2260" i="1"/>
  <c r="AL2260" i="1"/>
  <c r="AK2252" i="1"/>
  <c r="AL2252" i="1"/>
  <c r="AK2363" i="1"/>
  <c r="AL2363" i="1"/>
  <c r="AL1007" i="1"/>
  <c r="AK1007" i="1"/>
  <c r="AL1682" i="1"/>
  <c r="AK1682" i="1"/>
  <c r="AL1746" i="1"/>
  <c r="AK1746" i="1"/>
  <c r="AL1301" i="1"/>
  <c r="AN1301" i="1" s="1"/>
  <c r="AK1301" i="1"/>
  <c r="AL1031" i="1"/>
  <c r="AK1031" i="1"/>
  <c r="AK1199" i="1"/>
  <c r="AL1199" i="1"/>
  <c r="AL1389" i="1"/>
  <c r="AK1389" i="1"/>
  <c r="AL1512" i="1"/>
  <c r="AK1512" i="1"/>
  <c r="AK2392" i="1"/>
  <c r="AL2392" i="1"/>
  <c r="AK2083" i="1"/>
  <c r="AL2083" i="1"/>
  <c r="AM2083" i="1" s="1"/>
  <c r="AL1660" i="1"/>
  <c r="AK1660" i="1"/>
  <c r="AK1296" i="1"/>
  <c r="AL1296" i="1"/>
  <c r="AL1523" i="1"/>
  <c r="AK1523" i="1"/>
  <c r="AK1298" i="1"/>
  <c r="AL1298" i="1"/>
  <c r="AK1012" i="1"/>
  <c r="AL1012" i="1"/>
  <c r="AN1012" i="1" s="1"/>
  <c r="AK2407" i="1"/>
  <c r="AL2407" i="1"/>
  <c r="AL2459" i="1"/>
  <c r="AK2459" i="1"/>
  <c r="AK1595" i="1"/>
  <c r="AL1595" i="1"/>
  <c r="AK1940" i="1"/>
  <c r="AL1940" i="1"/>
  <c r="AK1677" i="1"/>
  <c r="AL1677" i="1"/>
  <c r="AK1332" i="1"/>
  <c r="AL1332" i="1"/>
  <c r="AK2822" i="1"/>
  <c r="AL2822" i="1"/>
  <c r="AK2810" i="1"/>
  <c r="AL2810" i="1"/>
  <c r="AK2154" i="1"/>
  <c r="AL2154" i="1"/>
  <c r="AK2086" i="1"/>
  <c r="AL2086" i="1"/>
  <c r="AK2322" i="1"/>
  <c r="AL2322" i="1"/>
  <c r="AK2711" i="1"/>
  <c r="AL2711" i="1"/>
  <c r="AK2633" i="1"/>
  <c r="AL2633" i="1"/>
  <c r="AK2305" i="1"/>
  <c r="AL2305" i="1"/>
  <c r="AL2069" i="1"/>
  <c r="AK2069" i="1"/>
  <c r="AL1876" i="1"/>
  <c r="AK1876" i="1"/>
  <c r="AL1832" i="1"/>
  <c r="AM1832" i="1" s="1"/>
  <c r="AK1832" i="1"/>
  <c r="AK1658" i="1"/>
  <c r="AL1658" i="1"/>
  <c r="AK970" i="1"/>
  <c r="AL970" i="1"/>
  <c r="AK1205" i="1"/>
  <c r="AL1205" i="1"/>
  <c r="AL943" i="1"/>
  <c r="AK943" i="1"/>
  <c r="AK2369" i="1"/>
  <c r="AL2369" i="1"/>
  <c r="AL1853" i="1"/>
  <c r="AK1853" i="1"/>
  <c r="AK2421" i="1"/>
  <c r="AL2421" i="1"/>
  <c r="AK2291" i="1"/>
  <c r="AL2291" i="1"/>
  <c r="AL1930" i="1"/>
  <c r="AK1930" i="1"/>
  <c r="AL2068" i="1"/>
  <c r="AK2068" i="1"/>
  <c r="AL1379" i="1"/>
  <c r="AK1379" i="1"/>
  <c r="AK2175" i="1"/>
  <c r="AL2175" i="1"/>
  <c r="AK1277" i="1"/>
  <c r="AL1277" i="1"/>
  <c r="AK1209" i="1"/>
  <c r="AL1209" i="1"/>
  <c r="AK1231" i="1"/>
  <c r="AL1231" i="1"/>
  <c r="AL1158" i="1"/>
  <c r="AN1158" i="1" s="1"/>
  <c r="AK1158" i="1"/>
  <c r="AL1114" i="1"/>
  <c r="AK1114" i="1"/>
  <c r="AL1350" i="1"/>
  <c r="AN1350" i="1" s="1"/>
  <c r="AK1350" i="1"/>
  <c r="AL2097" i="1"/>
  <c r="AK2097" i="1"/>
  <c r="AK993" i="1"/>
  <c r="AL993" i="1"/>
  <c r="AL1030" i="1"/>
  <c r="AK1030" i="1"/>
  <c r="AK1117" i="1"/>
  <c r="AL1117" i="1"/>
  <c r="AL2696" i="1"/>
  <c r="AK2696" i="1"/>
  <c r="AK2494" i="1"/>
  <c r="AL2494" i="1"/>
  <c r="AK2538" i="1"/>
  <c r="AL2538" i="1"/>
  <c r="AK2578" i="1"/>
  <c r="AL2578" i="1"/>
  <c r="AL1935" i="1"/>
  <c r="AK1935" i="1"/>
  <c r="AK1928" i="1"/>
  <c r="AL1928" i="1"/>
  <c r="AL2120" i="1"/>
  <c r="AK2120" i="1"/>
  <c r="AK1653" i="1"/>
  <c r="AL1653" i="1"/>
  <c r="AK1588" i="1"/>
  <c r="AL1588" i="1"/>
  <c r="AK2824" i="1"/>
  <c r="AL2824" i="1"/>
  <c r="AL1170" i="1"/>
  <c r="AK1170" i="1"/>
  <c r="AL888" i="1"/>
  <c r="AK888" i="1"/>
  <c r="AK2620" i="1"/>
  <c r="AL2620" i="1"/>
  <c r="AK2724" i="1"/>
  <c r="AL2724" i="1"/>
  <c r="AK2682" i="1"/>
  <c r="AL2682" i="1"/>
  <c r="AK2150" i="1"/>
  <c r="AL2150" i="1"/>
  <c r="AK2398" i="1"/>
  <c r="AL2398" i="1"/>
  <c r="AL2116" i="1"/>
  <c r="AK2116" i="1"/>
  <c r="AL2134" i="1"/>
  <c r="AK2134" i="1"/>
  <c r="AK1948" i="1"/>
  <c r="AL1948" i="1"/>
  <c r="AK1806" i="1"/>
  <c r="AL1806" i="1"/>
  <c r="AK1689" i="1"/>
  <c r="AL1689" i="1"/>
  <c r="AK1378" i="1"/>
  <c r="AL1378" i="1"/>
  <c r="AK1375" i="1"/>
  <c r="AL1375" i="1"/>
  <c r="AL1208" i="1"/>
  <c r="AK1208" i="1"/>
  <c r="AK1084" i="1"/>
  <c r="AL1084" i="1"/>
  <c r="AM2040" i="1"/>
  <c r="AN2040" i="1"/>
  <c r="AM2372" i="1"/>
  <c r="AN2372" i="1"/>
  <c r="AN2283" i="1"/>
  <c r="AM2283" i="1"/>
  <c r="AM1171" i="1"/>
  <c r="AN1171" i="1"/>
  <c r="AM1761" i="1"/>
  <c r="AN1761" i="1"/>
  <c r="AM2647" i="1"/>
  <c r="AM2143" i="1"/>
  <c r="AM2088" i="1"/>
  <c r="AN2088" i="1"/>
  <c r="AM2041" i="1"/>
  <c r="AN2041" i="1"/>
  <c r="AL840" i="1"/>
  <c r="AN840" i="1" s="1"/>
  <c r="AK840" i="1"/>
  <c r="AK1497" i="1"/>
  <c r="AL1497" i="1"/>
  <c r="AL1906" i="1"/>
  <c r="AK1906" i="1"/>
  <c r="AK2148" i="1"/>
  <c r="AL2148" i="1"/>
  <c r="AN1212" i="1"/>
  <c r="AM1212" i="1"/>
  <c r="AL1181" i="1"/>
  <c r="AK1181" i="1"/>
  <c r="AL983" i="1"/>
  <c r="AK983" i="1"/>
  <c r="AK1872" i="1"/>
  <c r="AL1872" i="1"/>
  <c r="AL1943" i="1"/>
  <c r="AM1943" i="1" s="1"/>
  <c r="AK1943" i="1"/>
  <c r="AL1200" i="1"/>
  <c r="AK1200" i="1"/>
  <c r="AN2335" i="1"/>
  <c r="AM2335" i="1"/>
  <c r="AN2382" i="1"/>
  <c r="AM2382" i="1"/>
  <c r="AM2626" i="1"/>
  <c r="AN2626" i="1"/>
  <c r="AM952" i="1"/>
  <c r="AN1779" i="1"/>
  <c r="AM1779" i="1"/>
  <c r="AM1880" i="1"/>
  <c r="AN1880" i="1"/>
  <c r="AN2710" i="1"/>
  <c r="AM2710" i="1"/>
  <c r="AL984" i="1"/>
  <c r="AN984" i="1" s="1"/>
  <c r="AK984" i="1"/>
  <c r="AM1216" i="1"/>
  <c r="AN1216" i="1"/>
  <c r="AN1445" i="1"/>
  <c r="AM1445" i="1"/>
  <c r="AM2158" i="1"/>
  <c r="AN2158" i="1"/>
  <c r="AM1874" i="1"/>
  <c r="AN1874" i="1"/>
  <c r="AM2785" i="1"/>
  <c r="AN2785" i="1"/>
  <c r="AM1604" i="1"/>
  <c r="AN1604" i="1"/>
  <c r="AM1474" i="1"/>
  <c r="AN1474" i="1"/>
  <c r="AN1953" i="1"/>
  <c r="AM1953" i="1"/>
  <c r="AM2156" i="1"/>
  <c r="AN2156" i="1"/>
  <c r="AN1268" i="1"/>
  <c r="AM1268" i="1"/>
  <c r="AN1324" i="1"/>
  <c r="AM1324" i="1"/>
  <c r="AN2209" i="1"/>
  <c r="AM2209" i="1"/>
  <c r="AM2274" i="1"/>
  <c r="AN2274" i="1"/>
  <c r="AN2389" i="1"/>
  <c r="AM2389" i="1"/>
  <c r="AK879" i="1"/>
  <c r="AL879" i="1"/>
  <c r="AL1341" i="1"/>
  <c r="AK1341" i="1"/>
  <c r="AK1849" i="1"/>
  <c r="AL1849" i="1"/>
  <c r="AL2253" i="1"/>
  <c r="AK2253" i="1"/>
  <c r="AL2547" i="1"/>
  <c r="AN2547" i="1" s="1"/>
  <c r="AK2547" i="1"/>
  <c r="AM2805" i="1"/>
  <c r="AN2805" i="1"/>
  <c r="AM2448" i="1"/>
  <c r="AN2448" i="1"/>
  <c r="AN2466" i="1"/>
  <c r="AM2466" i="1"/>
  <c r="AM908" i="1"/>
  <c r="AN908" i="1"/>
  <c r="AM2593" i="1"/>
  <c r="AN2593" i="1"/>
  <c r="AK1015" i="1"/>
  <c r="AL1015" i="1"/>
  <c r="AL1198" i="1"/>
  <c r="AK1198" i="1"/>
  <c r="AK1728" i="1"/>
  <c r="AL1728" i="1"/>
  <c r="AM1886" i="1"/>
  <c r="AN1886" i="1"/>
  <c r="AM2441" i="1"/>
  <c r="AN2441" i="1"/>
  <c r="AN1777" i="1"/>
  <c r="AM1777" i="1"/>
  <c r="AN1361" i="1"/>
  <c r="AM1361" i="1"/>
  <c r="AL988" i="1"/>
  <c r="AK988" i="1"/>
  <c r="AL1290" i="1"/>
  <c r="AK1290" i="1"/>
  <c r="AK1383" i="1"/>
  <c r="AL1383" i="1"/>
  <c r="AK1941" i="1"/>
  <c r="AL1941" i="1"/>
  <c r="AL2200" i="1"/>
  <c r="AK2200" i="1"/>
  <c r="AK2697" i="1"/>
  <c r="AL2697" i="1"/>
  <c r="AK1989" i="1"/>
  <c r="AL1989" i="1"/>
  <c r="AL1551" i="1"/>
  <c r="AK1551" i="1"/>
  <c r="AK2316" i="1"/>
  <c r="AL2316" i="1"/>
  <c r="AK2700" i="1"/>
  <c r="AL2700" i="1"/>
  <c r="AN2700" i="1" s="1"/>
  <c r="AL2301" i="1"/>
  <c r="AK2301" i="1"/>
  <c r="AL1575" i="1"/>
  <c r="AK1575" i="1"/>
  <c r="AK1449" i="1"/>
  <c r="AL1449" i="1"/>
  <c r="AK1010" i="1"/>
  <c r="AL1010" i="1"/>
  <c r="AK1008" i="1"/>
  <c r="AL1008" i="1"/>
  <c r="AL2527" i="1"/>
  <c r="AK2527" i="1"/>
  <c r="AK2812" i="1"/>
  <c r="AL2812" i="1"/>
  <c r="AK1748" i="1"/>
  <c r="AL1748" i="1"/>
  <c r="AK2049" i="1"/>
  <c r="AL2049" i="1"/>
  <c r="AL2188" i="1"/>
  <c r="AK2188" i="1"/>
  <c r="AL1771" i="1"/>
  <c r="AK1771" i="1"/>
  <c r="AL1409" i="1"/>
  <c r="AK1409" i="1"/>
  <c r="AK1577" i="1"/>
  <c r="AL1577" i="1"/>
  <c r="AL1387" i="1"/>
  <c r="AN1387" i="1" s="1"/>
  <c r="AK1387" i="1"/>
  <c r="AK1096" i="1"/>
  <c r="AL1096" i="1"/>
  <c r="AK2314" i="1"/>
  <c r="AL2314" i="1"/>
  <c r="AL2271" i="1"/>
  <c r="AN2271" i="1" s="1"/>
  <c r="AK2271" i="1"/>
  <c r="AK897" i="1"/>
  <c r="AL897" i="1"/>
  <c r="AK1958" i="1"/>
  <c r="AL1958" i="1"/>
  <c r="AK1473" i="1"/>
  <c r="AL1473" i="1"/>
  <c r="AK1862" i="1"/>
  <c r="AL1862" i="1"/>
  <c r="AL1674" i="1"/>
  <c r="AK1674" i="1"/>
  <c r="AK881" i="1"/>
  <c r="AL881" i="1"/>
  <c r="AL951" i="1"/>
  <c r="AK951" i="1"/>
  <c r="AL856" i="1"/>
  <c r="AK856" i="1"/>
  <c r="AK2191" i="1"/>
  <c r="AL2191" i="1"/>
  <c r="AK2492" i="1"/>
  <c r="AL2492" i="1"/>
  <c r="AK2109" i="1"/>
  <c r="AL2109" i="1"/>
  <c r="AK1734" i="1"/>
  <c r="AL1734" i="1"/>
  <c r="AK1518" i="1"/>
  <c r="AL1518" i="1"/>
  <c r="AL1148" i="1"/>
  <c r="AK1148" i="1"/>
  <c r="AL992" i="1"/>
  <c r="AK992" i="1"/>
  <c r="AL2572" i="1"/>
  <c r="AK2572" i="1"/>
  <c r="AL2475" i="1"/>
  <c r="AK2475" i="1"/>
  <c r="AK2562" i="1"/>
  <c r="AL2562" i="1"/>
  <c r="AK2795" i="1"/>
  <c r="AL2795" i="1"/>
  <c r="AK2452" i="1"/>
  <c r="AL2452" i="1"/>
  <c r="AK2415" i="1"/>
  <c r="AL2415" i="1"/>
  <c r="AK2768" i="1"/>
  <c r="AL2768" i="1"/>
  <c r="AL1398" i="1"/>
  <c r="AK1398" i="1"/>
  <c r="AL1370" i="1"/>
  <c r="AK1370" i="1"/>
  <c r="AL1516" i="1"/>
  <c r="AK1516" i="1"/>
  <c r="AK1479" i="1"/>
  <c r="AL1479" i="1"/>
  <c r="AL1197" i="1"/>
  <c r="AK1197" i="1"/>
  <c r="AL1323" i="1"/>
  <c r="AK1323" i="1"/>
  <c r="AK1615" i="1"/>
  <c r="AL1615" i="1"/>
  <c r="AK2691" i="1"/>
  <c r="AL2691" i="1"/>
  <c r="AL2531" i="1"/>
  <c r="AK2531" i="1"/>
  <c r="AK2176" i="1"/>
  <c r="AL2176" i="1"/>
  <c r="AK2555" i="1"/>
  <c r="AL2555" i="1"/>
  <c r="AK2224" i="1"/>
  <c r="AL2224" i="1"/>
  <c r="AK1608" i="1"/>
  <c r="AL1608" i="1"/>
  <c r="AL1945" i="1"/>
  <c r="AK1945" i="1"/>
  <c r="AK2079" i="1"/>
  <c r="AL2079" i="1"/>
  <c r="AK1690" i="1"/>
  <c r="AL1690" i="1"/>
  <c r="AK1944" i="1"/>
  <c r="AL1944" i="1"/>
  <c r="AK1336" i="1"/>
  <c r="AL1336" i="1"/>
  <c r="AK869" i="1"/>
  <c r="AL869" i="1"/>
  <c r="AK975" i="1"/>
  <c r="AL975" i="1"/>
  <c r="AL1174" i="1"/>
  <c r="AK1174" i="1"/>
  <c r="AK2529" i="1"/>
  <c r="AL2529" i="1"/>
  <c r="AL1264" i="1"/>
  <c r="AK1264" i="1"/>
  <c r="AK857" i="1"/>
  <c r="AL857" i="1"/>
  <c r="AL958" i="1"/>
  <c r="AK958" i="1"/>
  <c r="AL2535" i="1"/>
  <c r="AK2535" i="1"/>
  <c r="AL2649" i="1"/>
  <c r="AK2649" i="1"/>
  <c r="AL2326" i="1"/>
  <c r="AK2326" i="1"/>
  <c r="AL2418" i="1"/>
  <c r="AN2418" i="1" s="1"/>
  <c r="AK2418" i="1"/>
  <c r="AK2012" i="1"/>
  <c r="AL2012" i="1"/>
  <c r="AK1738" i="1"/>
  <c r="AL1738" i="1"/>
  <c r="AL2034" i="1"/>
  <c r="AK2034" i="1"/>
  <c r="AL1500" i="1"/>
  <c r="AK1500" i="1"/>
  <c r="AL1438" i="1"/>
  <c r="AK1438" i="1"/>
  <c r="AK1519" i="1"/>
  <c r="AL1519" i="1"/>
  <c r="AL852" i="1"/>
  <c r="AK852" i="1"/>
  <c r="AK1087" i="1"/>
  <c r="AL1087" i="1"/>
  <c r="AK2773" i="1"/>
  <c r="AL2773" i="1"/>
  <c r="AL2618" i="1"/>
  <c r="AK2618" i="1"/>
  <c r="AL2566" i="1"/>
  <c r="AK2566" i="1"/>
  <c r="AL1767" i="1"/>
  <c r="AK1767" i="1"/>
  <c r="AL1919" i="1"/>
  <c r="AK1919" i="1"/>
  <c r="AK1882" i="1"/>
  <c r="AL1882" i="1"/>
  <c r="AL1963" i="1"/>
  <c r="AK1963" i="1"/>
  <c r="AK1783" i="1"/>
  <c r="AL1783" i="1"/>
  <c r="AK1675" i="1"/>
  <c r="AL1675" i="1"/>
  <c r="AK1565" i="1"/>
  <c r="AL1565" i="1"/>
  <c r="AL1369" i="1"/>
  <c r="AK1369" i="1"/>
  <c r="AK1070" i="1"/>
  <c r="AL1070" i="1"/>
  <c r="AK1145" i="1"/>
  <c r="AL1145" i="1"/>
  <c r="AL936" i="1"/>
  <c r="AN936" i="1" s="1"/>
  <c r="AK936" i="1"/>
  <c r="AN1632" i="1"/>
  <c r="AM1632" i="1"/>
  <c r="AN1569" i="1"/>
  <c r="AM1569" i="1"/>
  <c r="AN1813" i="1"/>
  <c r="AM1813" i="1"/>
  <c r="AN1756" i="1"/>
  <c r="AN2760" i="1"/>
  <c r="AM2760" i="1"/>
  <c r="AN2743" i="1"/>
  <c r="AM2743" i="1"/>
  <c r="AN1294" i="1"/>
  <c r="AM1294" i="1"/>
  <c r="AN1448" i="1"/>
  <c r="AM1448" i="1"/>
  <c r="AM1765" i="1"/>
  <c r="AN1765" i="1"/>
  <c r="AN2127" i="1"/>
  <c r="AM2127" i="1"/>
  <c r="AM1051" i="1"/>
  <c r="AN1051" i="1"/>
  <c r="AM1183" i="1"/>
  <c r="AN1183" i="1"/>
  <c r="AM1314" i="1"/>
  <c r="AN1314" i="1"/>
  <c r="AN2070" i="1"/>
  <c r="AM2070" i="1"/>
  <c r="AM1656" i="1"/>
  <c r="AN1656" i="1"/>
  <c r="AN1840" i="1"/>
  <c r="AM1840" i="1"/>
  <c r="AM2472" i="1"/>
  <c r="AN2472" i="1"/>
  <c r="AN2601" i="1"/>
  <c r="AM2601" i="1"/>
  <c r="AN2763" i="1"/>
  <c r="AM2763" i="1"/>
  <c r="AN1121" i="1"/>
  <c r="AM1121" i="1"/>
  <c r="AM1907" i="1"/>
  <c r="AN1907" i="1"/>
  <c r="AN1789" i="1"/>
  <c r="AM1789" i="1"/>
  <c r="AM1857" i="1"/>
  <c r="AN1857" i="1"/>
  <c r="AM2059" i="1"/>
  <c r="AN2059" i="1"/>
  <c r="AK902" i="1"/>
  <c r="AL902" i="1"/>
  <c r="AK1621" i="1"/>
  <c r="AL1621" i="1"/>
  <c r="AL2132" i="1"/>
  <c r="AK2132" i="1"/>
  <c r="AK2461" i="1"/>
  <c r="AL2461" i="1"/>
  <c r="AK915" i="1"/>
  <c r="AL915" i="1"/>
  <c r="AK1229" i="1"/>
  <c r="AL1229" i="1"/>
  <c r="AK1780" i="1"/>
  <c r="AL1780" i="1"/>
  <c r="AK1984" i="1"/>
  <c r="AL1984" i="1"/>
  <c r="AL2324" i="1"/>
  <c r="AK2324" i="1"/>
  <c r="AN1116" i="1"/>
  <c r="AM1116" i="1"/>
  <c r="AM1719" i="1"/>
  <c r="AN1719" i="1"/>
  <c r="AM1939" i="1"/>
  <c r="AN1939" i="1"/>
  <c r="AM2765" i="1"/>
  <c r="AN2765" i="1"/>
  <c r="AL1636" i="1"/>
  <c r="AK1636" i="1"/>
  <c r="AN965" i="1"/>
  <c r="AM965" i="1"/>
  <c r="AN2056" i="1"/>
  <c r="AM2056" i="1"/>
  <c r="AN2265" i="1"/>
  <c r="AM2265" i="1"/>
  <c r="AM2708" i="1"/>
  <c r="AN2708" i="1"/>
  <c r="AN2308" i="1"/>
  <c r="AM2308" i="1"/>
  <c r="AN2138" i="1"/>
  <c r="AM2138" i="1"/>
  <c r="AN2376" i="1"/>
  <c r="AM2376" i="1"/>
  <c r="AN2247" i="1"/>
  <c r="AM2247" i="1"/>
  <c r="AN2573" i="1"/>
  <c r="AM2573" i="1"/>
  <c r="AM1926" i="1"/>
  <c r="AN1926" i="1"/>
  <c r="AM1108" i="1"/>
  <c r="AN1108" i="1"/>
  <c r="AM1347" i="1"/>
  <c r="AN1347" i="1"/>
  <c r="AQ2274" i="1"/>
  <c r="AL940" i="1"/>
  <c r="AK940" i="1"/>
  <c r="AK1192" i="1"/>
  <c r="AL1192" i="1"/>
  <c r="AK1710" i="1"/>
  <c r="AL1710" i="1"/>
  <c r="AK2177" i="1"/>
  <c r="AL2177" i="1"/>
  <c r="AL1893" i="1"/>
  <c r="AK1893" i="1"/>
  <c r="AM2554" i="1"/>
  <c r="AN2554" i="1"/>
  <c r="AM2610" i="1"/>
  <c r="AN2610" i="1"/>
  <c r="AN2043" i="1"/>
  <c r="AM2043" i="1"/>
  <c r="AN2396" i="1"/>
  <c r="AM2396" i="1"/>
  <c r="AN1403" i="1"/>
  <c r="AM1403" i="1"/>
  <c r="AM2081" i="1"/>
  <c r="AN2081" i="1"/>
  <c r="AM2478" i="1"/>
  <c r="AN2478" i="1"/>
  <c r="AM1155" i="1"/>
  <c r="AN1155" i="1"/>
  <c r="AM2695" i="1"/>
  <c r="AN2695" i="1"/>
  <c r="AK914" i="1"/>
  <c r="AL914" i="1"/>
  <c r="AK1390" i="1"/>
  <c r="AL1390" i="1"/>
  <c r="AK1999" i="1"/>
  <c r="AL1999" i="1"/>
  <c r="AM2256" i="1"/>
  <c r="AN2256" i="1"/>
  <c r="AN2551" i="1"/>
  <c r="AM2551" i="1"/>
  <c r="AM2344" i="1"/>
  <c r="AN2344" i="1"/>
  <c r="AM2539" i="1"/>
  <c r="AN1020" i="1"/>
  <c r="AM1020" i="1"/>
  <c r="AM1774" i="1"/>
  <c r="AN1774" i="1"/>
  <c r="AN2585" i="1"/>
  <c r="AM2585" i="1"/>
  <c r="AM2670" i="1"/>
  <c r="AN2670" i="1"/>
  <c r="AM1918" i="1"/>
  <c r="AN1918" i="1"/>
  <c r="AM2272" i="1"/>
  <c r="AN2272" i="1"/>
  <c r="AL932" i="1"/>
  <c r="AK932" i="1"/>
  <c r="AL909" i="1"/>
  <c r="AK909" i="1"/>
  <c r="AK1236" i="1"/>
  <c r="AL1236" i="1"/>
  <c r="AL1788" i="1"/>
  <c r="AK1788" i="1"/>
  <c r="AK2509" i="1"/>
  <c r="AL2509" i="1"/>
  <c r="AK2243" i="1"/>
  <c r="AL2243" i="1"/>
  <c r="AK2667" i="1"/>
  <c r="AL2667" i="1"/>
  <c r="AK2207" i="1"/>
  <c r="AL2207" i="1"/>
  <c r="AK2720" i="1"/>
  <c r="AL2720" i="1"/>
  <c r="AK2671" i="1"/>
  <c r="AL2671" i="1"/>
  <c r="AK2704" i="1"/>
  <c r="AL2704" i="1"/>
  <c r="AL1397" i="1"/>
  <c r="AN1397" i="1" s="1"/>
  <c r="AK1397" i="1"/>
  <c r="AL903" i="1"/>
  <c r="AK903" i="1"/>
  <c r="AK938" i="1"/>
  <c r="AL938" i="1"/>
  <c r="AK1075" i="1"/>
  <c r="AL1075" i="1"/>
  <c r="AK2703" i="1"/>
  <c r="AL2703" i="1"/>
  <c r="AL2598" i="1"/>
  <c r="AK2598" i="1"/>
  <c r="AL2447" i="1"/>
  <c r="AK2447" i="1"/>
  <c r="AL2240" i="1"/>
  <c r="AK2240" i="1"/>
  <c r="AL1755" i="1"/>
  <c r="AK1755" i="1"/>
  <c r="AK1923" i="1"/>
  <c r="AL1923" i="1"/>
  <c r="AL1704" i="1"/>
  <c r="AM1704" i="1" s="1"/>
  <c r="AK1704" i="1"/>
  <c r="AK1306" i="1"/>
  <c r="AL1306" i="1"/>
  <c r="AL1165" i="1"/>
  <c r="AK1165" i="1"/>
  <c r="AL904" i="1"/>
  <c r="AK904" i="1"/>
  <c r="AK2399" i="1"/>
  <c r="AL2399" i="1"/>
  <c r="AK2657" i="1"/>
  <c r="AL2657" i="1"/>
  <c r="AL2181" i="1"/>
  <c r="AK2181" i="1"/>
  <c r="AK2214" i="1"/>
  <c r="AL2214" i="1"/>
  <c r="AK2125" i="1"/>
  <c r="AL2125" i="1"/>
  <c r="AK1455" i="1"/>
  <c r="AL1455" i="1"/>
  <c r="AL1488" i="1"/>
  <c r="AK1488" i="1"/>
  <c r="AL1317" i="1"/>
  <c r="AK1317" i="1"/>
  <c r="AL838" i="1"/>
  <c r="AK838" i="1"/>
  <c r="AK858" i="1"/>
  <c r="AL858" i="1"/>
  <c r="AK2699" i="1"/>
  <c r="AL2699" i="1"/>
  <c r="AK2121" i="1"/>
  <c r="AL2121" i="1"/>
  <c r="AL2064" i="1"/>
  <c r="AK2064" i="1"/>
  <c r="AK1469" i="1"/>
  <c r="AL1469" i="1"/>
  <c r="AK1508" i="1"/>
  <c r="AL1508" i="1"/>
  <c r="AK1511" i="1"/>
  <c r="AL1511" i="1"/>
  <c r="AK1042" i="1"/>
  <c r="AL1042" i="1"/>
  <c r="AK2791" i="1"/>
  <c r="AL2791" i="1"/>
  <c r="AL2750" i="1"/>
  <c r="AK2750" i="1"/>
  <c r="AK2391" i="1"/>
  <c r="AL2391" i="1"/>
  <c r="AK2770" i="1"/>
  <c r="AL2770" i="1"/>
  <c r="AL2122" i="1"/>
  <c r="AK2122" i="1"/>
  <c r="AL2054" i="1"/>
  <c r="AK2054" i="1"/>
  <c r="AK2581" i="1"/>
  <c r="AL2581" i="1"/>
  <c r="AK2026" i="1"/>
  <c r="AL2026" i="1"/>
  <c r="AK1896" i="1"/>
  <c r="AL1896" i="1"/>
  <c r="AK1902" i="1"/>
  <c r="AL1902" i="1"/>
  <c r="AK1228" i="1"/>
  <c r="AL1228" i="1"/>
  <c r="AL1257" i="1"/>
  <c r="AK1257" i="1"/>
  <c r="AL948" i="1"/>
  <c r="AK948" i="1"/>
  <c r="AK2201" i="1"/>
  <c r="AL2201" i="1"/>
  <c r="AK2546" i="1"/>
  <c r="AL2546" i="1"/>
  <c r="AK1411" i="1"/>
  <c r="AL1411" i="1"/>
  <c r="AK1362" i="1"/>
  <c r="AL1362" i="1"/>
  <c r="AK2394" i="1"/>
  <c r="AL2394" i="1"/>
  <c r="AK2016" i="1"/>
  <c r="AL2016" i="1"/>
  <c r="AL2419" i="1"/>
  <c r="AK2419" i="1"/>
  <c r="AL1784" i="1"/>
  <c r="AK1784" i="1"/>
  <c r="AK1956" i="1"/>
  <c r="AL1956" i="1"/>
  <c r="AK1597" i="1"/>
  <c r="AL1597" i="1"/>
  <c r="AL1753" i="1"/>
  <c r="AK1753" i="1"/>
  <c r="AL1384" i="1"/>
  <c r="AK1384" i="1"/>
  <c r="AK1046" i="1"/>
  <c r="AL1046" i="1"/>
  <c r="AK1099" i="1"/>
  <c r="AL1099" i="1"/>
  <c r="AL949" i="1"/>
  <c r="AK949" i="1"/>
  <c r="AL1702" i="1"/>
  <c r="AK1702" i="1"/>
  <c r="AL846" i="1"/>
  <c r="AK846" i="1"/>
  <c r="AL1233" i="1"/>
  <c r="AK1233" i="1"/>
  <c r="AL1146" i="1"/>
  <c r="AN1146" i="1" s="1"/>
  <c r="AK1146" i="1"/>
  <c r="AK2564" i="1"/>
  <c r="AL2564" i="1"/>
  <c r="AK2524" i="1"/>
  <c r="AL2524" i="1"/>
  <c r="AL1841" i="1"/>
  <c r="AM1841" i="1" s="1"/>
  <c r="AK1841" i="1"/>
  <c r="AK1938" i="1"/>
  <c r="AL1938" i="1"/>
  <c r="AL1337" i="1"/>
  <c r="AN1337" i="1" s="1"/>
  <c r="AK1337" i="1"/>
  <c r="AK1054" i="1"/>
  <c r="AL1054" i="1"/>
  <c r="AL1887" i="1"/>
  <c r="AK1887" i="1"/>
  <c r="AK1643" i="1"/>
  <c r="AL1643" i="1"/>
  <c r="AL1556" i="1"/>
  <c r="AK1556" i="1"/>
  <c r="AL1392" i="1"/>
  <c r="AK1392" i="1"/>
  <c r="AL1215" i="1"/>
  <c r="AK1215" i="1"/>
  <c r="AK939" i="1"/>
  <c r="AL939" i="1"/>
  <c r="AK2692" i="1"/>
  <c r="AL2692" i="1"/>
  <c r="AL2354" i="1"/>
  <c r="AK2354" i="1"/>
  <c r="AK2266" i="1"/>
  <c r="AL2266" i="1"/>
  <c r="AK2473" i="1"/>
  <c r="AL2473" i="1"/>
  <c r="AK2519" i="1"/>
  <c r="AL2519" i="1"/>
  <c r="AK2173" i="1"/>
  <c r="AL2173" i="1"/>
  <c r="AL1792" i="1"/>
  <c r="AK1792" i="1"/>
  <c r="AL1182" i="1"/>
  <c r="AK1182" i="1"/>
  <c r="AK1510" i="1"/>
  <c r="AL1510" i="1"/>
  <c r="AK1434" i="1"/>
  <c r="AL1434" i="1"/>
  <c r="AL1269" i="1"/>
  <c r="AK1269" i="1"/>
  <c r="AL1339" i="1"/>
  <c r="AK1339" i="1"/>
  <c r="AK986" i="1"/>
  <c r="AL986" i="1"/>
  <c r="AL1136" i="1"/>
  <c r="AK1136" i="1"/>
  <c r="AM892" i="1"/>
  <c r="AN892" i="1"/>
  <c r="AM1791" i="1"/>
  <c r="AN1791" i="1"/>
  <c r="AN2709" i="1"/>
  <c r="AM2709" i="1"/>
  <c r="AN1650" i="1"/>
  <c r="AM1650" i="1"/>
  <c r="AN2290" i="1"/>
  <c r="AM2290" i="1"/>
  <c r="AM2057" i="1"/>
  <c r="AN2057" i="1"/>
  <c r="AN2637" i="1"/>
  <c r="AM2637" i="1"/>
  <c r="AN1325" i="1"/>
  <c r="AM1325" i="1"/>
  <c r="AN1353" i="1"/>
  <c r="AM1353" i="1"/>
  <c r="AN1482" i="1"/>
  <c r="AM1482" i="1"/>
  <c r="AN1662" i="1"/>
  <c r="AM1662" i="1"/>
  <c r="AM2617" i="1"/>
  <c r="AN2617" i="1"/>
  <c r="AN2485" i="1"/>
  <c r="AM2485" i="1"/>
  <c r="AL1245" i="1"/>
  <c r="AK1245" i="1"/>
  <c r="AK1937" i="1"/>
  <c r="AL1937" i="1"/>
  <c r="AK1637" i="1"/>
  <c r="AL1637" i="1"/>
  <c r="AK2714" i="1"/>
  <c r="AL2714" i="1"/>
  <c r="AN1219" i="1"/>
  <c r="AM1219" i="1"/>
  <c r="AM2694" i="1"/>
  <c r="AN2694" i="1"/>
  <c r="AK1558" i="1"/>
  <c r="AL1558" i="1"/>
  <c r="AK1627" i="1"/>
  <c r="AL1627" i="1"/>
  <c r="AK1274" i="1"/>
  <c r="AL1274" i="1"/>
  <c r="AK1826" i="1"/>
  <c r="AL1826" i="1"/>
  <c r="AL2751" i="1"/>
  <c r="AK2751" i="1"/>
  <c r="AM2285" i="1"/>
  <c r="AN2285" i="1"/>
  <c r="AM1320" i="1"/>
  <c r="AN1320" i="1"/>
  <c r="AM1659" i="1"/>
  <c r="AN1659" i="1"/>
  <c r="AM989" i="1"/>
  <c r="AN989" i="1"/>
  <c r="AN957" i="1"/>
  <c r="AM957" i="1"/>
  <c r="AM1912" i="1"/>
  <c r="AN1912" i="1"/>
  <c r="AM2241" i="1"/>
  <c r="AN2241" i="1"/>
  <c r="AM2780" i="1"/>
  <c r="AN2780" i="1"/>
  <c r="AL1047" i="1"/>
  <c r="AK1047" i="1"/>
  <c r="AL1359" i="1"/>
  <c r="AK1359" i="1"/>
  <c r="AM1404" i="1"/>
  <c r="AN1404" i="1"/>
  <c r="AN1969" i="1"/>
  <c r="AM1969" i="1"/>
  <c r="AN2103" i="1"/>
  <c r="AM2103" i="1"/>
  <c r="AM2409" i="1"/>
  <c r="AN2409" i="1"/>
  <c r="AM1878" i="1"/>
  <c r="AN1878" i="1"/>
  <c r="AN1873" i="1"/>
  <c r="AM1873" i="1"/>
  <c r="AM2583" i="1"/>
  <c r="AN2583" i="1"/>
  <c r="AN2630" i="1"/>
  <c r="AM2630" i="1"/>
  <c r="AM1782" i="1"/>
  <c r="AN1782" i="1"/>
  <c r="AM2085" i="1"/>
  <c r="AN2085" i="1"/>
  <c r="AN2151" i="1"/>
  <c r="AM2151" i="1"/>
  <c r="AN1622" i="1"/>
  <c r="AM1622" i="1"/>
  <c r="AN1812" i="1"/>
  <c r="AM1812" i="1"/>
  <c r="AM2439" i="1"/>
  <c r="AN2439" i="1"/>
  <c r="AM2631" i="1"/>
  <c r="AN2631" i="1"/>
  <c r="AM1142" i="1"/>
  <c r="AM1372" i="1"/>
  <c r="AN1372" i="1"/>
  <c r="AM1647" i="1"/>
  <c r="AN1647" i="1"/>
  <c r="AM1899" i="1"/>
  <c r="AN1899" i="1"/>
  <c r="AM2023" i="1"/>
  <c r="AN2023" i="1"/>
  <c r="AM2609" i="1"/>
  <c r="AN2609" i="1"/>
  <c r="AN1949" i="1"/>
  <c r="AK911" i="1"/>
  <c r="AL911" i="1"/>
  <c r="AK1293" i="1"/>
  <c r="AL1293" i="1"/>
  <c r="AL1981" i="1"/>
  <c r="AK1981" i="1"/>
  <c r="AL2457" i="1"/>
  <c r="AK2457" i="1"/>
  <c r="AK2440" i="1"/>
  <c r="AL2440" i="1"/>
  <c r="AM2756" i="1"/>
  <c r="AN2756" i="1"/>
  <c r="AK1109" i="1"/>
  <c r="AL1109" i="1"/>
  <c r="AL1727" i="1"/>
  <c r="AM1727" i="1" s="1"/>
  <c r="AK1727" i="1"/>
  <c r="AK2275" i="1"/>
  <c r="AL2275" i="1"/>
  <c r="AN2213" i="1"/>
  <c r="AM2213" i="1"/>
  <c r="AM2332" i="1"/>
  <c r="AN2332" i="1"/>
  <c r="AK1023" i="1"/>
  <c r="AL1023" i="1"/>
  <c r="AK1211" i="1"/>
  <c r="AL1211" i="1"/>
  <c r="AN1211" i="1" s="1"/>
  <c r="AL1721" i="1"/>
  <c r="AK1721" i="1"/>
  <c r="AK2183" i="1"/>
  <c r="AL2183" i="1"/>
  <c r="AK2428" i="1"/>
  <c r="AL2428" i="1"/>
  <c r="AL2713" i="1"/>
  <c r="AK2713" i="1"/>
  <c r="AK2722" i="1"/>
  <c r="AL2722" i="1"/>
  <c r="AL2549" i="1"/>
  <c r="AK2549" i="1"/>
  <c r="AK2686" i="1"/>
  <c r="AL2686" i="1"/>
  <c r="AK2746" i="1"/>
  <c r="AL2746" i="1"/>
  <c r="AL2729" i="1"/>
  <c r="AK2729" i="1"/>
  <c r="AK1578" i="1"/>
  <c r="AL1578" i="1"/>
  <c r="AK1218" i="1"/>
  <c r="AL1218" i="1"/>
  <c r="AK1052" i="1"/>
  <c r="AL1052" i="1"/>
  <c r="AK894" i="1"/>
  <c r="AL894" i="1"/>
  <c r="AL2508" i="1"/>
  <c r="AK2508" i="1"/>
  <c r="AK2730" i="1"/>
  <c r="AL2730" i="1"/>
  <c r="AK2229" i="1"/>
  <c r="AL2229" i="1"/>
  <c r="AK1977" i="1"/>
  <c r="AL1977" i="1"/>
  <c r="AK2193" i="1"/>
  <c r="AL2193" i="1"/>
  <c r="AK1645" i="1"/>
  <c r="AL1645" i="1"/>
  <c r="AL1566" i="1"/>
  <c r="AK1566" i="1"/>
  <c r="AL1420" i="1"/>
  <c r="AK1420" i="1"/>
  <c r="AK987" i="1"/>
  <c r="AL987" i="1"/>
  <c r="AK962" i="1"/>
  <c r="AL962" i="1"/>
  <c r="AK2052" i="1"/>
  <c r="AL2052" i="1"/>
  <c r="AK2586" i="1"/>
  <c r="AL2586" i="1"/>
  <c r="AK1764" i="1"/>
  <c r="AL1764" i="1"/>
  <c r="AL1468" i="1"/>
  <c r="AK1468" i="1"/>
  <c r="AK1897" i="1"/>
  <c r="AL1897" i="1"/>
  <c r="AK2178" i="1"/>
  <c r="AL2178" i="1"/>
  <c r="AK1204" i="1"/>
  <c r="AL1204" i="1"/>
  <c r="AL1321" i="1"/>
  <c r="AK1321" i="1"/>
  <c r="AK843" i="1"/>
  <c r="AL843" i="1"/>
  <c r="AK1001" i="1"/>
  <c r="AL1001" i="1"/>
  <c r="AL2718" i="1"/>
  <c r="AK2718" i="1"/>
  <c r="AL2410" i="1"/>
  <c r="AK2410" i="1"/>
  <c r="AL2091" i="1"/>
  <c r="AK2091" i="1"/>
  <c r="AL2066" i="1"/>
  <c r="AK2066" i="1"/>
  <c r="AK1300" i="1"/>
  <c r="AL1300" i="1"/>
  <c r="AK1271" i="1"/>
  <c r="AL1271" i="1"/>
  <c r="AK870" i="1"/>
  <c r="AL870" i="1"/>
  <c r="AK2401" i="1"/>
  <c r="AL2401" i="1"/>
  <c r="AK2286" i="1"/>
  <c r="AL2286" i="1"/>
  <c r="AL1866" i="1"/>
  <c r="AK1866" i="1"/>
  <c r="AK2634" i="1"/>
  <c r="AL2634" i="1"/>
  <c r="AK2656" i="1"/>
  <c r="AL2656" i="1"/>
  <c r="AK2437" i="1"/>
  <c r="AL2437" i="1"/>
  <c r="AL2351" i="1"/>
  <c r="AK2351" i="1"/>
  <c r="AL2227" i="1"/>
  <c r="AK2227" i="1"/>
  <c r="AK1694" i="1"/>
  <c r="AL1694" i="1"/>
  <c r="AK1744" i="1"/>
  <c r="AL1744" i="1"/>
  <c r="AK1499" i="1"/>
  <c r="AL1499" i="1"/>
  <c r="AK1319" i="1"/>
  <c r="AL1319" i="1"/>
  <c r="AK950" i="1"/>
  <c r="AL950" i="1"/>
  <c r="AL2652" i="1"/>
  <c r="AK2652" i="1"/>
  <c r="AK1760" i="1"/>
  <c r="AL1760" i="1"/>
  <c r="AL2331" i="1"/>
  <c r="AK2331" i="1"/>
  <c r="AK2395" i="1"/>
  <c r="AL2395" i="1"/>
  <c r="AK2249" i="1"/>
  <c r="AL2249" i="1"/>
  <c r="AL2174" i="1"/>
  <c r="AK2174" i="1"/>
  <c r="AK2277" i="1"/>
  <c r="AL2277" i="1"/>
  <c r="AK1498" i="1"/>
  <c r="AL1498" i="1"/>
  <c r="AL1794" i="1"/>
  <c r="AK1794" i="1"/>
  <c r="AK1439" i="1"/>
  <c r="AL1439" i="1"/>
  <c r="AK1633" i="1"/>
  <c r="AL1633" i="1"/>
  <c r="AK1307" i="1"/>
  <c r="AL1307" i="1"/>
  <c r="AL1095" i="1"/>
  <c r="AK1095" i="1"/>
  <c r="AK982" i="1"/>
  <c r="AL982" i="1"/>
  <c r="AK2685" i="1"/>
  <c r="AL2685" i="1"/>
  <c r="AK2196" i="1"/>
  <c r="AL2196" i="1"/>
  <c r="AK1542" i="1"/>
  <c r="AL1542" i="1"/>
  <c r="AK916" i="1"/>
  <c r="AL916" i="1"/>
  <c r="AK1036" i="1"/>
  <c r="AL1036" i="1"/>
  <c r="AN1036" i="1" s="1"/>
  <c r="AK2813" i="1"/>
  <c r="AL2813" i="1"/>
  <c r="AK1973" i="1"/>
  <c r="AL1973" i="1"/>
  <c r="AK2157" i="1"/>
  <c r="AL2157" i="1"/>
  <c r="AK2371" i="1"/>
  <c r="AL2371" i="1"/>
  <c r="AK2137" i="1"/>
  <c r="AL2137" i="1"/>
  <c r="AK1888" i="1"/>
  <c r="AL1888" i="1"/>
  <c r="AK1757" i="1"/>
  <c r="AL1757" i="1"/>
  <c r="AL1462" i="1"/>
  <c r="AK1462" i="1"/>
  <c r="AL1382" i="1"/>
  <c r="AK1382" i="1"/>
  <c r="AK1119" i="1"/>
  <c r="AL1119" i="1"/>
  <c r="AK826" i="1"/>
  <c r="AL826" i="1"/>
  <c r="AK1144" i="1"/>
  <c r="AL1144" i="1"/>
  <c r="AK2516" i="1"/>
  <c r="AL2516" i="1"/>
  <c r="AK2017" i="1"/>
  <c r="AL2017" i="1"/>
  <c r="AK1714" i="1"/>
  <c r="AL1714" i="1"/>
  <c r="AK2375" i="1"/>
  <c r="AL2375" i="1"/>
  <c r="AK2368" i="1"/>
  <c r="AL2368" i="1"/>
  <c r="AL1976" i="1"/>
  <c r="AK1976" i="1"/>
  <c r="AL1395" i="1"/>
  <c r="AK1395" i="1"/>
  <c r="AK1828" i="1"/>
  <c r="AL1828" i="1"/>
  <c r="AK1289" i="1"/>
  <c r="AL1289" i="1"/>
  <c r="AL1695" i="1"/>
  <c r="AK1695" i="1"/>
  <c r="AK1356" i="1"/>
  <c r="AL1356" i="1"/>
  <c r="AL1179" i="1"/>
  <c r="AK1179" i="1"/>
  <c r="AK1112" i="1"/>
  <c r="AL1112" i="1"/>
  <c r="AK1025" i="1"/>
  <c r="AL1025" i="1"/>
  <c r="AM1466" i="1"/>
  <c r="AN1466" i="1"/>
  <c r="AN1986" i="1"/>
  <c r="AM1986" i="1"/>
  <c r="AN2423" i="1"/>
  <c r="AM2423" i="1"/>
  <c r="AM1049" i="1"/>
  <c r="AN1049" i="1"/>
  <c r="AM1671" i="1"/>
  <c r="AN1671" i="1"/>
  <c r="AN2030" i="1"/>
  <c r="AN2361" i="1"/>
  <c r="AM2361" i="1"/>
  <c r="AM2153" i="1"/>
  <c r="AN2153" i="1"/>
  <c r="AN1681" i="1"/>
  <c r="AM1681" i="1"/>
  <c r="AN2309" i="1"/>
  <c r="AM2309" i="1"/>
  <c r="AN1635" i="1"/>
  <c r="AM1635" i="1"/>
  <c r="AM2544" i="1"/>
  <c r="AN2544" i="1"/>
  <c r="AN1815" i="1"/>
  <c r="AM1815" i="1"/>
  <c r="AN2074" i="1"/>
  <c r="AM2074" i="1"/>
  <c r="AN2706" i="1"/>
  <c r="AM2706" i="1"/>
  <c r="AM2128" i="1"/>
  <c r="AN2128" i="1"/>
  <c r="AM2377" i="1"/>
  <c r="AN2377" i="1"/>
  <c r="AM2820" i="1"/>
  <c r="AN2820" i="1"/>
  <c r="AN1443" i="1"/>
  <c r="AM1443" i="1"/>
  <c r="AN1538" i="1"/>
  <c r="AM1538" i="1"/>
  <c r="AM1605" i="1"/>
  <c r="AN1605" i="1"/>
  <c r="AN1800" i="1"/>
  <c r="AM1800" i="1"/>
  <c r="AN1278" i="1"/>
  <c r="AM1278" i="1"/>
  <c r="AM2533" i="1"/>
  <c r="AN2533" i="1"/>
  <c r="AM2366" i="1"/>
  <c r="AN2366" i="1"/>
  <c r="AL878" i="1"/>
  <c r="AK878" i="1"/>
  <c r="AL1483" i="1"/>
  <c r="AK1483" i="1"/>
  <c r="AK1433" i="1"/>
  <c r="AL1433" i="1"/>
  <c r="AL2792" i="1"/>
  <c r="AK2792" i="1"/>
  <c r="AM2028" i="1"/>
  <c r="AN2028" i="1"/>
  <c r="AK1041" i="1"/>
  <c r="AL1041" i="1"/>
  <c r="AK1316" i="1"/>
  <c r="AL1316" i="1"/>
  <c r="AK1540" i="1"/>
  <c r="AL1540" i="1"/>
  <c r="AK1979" i="1"/>
  <c r="AL1979" i="1"/>
  <c r="AL2320" i="1"/>
  <c r="AK2320" i="1"/>
  <c r="AL2336" i="1"/>
  <c r="AK2336" i="1"/>
  <c r="AM1354" i="1"/>
  <c r="AM1834" i="1"/>
  <c r="AN1834" i="1"/>
  <c r="AK1123" i="1"/>
  <c r="AL1123" i="1"/>
  <c r="AL1190" i="1"/>
  <c r="AK1190" i="1"/>
  <c r="AM1796" i="1"/>
  <c r="AN1796" i="1"/>
  <c r="AN2786" i="1"/>
  <c r="AM2786" i="1"/>
  <c r="AM2370" i="1"/>
  <c r="AK1063" i="1"/>
  <c r="AL1063" i="1"/>
  <c r="AK1657" i="1"/>
  <c r="AL1657" i="1"/>
  <c r="AL2212" i="1"/>
  <c r="AK2212" i="1"/>
  <c r="AK2101" i="1"/>
  <c r="AL2101" i="1"/>
  <c r="AK2343" i="1"/>
  <c r="AL2343" i="1"/>
  <c r="AN2774" i="1"/>
  <c r="AM2774" i="1"/>
  <c r="AM2819" i="1"/>
  <c r="AM2257" i="1"/>
  <c r="AN2257" i="1"/>
  <c r="AN1260" i="1"/>
  <c r="AM1260" i="1"/>
  <c r="AM2100" i="1"/>
  <c r="AN2100" i="1"/>
  <c r="AN2099" i="1"/>
  <c r="AM2099" i="1"/>
  <c r="AK883" i="1"/>
  <c r="AL883" i="1"/>
  <c r="AK1103" i="1"/>
  <c r="AL1103" i="1"/>
  <c r="AL1807" i="1"/>
  <c r="AK1807" i="1"/>
  <c r="AN2223" i="1"/>
  <c r="AM2223" i="1"/>
  <c r="AM2084" i="1"/>
  <c r="AN2084" i="1"/>
  <c r="AM2155" i="1"/>
  <c r="AN2155" i="1"/>
  <c r="AM2636" i="1"/>
  <c r="AN2636" i="1"/>
  <c r="AM1125" i="1"/>
  <c r="AN1125" i="1"/>
  <c r="AN1221" i="1"/>
  <c r="AM1221" i="1"/>
  <c r="AM2641" i="1"/>
  <c r="AN2641" i="1"/>
  <c r="AN991" i="1"/>
  <c r="AM991" i="1"/>
  <c r="AK1081" i="1"/>
  <c r="AL1081" i="1"/>
  <c r="AL1280" i="1"/>
  <c r="AK1280" i="1"/>
  <c r="AL1985" i="1"/>
  <c r="AK1985" i="1"/>
  <c r="AK1861" i="1"/>
  <c r="AL1861" i="1"/>
  <c r="AK2716" i="1"/>
  <c r="AL2716" i="1"/>
  <c r="AK2621" i="1"/>
  <c r="AL2621" i="1"/>
  <c r="AK2497" i="1"/>
  <c r="AL2497" i="1"/>
  <c r="AK2739" i="1"/>
  <c r="AL2739" i="1"/>
  <c r="AK2689" i="1"/>
  <c r="AL2689" i="1"/>
  <c r="AL2733" i="1"/>
  <c r="AK2733" i="1"/>
  <c r="AK1697" i="1"/>
  <c r="AL1697" i="1"/>
  <c r="AK1717" i="1"/>
  <c r="AL1717" i="1"/>
  <c r="AL1241" i="1"/>
  <c r="AK1241" i="1"/>
  <c r="AK905" i="1"/>
  <c r="AL905" i="1"/>
  <c r="AL1022" i="1"/>
  <c r="AK1022" i="1"/>
  <c r="AL2732" i="1"/>
  <c r="AK2732" i="1"/>
  <c r="AK2560" i="1"/>
  <c r="AL2560" i="1"/>
  <c r="AK2359" i="1"/>
  <c r="AL2359" i="1"/>
  <c r="AK2065" i="1"/>
  <c r="AL2065" i="1"/>
  <c r="AL1954" i="1"/>
  <c r="AK1954" i="1"/>
  <c r="AK2215" i="1"/>
  <c r="AL2215" i="1"/>
  <c r="AL1270" i="1"/>
  <c r="AK1270" i="1"/>
  <c r="AL1365" i="1"/>
  <c r="AN1365" i="1" s="1"/>
  <c r="AK1365" i="1"/>
  <c r="AK931" i="1"/>
  <c r="AL931" i="1"/>
  <c r="AL1071" i="1"/>
  <c r="AK1071" i="1"/>
  <c r="AK2246" i="1"/>
  <c r="AL2246" i="1"/>
  <c r="AK2438" i="1"/>
  <c r="AL2438" i="1"/>
  <c r="AK1492" i="1"/>
  <c r="AL1492" i="1"/>
  <c r="AK2045" i="1"/>
  <c r="AL2045" i="1"/>
  <c r="AK1450" i="1"/>
  <c r="AL1450" i="1"/>
  <c r="AK2051" i="1"/>
  <c r="AL2051" i="1"/>
  <c r="AK1504" i="1"/>
  <c r="AL1504" i="1"/>
  <c r="AK1043" i="1"/>
  <c r="AL1043" i="1"/>
  <c r="AL1157" i="1"/>
  <c r="AK1157" i="1"/>
  <c r="AK1101" i="1"/>
  <c r="AL1101" i="1"/>
  <c r="AK2197" i="1"/>
  <c r="AL2197" i="1"/>
  <c r="AK2302" i="1"/>
  <c r="AL2302" i="1"/>
  <c r="AK1388" i="1"/>
  <c r="AL1388" i="1"/>
  <c r="AL1854" i="1"/>
  <c r="AK1854" i="1"/>
  <c r="AK1900" i="1"/>
  <c r="AL1900" i="1"/>
  <c r="AK1310" i="1"/>
  <c r="AL1310" i="1"/>
  <c r="AK867" i="1"/>
  <c r="AL867" i="1"/>
  <c r="AL2643" i="1"/>
  <c r="AK2643" i="1"/>
  <c r="AK2672" i="1"/>
  <c r="AL2672" i="1"/>
  <c r="AK2294" i="1"/>
  <c r="AL2294" i="1"/>
  <c r="AL2712" i="1"/>
  <c r="AK2712" i="1"/>
  <c r="AK2762" i="1"/>
  <c r="AL2762" i="1"/>
  <c r="AL2115" i="1"/>
  <c r="AK2115" i="1"/>
  <c r="AK1534" i="1"/>
  <c r="AL1534" i="1"/>
  <c r="AL2044" i="1"/>
  <c r="AK2044" i="1"/>
  <c r="AL1924" i="1"/>
  <c r="AK1924" i="1"/>
  <c r="AK1590" i="1"/>
  <c r="AL1590" i="1"/>
  <c r="AL1177" i="1"/>
  <c r="AK1177" i="1"/>
  <c r="AL977" i="1"/>
  <c r="AK977" i="1"/>
  <c r="AL1002" i="1"/>
  <c r="AK1002" i="1"/>
  <c r="AK1762" i="1"/>
  <c r="AL1762" i="1"/>
  <c r="AK2676" i="1"/>
  <c r="AL2676" i="1"/>
  <c r="AK2734" i="1"/>
  <c r="AL2734" i="1"/>
  <c r="AL2230" i="1"/>
  <c r="AK2230" i="1"/>
  <c r="AK2771" i="1"/>
  <c r="AL2771" i="1"/>
  <c r="AK2037" i="1"/>
  <c r="AL2037" i="1"/>
  <c r="AK2055" i="1"/>
  <c r="AL2055" i="1"/>
  <c r="AK1957" i="1"/>
  <c r="AL1957" i="1"/>
  <c r="AK1572" i="1"/>
  <c r="AL1572" i="1"/>
  <c r="AL1153" i="1"/>
  <c r="AK1153" i="1"/>
  <c r="AK1517" i="1"/>
  <c r="AL1517" i="1"/>
  <c r="AK1135" i="1"/>
  <c r="AL1135" i="1"/>
  <c r="AK847" i="1"/>
  <c r="AL847" i="1"/>
  <c r="AK865" i="1"/>
  <c r="AL865" i="1"/>
  <c r="AK1925" i="1"/>
  <c r="AL1925" i="1"/>
  <c r="AL2507" i="1"/>
  <c r="AN2507" i="1" s="1"/>
  <c r="AK2507" i="1"/>
  <c r="AK1396" i="1"/>
  <c r="AL1396" i="1"/>
  <c r="AN1396" i="1" s="1"/>
  <c r="AL1134" i="1"/>
  <c r="AK1134" i="1"/>
  <c r="AK917" i="1"/>
  <c r="AL917" i="1"/>
  <c r="AK2619" i="1"/>
  <c r="AL2619" i="1"/>
  <c r="AK2675" i="1"/>
  <c r="AL2675" i="1"/>
  <c r="AL1822" i="1"/>
  <c r="AK1822" i="1"/>
  <c r="AK2187" i="1"/>
  <c r="AL2187" i="1"/>
  <c r="AK1987" i="1"/>
  <c r="AL1987" i="1"/>
  <c r="AL1407" i="1"/>
  <c r="AK1407" i="1"/>
  <c r="AL896" i="1"/>
  <c r="AK896" i="1"/>
  <c r="AK1699" i="1"/>
  <c r="AL1699" i="1"/>
  <c r="AK841" i="1"/>
  <c r="AL841" i="1"/>
  <c r="AL1346" i="1"/>
  <c r="AK1346" i="1"/>
  <c r="AL1118" i="1"/>
  <c r="AK1118" i="1"/>
  <c r="AK1033" i="1"/>
  <c r="AL1033" i="1"/>
  <c r="AL1835" i="1"/>
  <c r="AK1835" i="1"/>
  <c r="AK2690" i="1"/>
  <c r="AL2690" i="1"/>
  <c r="AL2669" i="1"/>
  <c r="AK2669" i="1"/>
  <c r="AL1968" i="1"/>
  <c r="AK1968" i="1"/>
  <c r="AK2179" i="1"/>
  <c r="AL2179" i="1"/>
  <c r="AN2179" i="1" s="1"/>
  <c r="AL1285" i="1"/>
  <c r="AK1285" i="1"/>
  <c r="AK1917" i="1"/>
  <c r="AL1917" i="1"/>
  <c r="AK1502" i="1"/>
  <c r="AL1502" i="1"/>
  <c r="AK1623" i="1"/>
  <c r="AL1623" i="1"/>
  <c r="AK1532" i="1"/>
  <c r="AL1532" i="1"/>
  <c r="AK1113" i="1"/>
  <c r="AL1113" i="1"/>
  <c r="AL844" i="1"/>
  <c r="AK844" i="1"/>
  <c r="AL937" i="1"/>
  <c r="AK937" i="1"/>
  <c r="AK850" i="1"/>
  <c r="AL850" i="1"/>
  <c r="AM1024" i="1"/>
  <c r="AN1024" i="1"/>
  <c r="AM1348" i="1"/>
  <c r="AN1348" i="1"/>
  <c r="AM1432" i="1"/>
  <c r="AN1432" i="1"/>
  <c r="AM1305" i="1"/>
  <c r="AN1305" i="1"/>
  <c r="AN2402" i="1"/>
  <c r="AN1527" i="1"/>
  <c r="AM1527" i="1"/>
  <c r="AM2823" i="1"/>
  <c r="AN1131" i="1"/>
  <c r="AM1131" i="1"/>
  <c r="AM1064" i="1"/>
  <c r="AN1064" i="1"/>
  <c r="AM2184" i="1"/>
  <c r="AN2184" i="1"/>
  <c r="AN2295" i="1"/>
  <c r="AM2295" i="1"/>
  <c r="AN2408" i="1"/>
  <c r="AM2408" i="1"/>
  <c r="AK1206" i="1"/>
  <c r="AL1206" i="1"/>
  <c r="AK1417" i="1"/>
  <c r="AL1417" i="1"/>
  <c r="AK1996" i="1"/>
  <c r="AL1996" i="1"/>
  <c r="AL2400" i="1"/>
  <c r="AK2400" i="1"/>
  <c r="AK1062" i="1"/>
  <c r="AL1062" i="1"/>
  <c r="AL1149" i="1"/>
  <c r="AK1149" i="1"/>
  <c r="AK1463" i="1"/>
  <c r="AL1463" i="1"/>
  <c r="AK1837" i="1"/>
  <c r="AL1837" i="1"/>
  <c r="AK2561" i="1"/>
  <c r="AL2561" i="1"/>
  <c r="AM1105" i="1"/>
  <c r="AN1105" i="1"/>
  <c r="AN1426" i="1"/>
  <c r="AM1426" i="1"/>
  <c r="AM1692" i="1"/>
  <c r="AN1692" i="1"/>
  <c r="AN1485" i="1"/>
  <c r="AM1485" i="1"/>
  <c r="AM2571" i="1"/>
  <c r="AN2571" i="1"/>
  <c r="AK876" i="1"/>
  <c r="AL876" i="1"/>
  <c r="AK1326" i="1"/>
  <c r="AL1326" i="1"/>
  <c r="AN1326" i="1" s="1"/>
  <c r="AN1685" i="1"/>
  <c r="AM1685" i="1"/>
  <c r="AM2185" i="1"/>
  <c r="AN2185" i="1"/>
  <c r="AM1568" i="1"/>
  <c r="AN1568" i="1"/>
  <c r="AN2098" i="1"/>
  <c r="AM2098" i="1"/>
  <c r="AM2488" i="1"/>
  <c r="AN2488" i="1"/>
  <c r="AN2318" i="1"/>
  <c r="AM2318" i="1"/>
  <c r="AM1561" i="1"/>
  <c r="AN1561" i="1"/>
  <c r="AM1836" i="1"/>
  <c r="AN1836" i="1"/>
  <c r="AM2616" i="1"/>
  <c r="AN2616" i="1"/>
  <c r="AN1514" i="1"/>
  <c r="AM1514" i="1"/>
  <c r="AM2036" i="1"/>
  <c r="AN2036" i="1"/>
  <c r="AN833" i="1"/>
  <c r="AM833" i="1"/>
  <c r="AM1529" i="1"/>
  <c r="AN1529" i="1"/>
  <c r="AM1754" i="1"/>
  <c r="AN1754" i="1"/>
  <c r="AN2622" i="1"/>
  <c r="AM2622" i="1"/>
  <c r="AN2146" i="1"/>
  <c r="AM2146" i="1"/>
  <c r="AL872" i="1"/>
  <c r="AK872" i="1"/>
  <c r="AK1083" i="1"/>
  <c r="AL1083" i="1"/>
  <c r="AK1802" i="1"/>
  <c r="AL1802" i="1"/>
  <c r="AK1889" i="1"/>
  <c r="AL1889" i="1"/>
  <c r="AK2306" i="1"/>
  <c r="AL2306" i="1"/>
  <c r="AN1524" i="1"/>
  <c r="AM1524" i="1"/>
  <c r="AN2479" i="1"/>
  <c r="AM2479" i="1"/>
  <c r="AM2443" i="1"/>
  <c r="AN2443" i="1"/>
  <c r="AM1790" i="1"/>
  <c r="AN1790" i="1"/>
  <c r="AL1150" i="1"/>
  <c r="AK1150" i="1"/>
  <c r="AL1642" i="1"/>
  <c r="AK1642" i="1"/>
  <c r="AL1795" i="1"/>
  <c r="AK1795" i="1"/>
  <c r="AM1960" i="1"/>
  <c r="AN1960" i="1"/>
  <c r="AM1824" i="1"/>
  <c r="AN1824" i="1"/>
  <c r="AN1564" i="1"/>
  <c r="AM1564" i="1"/>
  <c r="AM2790" i="1"/>
  <c r="AN2790" i="1"/>
  <c r="I378" i="1"/>
  <c r="O378" i="1"/>
  <c r="J378" i="1" s="1"/>
  <c r="S14" i="1" s="1"/>
  <c r="I394" i="1"/>
  <c r="O394" i="1"/>
  <c r="J394" i="1" s="1"/>
  <c r="S30" i="1" s="1"/>
  <c r="I392" i="1"/>
  <c r="O392" i="1"/>
  <c r="J392" i="1" s="1"/>
  <c r="S28" i="1" s="1"/>
  <c r="I379" i="1"/>
  <c r="O379" i="1"/>
  <c r="J379" i="1" s="1"/>
  <c r="S15" i="1" s="1"/>
  <c r="I410" i="1"/>
  <c r="O410" i="1"/>
  <c r="J410" i="1" s="1"/>
  <c r="S46" i="1" s="1"/>
  <c r="I415" i="1"/>
  <c r="O415" i="1"/>
  <c r="J415" i="1" s="1"/>
  <c r="S51" i="1" s="1"/>
  <c r="I389" i="1"/>
  <c r="O389" i="1"/>
  <c r="J389" i="1" s="1"/>
  <c r="S25" i="1" s="1"/>
  <c r="I387" i="1"/>
  <c r="O387" i="1"/>
  <c r="J387" i="1" s="1"/>
  <c r="S23" i="1" s="1"/>
  <c r="I396" i="1"/>
  <c r="O396" i="1"/>
  <c r="J396" i="1" s="1"/>
  <c r="S32" i="1" s="1"/>
  <c r="I384" i="1"/>
  <c r="O384" i="1"/>
  <c r="J384" i="1" s="1"/>
  <c r="S20" i="1" s="1"/>
  <c r="I377" i="1"/>
  <c r="O377" i="1"/>
  <c r="J377" i="1" s="1"/>
  <c r="S13" i="1" s="1"/>
  <c r="I388" i="1"/>
  <c r="O388" i="1"/>
  <c r="J388" i="1" s="1"/>
  <c r="S24" i="1" s="1"/>
  <c r="I407" i="1"/>
  <c r="O407" i="1"/>
  <c r="J407" i="1" s="1"/>
  <c r="S43" i="1" s="1"/>
  <c r="I391" i="1"/>
  <c r="O391" i="1"/>
  <c r="J391" i="1" s="1"/>
  <c r="S27" i="1" s="1"/>
  <c r="I409" i="1"/>
  <c r="O409" i="1"/>
  <c r="J409" i="1" s="1"/>
  <c r="S45" i="1" s="1"/>
  <c r="I417" i="1"/>
  <c r="O417" i="1"/>
  <c r="J417" i="1" s="1"/>
  <c r="S53" i="1" s="1"/>
  <c r="I402" i="1"/>
  <c r="O402" i="1"/>
  <c r="J402" i="1" s="1"/>
  <c r="S38" i="1" s="1"/>
  <c r="I404" i="1"/>
  <c r="O404" i="1"/>
  <c r="J404" i="1" s="1"/>
  <c r="S40" i="1" s="1"/>
  <c r="I418" i="1"/>
  <c r="O418" i="1"/>
  <c r="J418" i="1" s="1"/>
  <c r="S54" i="1" s="1"/>
  <c r="I380" i="1"/>
  <c r="O380" i="1"/>
  <c r="J380" i="1" s="1"/>
  <c r="S16" i="1" s="1"/>
  <c r="I400" i="1"/>
  <c r="O400" i="1"/>
  <c r="J400" i="1" s="1"/>
  <c r="S36" i="1" s="1"/>
  <c r="I413" i="1"/>
  <c r="O413" i="1"/>
  <c r="J413" i="1" s="1"/>
  <c r="S49" i="1" s="1"/>
  <c r="I416" i="1"/>
  <c r="O416" i="1"/>
  <c r="J416" i="1" s="1"/>
  <c r="S52" i="1" s="1"/>
  <c r="I398" i="1"/>
  <c r="O398" i="1"/>
  <c r="J398" i="1" s="1"/>
  <c r="S34" i="1" s="1"/>
  <c r="I419" i="1"/>
  <c r="O419" i="1"/>
  <c r="J419" i="1" s="1"/>
  <c r="S55" i="1" s="1"/>
  <c r="I412" i="1"/>
  <c r="O412" i="1"/>
  <c r="J412" i="1" s="1"/>
  <c r="S48" i="1" s="1"/>
  <c r="I395" i="1"/>
  <c r="O395" i="1"/>
  <c r="J395" i="1" s="1"/>
  <c r="S31" i="1" s="1"/>
  <c r="I401" i="1"/>
  <c r="O401" i="1"/>
  <c r="J401" i="1" s="1"/>
  <c r="S37" i="1" s="1"/>
  <c r="I411" i="1"/>
  <c r="O411" i="1"/>
  <c r="J411" i="1" s="1"/>
  <c r="S47" i="1" s="1"/>
  <c r="I397" i="1"/>
  <c r="O397" i="1"/>
  <c r="J397" i="1" s="1"/>
  <c r="S33" i="1" s="1"/>
  <c r="I383" i="1"/>
  <c r="O383" i="1"/>
  <c r="J383" i="1" s="1"/>
  <c r="S19" i="1" s="1"/>
  <c r="I414" i="1"/>
  <c r="O414" i="1"/>
  <c r="J414" i="1" s="1"/>
  <c r="S50" i="1" s="1"/>
  <c r="I382" i="1"/>
  <c r="O382" i="1"/>
  <c r="J382" i="1" s="1"/>
  <c r="S18" i="1" s="1"/>
  <c r="I408" i="1"/>
  <c r="O408" i="1"/>
  <c r="J408" i="1" s="1"/>
  <c r="S44" i="1" s="1"/>
  <c r="I393" i="1"/>
  <c r="O393" i="1"/>
  <c r="J393" i="1" s="1"/>
  <c r="S29" i="1" s="1"/>
  <c r="I390" i="1"/>
  <c r="O390" i="1"/>
  <c r="J390" i="1" s="1"/>
  <c r="S26" i="1" s="1"/>
  <c r="I399" i="1"/>
  <c r="O399" i="1"/>
  <c r="J399" i="1" s="1"/>
  <c r="S35" i="1" s="1"/>
  <c r="I406" i="1"/>
  <c r="O406" i="1"/>
  <c r="J406" i="1" s="1"/>
  <c r="S42" i="1" s="1"/>
  <c r="I403" i="1"/>
  <c r="O403" i="1"/>
  <c r="J403" i="1" s="1"/>
  <c r="S39" i="1" s="1"/>
  <c r="I405" i="1"/>
  <c r="O405" i="1"/>
  <c r="J405" i="1" s="1"/>
  <c r="S41" i="1" s="1"/>
  <c r="I385" i="1"/>
  <c r="O385" i="1"/>
  <c r="J385" i="1" s="1"/>
  <c r="S21" i="1" s="1"/>
  <c r="I386" i="1"/>
  <c r="O386" i="1"/>
  <c r="J386" i="1" s="1"/>
  <c r="S22" i="1" s="1"/>
  <c r="O376" i="1"/>
  <c r="J376" i="1" s="1"/>
  <c r="B199" i="1"/>
  <c r="D199" i="1" s="1"/>
  <c r="B510" i="1"/>
  <c r="B511" i="1"/>
  <c r="B197" i="1"/>
  <c r="D197" i="1" s="1"/>
  <c r="B223" i="1"/>
  <c r="D223" i="1" s="1"/>
  <c r="B205" i="1"/>
  <c r="D205" i="1" s="1"/>
  <c r="B236" i="1"/>
  <c r="D236" i="1" s="1"/>
  <c r="B232" i="1"/>
  <c r="D232" i="1" s="1"/>
  <c r="B231" i="1"/>
  <c r="D231" i="1" s="1"/>
  <c r="B224" i="1"/>
  <c r="D224" i="1" s="1"/>
  <c r="B219" i="1"/>
  <c r="D219" i="1" s="1"/>
  <c r="B216" i="1"/>
  <c r="D216" i="1" s="1"/>
  <c r="B200" i="1"/>
  <c r="D200" i="1" s="1"/>
  <c r="B208" i="1"/>
  <c r="D208" i="1" s="1"/>
  <c r="B207" i="1"/>
  <c r="D207" i="1" s="1"/>
  <c r="B228" i="1"/>
  <c r="D228" i="1" s="1"/>
  <c r="B220" i="1"/>
  <c r="D220" i="1" s="1"/>
  <c r="B239" i="1"/>
  <c r="D239" i="1" s="1"/>
  <c r="B211" i="1"/>
  <c r="D211" i="1" s="1"/>
  <c r="B196" i="1"/>
  <c r="B227" i="1"/>
  <c r="D227" i="1" s="1"/>
  <c r="B234" i="1"/>
  <c r="D234" i="1" s="1"/>
  <c r="B204" i="1"/>
  <c r="D204" i="1" s="1"/>
  <c r="B214" i="1"/>
  <c r="D214" i="1" s="1"/>
  <c r="B203" i="1"/>
  <c r="D203" i="1" s="1"/>
  <c r="B210" i="1"/>
  <c r="D210" i="1" s="1"/>
  <c r="B237" i="1"/>
  <c r="D237" i="1" s="1"/>
  <c r="B230" i="1"/>
  <c r="D230" i="1" s="1"/>
  <c r="B238" i="1"/>
  <c r="D238" i="1" s="1"/>
  <c r="B198" i="1"/>
  <c r="D198" i="1" s="1"/>
  <c r="B213" i="1"/>
  <c r="D213" i="1" s="1"/>
  <c r="B229" i="1"/>
  <c r="D229" i="1" s="1"/>
  <c r="B226" i="1"/>
  <c r="D226" i="1" s="1"/>
  <c r="B233" i="1"/>
  <c r="D233" i="1" s="1"/>
  <c r="B212" i="1"/>
  <c r="D212" i="1" s="1"/>
  <c r="B218" i="1"/>
  <c r="D218" i="1" s="1"/>
  <c r="B202" i="1"/>
  <c r="D202" i="1" s="1"/>
  <c r="B221" i="1"/>
  <c r="D221" i="1" s="1"/>
  <c r="B235" i="1"/>
  <c r="D235" i="1" s="1"/>
  <c r="B512" i="1"/>
  <c r="B206" i="1"/>
  <c r="D206" i="1" s="1"/>
  <c r="B201" i="1"/>
  <c r="D201" i="1" s="1"/>
  <c r="B215" i="1"/>
  <c r="D215" i="1" s="1"/>
  <c r="B222" i="1"/>
  <c r="D222" i="1" s="1"/>
  <c r="B217" i="1"/>
  <c r="D217" i="1" s="1"/>
  <c r="B225" i="1"/>
  <c r="D225" i="1" s="1"/>
  <c r="B209" i="1"/>
  <c r="D209" i="1" s="1"/>
  <c r="J381" i="1"/>
  <c r="S17" i="1" s="1"/>
  <c r="AK824" i="1"/>
  <c r="AL824" i="1"/>
  <c r="AN1823" i="1" l="1"/>
  <c r="AO2409" i="1"/>
  <c r="AN1691" i="1"/>
  <c r="AO1278" i="1"/>
  <c r="AO2636" i="1"/>
  <c r="AO2028" i="1"/>
  <c r="AM2434" i="1"/>
  <c r="AO1460" i="1"/>
  <c r="AO1912" i="1"/>
  <c r="AO1372" i="1"/>
  <c r="AO2241" i="1"/>
  <c r="AO1289" i="1"/>
  <c r="AO1714" i="1"/>
  <c r="AO2157" i="1"/>
  <c r="AO2196" i="1"/>
  <c r="AO2395" i="1"/>
  <c r="AO1499" i="1"/>
  <c r="AO2626" i="1"/>
  <c r="AO1681" i="1"/>
  <c r="AO2343" i="1"/>
  <c r="AO1524" i="1"/>
  <c r="AO1821" i="1"/>
  <c r="AO1793" i="1"/>
  <c r="AM2101" i="1"/>
  <c r="AN2101" i="1"/>
  <c r="AO2370" i="1"/>
  <c r="AO2103" i="1"/>
  <c r="AO2344" i="1"/>
  <c r="AO2478" i="1"/>
  <c r="AO1047" i="1"/>
  <c r="AM1627" i="1"/>
  <c r="AN1627" i="1"/>
  <c r="AM1937" i="1"/>
  <c r="AN1937" i="1"/>
  <c r="AO1636" i="1"/>
  <c r="AN1127" i="1"/>
  <c r="AM1127" i="1"/>
  <c r="AO1018" i="1"/>
  <c r="AM2042" i="1"/>
  <c r="AN2042" i="1"/>
  <c r="AM2190" i="1"/>
  <c r="AN2190" i="1"/>
  <c r="AN1581" i="1"/>
  <c r="AM1581" i="1"/>
  <c r="AO2090" i="1"/>
  <c r="AO1178" i="1"/>
  <c r="AM1910" i="1"/>
  <c r="AN1910" i="1"/>
  <c r="AO1085" i="1"/>
  <c r="AO1162" i="1"/>
  <c r="AN2426" i="1"/>
  <c r="AM2426" i="1"/>
  <c r="AO1194" i="1"/>
  <c r="AM1425" i="1"/>
  <c r="AN1425" i="1"/>
  <c r="AN2559" i="1"/>
  <c r="AM2559" i="1"/>
  <c r="AM2486" i="1"/>
  <c r="AN2486" i="1"/>
  <c r="AN1978" i="1"/>
  <c r="AM1978" i="1"/>
  <c r="AM1032" i="1"/>
  <c r="AN1032" i="1"/>
  <c r="AM2491" i="1"/>
  <c r="AO2491" i="1"/>
  <c r="AM1970" i="1"/>
  <c r="AN1970" i="1"/>
  <c r="AO2744" i="1"/>
  <c r="AO1297" i="1"/>
  <c r="AO956" i="1"/>
  <c r="AO1732" i="1"/>
  <c r="AO2281" i="1"/>
  <c r="AO2543" i="1"/>
  <c r="AO1889" i="1"/>
  <c r="AO2602" i="1"/>
  <c r="AM2561" i="1"/>
  <c r="AN2561" i="1"/>
  <c r="AN2400" i="1"/>
  <c r="AM2400" i="1"/>
  <c r="AN937" i="1"/>
  <c r="AM937" i="1"/>
  <c r="AO1917" i="1"/>
  <c r="AM1835" i="1"/>
  <c r="AN1835" i="1"/>
  <c r="AN896" i="1"/>
  <c r="AM896" i="1"/>
  <c r="AO2619" i="1"/>
  <c r="AO865" i="1"/>
  <c r="AO1957" i="1"/>
  <c r="AO2676" i="1"/>
  <c r="AM1924" i="1"/>
  <c r="AN1924" i="1"/>
  <c r="AO2294" i="1"/>
  <c r="AN1854" i="1"/>
  <c r="AM1854" i="1"/>
  <c r="AO1043" i="1"/>
  <c r="AO2438" i="1"/>
  <c r="AO2215" i="1"/>
  <c r="AM1022" i="1"/>
  <c r="AN1022" i="1"/>
  <c r="AO2689" i="1"/>
  <c r="AM1985" i="1"/>
  <c r="AN1985" i="1"/>
  <c r="AO1564" i="1"/>
  <c r="AO2101" i="1"/>
  <c r="AO2434" i="1"/>
  <c r="AO1540" i="1"/>
  <c r="AN1483" i="1"/>
  <c r="AM1483" i="1"/>
  <c r="AO2551" i="1"/>
  <c r="AN1047" i="1"/>
  <c r="AM1047" i="1"/>
  <c r="AO1627" i="1"/>
  <c r="AO1937" i="1"/>
  <c r="AO2127" i="1"/>
  <c r="AM1636" i="1"/>
  <c r="AN1636" i="1"/>
  <c r="AO2448" i="1"/>
  <c r="AO1291" i="1"/>
  <c r="AO2160" i="1"/>
  <c r="AO1683" i="1"/>
  <c r="AM1014" i="1"/>
  <c r="AN1014" i="1"/>
  <c r="AO913" i="1"/>
  <c r="AN876" i="1"/>
  <c r="AM876" i="1"/>
  <c r="AO1256" i="1"/>
  <c r="AR2767" i="1"/>
  <c r="AR2336" i="1"/>
  <c r="AR2696" i="1"/>
  <c r="AR1688" i="1"/>
  <c r="AR1593" i="1"/>
  <c r="AR1087" i="1"/>
  <c r="AR1528" i="1"/>
  <c r="AR975" i="1"/>
  <c r="AR1518" i="1"/>
  <c r="AR2206" i="1"/>
  <c r="AR1928" i="1"/>
  <c r="AR2139" i="1"/>
  <c r="AR1365" i="1"/>
  <c r="AR1197" i="1"/>
  <c r="AR1777" i="1"/>
  <c r="AR1779" i="1"/>
  <c r="AR1493" i="1"/>
  <c r="AR1640" i="1"/>
  <c r="AR1726" i="1"/>
  <c r="AR2358" i="1"/>
  <c r="AR2489" i="1"/>
  <c r="AR1901" i="1"/>
  <c r="AR856" i="1"/>
  <c r="AR2654" i="1"/>
  <c r="AR2126" i="1"/>
  <c r="AR1200" i="1"/>
  <c r="AR2120" i="1"/>
  <c r="AR2307" i="1"/>
  <c r="AR990" i="1"/>
  <c r="AR1859" i="1"/>
  <c r="AR2071" i="1"/>
  <c r="AR2101" i="1"/>
  <c r="AR2579" i="1"/>
  <c r="AR981" i="1"/>
  <c r="AR1171" i="1"/>
  <c r="AR2100" i="1"/>
  <c r="AR2052" i="1"/>
  <c r="AR2617" i="1"/>
  <c r="AR2383" i="1"/>
  <c r="AR1775" i="1"/>
  <c r="AR2261" i="1"/>
  <c r="AR1866" i="1"/>
  <c r="AR2465" i="1"/>
  <c r="AR2599" i="1"/>
  <c r="AR966" i="1"/>
  <c r="AR1335" i="1"/>
  <c r="AR2525" i="1"/>
  <c r="AR1574" i="1"/>
  <c r="AR1555" i="1"/>
  <c r="AR903" i="1"/>
  <c r="AR2204" i="1"/>
  <c r="AR2652" i="1"/>
  <c r="AR2148" i="1"/>
  <c r="AR2737" i="1"/>
  <c r="AR2591" i="1"/>
  <c r="AR2815" i="1"/>
  <c r="AR1802" i="1"/>
  <c r="AR2566" i="1"/>
  <c r="AR1383" i="1"/>
  <c r="AR1673" i="1"/>
  <c r="AR1075" i="1"/>
  <c r="AR1531" i="1"/>
  <c r="AR1730" i="1"/>
  <c r="AR2131" i="1"/>
  <c r="AR2192" i="1"/>
  <c r="AR1312" i="1"/>
  <c r="AR1093" i="1"/>
  <c r="AR2588" i="1"/>
  <c r="AR2264" i="1"/>
  <c r="AR1745" i="1"/>
  <c r="AR2282" i="1"/>
  <c r="AR2404" i="1"/>
  <c r="AR1884" i="1"/>
  <c r="AR2752" i="1"/>
  <c r="AR1916" i="1"/>
  <c r="AR1405" i="1"/>
  <c r="AR2760" i="1"/>
  <c r="AR2765" i="1"/>
  <c r="AR2683" i="1"/>
  <c r="AR1946" i="1"/>
  <c r="AR890" i="1"/>
  <c r="AR1427" i="1"/>
  <c r="AR1799" i="1"/>
  <c r="AR1080" i="1"/>
  <c r="AR2271" i="1"/>
  <c r="AR2288" i="1"/>
  <c r="AR2252" i="1"/>
  <c r="AR1989" i="1"/>
  <c r="AR1781" i="1"/>
  <c r="AR2764" i="1"/>
  <c r="AR2790" i="1"/>
  <c r="AR965" i="1"/>
  <c r="AR2229" i="1"/>
  <c r="AR1534" i="1"/>
  <c r="AR1063" i="1"/>
  <c r="AR2807" i="1"/>
  <c r="AR2572" i="1"/>
  <c r="AR1323" i="1"/>
  <c r="AR1671" i="1"/>
  <c r="AR1156" i="1"/>
  <c r="AR1005" i="1"/>
  <c r="AR1328" i="1"/>
  <c r="AR825" i="1"/>
  <c r="AR1736" i="1"/>
  <c r="AR2766" i="1"/>
  <c r="AR2146" i="1"/>
  <c r="AR2515" i="1"/>
  <c r="AR1945" i="1"/>
  <c r="AR1313" i="1"/>
  <c r="AR1064" i="1"/>
  <c r="AR2294" i="1"/>
  <c r="AR1068" i="1"/>
  <c r="AR1055" i="1"/>
  <c r="AR1248" i="1"/>
  <c r="AR2093" i="1"/>
  <c r="AR1897" i="1"/>
  <c r="AR2103" i="1"/>
  <c r="AR1416" i="1"/>
  <c r="AR2822" i="1"/>
  <c r="AR2713" i="1"/>
  <c r="AR2728" i="1"/>
  <c r="AR1159" i="1"/>
  <c r="AR1153" i="1"/>
  <c r="AR933" i="1"/>
  <c r="AR1417" i="1"/>
  <c r="AR1008" i="1"/>
  <c r="AR1546" i="1"/>
  <c r="AR2079" i="1"/>
  <c r="AR2401" i="1"/>
  <c r="AR1963" i="1"/>
  <c r="AR2608" i="1"/>
  <c r="AR2189" i="1"/>
  <c r="AR1558" i="1"/>
  <c r="AR1630" i="1"/>
  <c r="AR919" i="1"/>
  <c r="AR1954" i="1"/>
  <c r="AR1058" i="1"/>
  <c r="AR1350" i="1"/>
  <c r="AR2223" i="1"/>
  <c r="AR1980" i="1"/>
  <c r="AR1845" i="1"/>
  <c r="AR1743" i="1"/>
  <c r="AR1820" i="1"/>
  <c r="AR2812" i="1"/>
  <c r="AR2019" i="1"/>
  <c r="AR2480" i="1"/>
  <c r="AR1246" i="1"/>
  <c r="AR1768" i="1"/>
  <c r="AR2758" i="1"/>
  <c r="AR2703" i="1"/>
  <c r="AR2468" i="1"/>
  <c r="AR2368" i="1"/>
  <c r="AR1284" i="1"/>
  <c r="AR1863" i="1"/>
  <c r="AR2420" i="1"/>
  <c r="AR1909" i="1"/>
  <c r="AR939" i="1"/>
  <c r="AR841" i="1"/>
  <c r="AR1753" i="1"/>
  <c r="AR2231" i="1"/>
  <c r="AR2428" i="1"/>
  <c r="AR2569" i="1"/>
  <c r="AR881" i="1"/>
  <c r="AR2375" i="1"/>
  <c r="AR1703" i="1"/>
  <c r="AR2423" i="1"/>
  <c r="AR1872" i="1"/>
  <c r="AR1168" i="1"/>
  <c r="AR1357" i="1"/>
  <c r="AR1290" i="1"/>
  <c r="AR2300" i="1"/>
  <c r="AR1217" i="1"/>
  <c r="AR1431" i="1"/>
  <c r="AR2742" i="1"/>
  <c r="AR1207" i="1"/>
  <c r="AR1748" i="1"/>
  <c r="AR2395" i="1"/>
  <c r="AR2290" i="1"/>
  <c r="AR2823" i="1"/>
  <c r="AR2777" i="1"/>
  <c r="AR2771" i="1"/>
  <c r="AR904" i="1"/>
  <c r="AR1689" i="1"/>
  <c r="AR1473" i="1"/>
  <c r="AR1698" i="1"/>
  <c r="AR1699" i="1"/>
  <c r="AR1147" i="1"/>
  <c r="AR1839" i="1"/>
  <c r="AR2238" i="1"/>
  <c r="AR2257" i="1"/>
  <c r="AR2741" i="1"/>
  <c r="AR2121" i="1"/>
  <c r="AR2298" i="1"/>
  <c r="AR1553" i="1"/>
  <c r="AR1704" i="1"/>
  <c r="AR1432" i="1"/>
  <c r="AR1303" i="1"/>
  <c r="AR2072" i="1"/>
  <c r="AR2638" i="1"/>
  <c r="AR2159" i="1"/>
  <c r="AR2436" i="1"/>
  <c r="AR1991" i="1"/>
  <c r="AR2824" i="1"/>
  <c r="AR2671" i="1"/>
  <c r="AR2792" i="1"/>
  <c r="AR1393" i="1"/>
  <c r="AR1860" i="1"/>
  <c r="AR1713" i="1"/>
  <c r="AR1701" i="1"/>
  <c r="AR2688" i="1"/>
  <c r="AR1009" i="1"/>
  <c r="AR2291" i="1"/>
  <c r="AR2190" i="1"/>
  <c r="AR2296" i="1"/>
  <c r="AR2786" i="1"/>
  <c r="AR2523" i="1"/>
  <c r="AR1971" i="1"/>
  <c r="AR1718" i="1"/>
  <c r="AR1249" i="1"/>
  <c r="AR1254" i="1"/>
  <c r="AR826" i="1"/>
  <c r="AR1951" i="1"/>
  <c r="AR2416" i="1"/>
  <c r="AR2233" i="1"/>
  <c r="AR2354" i="1"/>
  <c r="AR2156" i="1"/>
  <c r="AR2366" i="1"/>
  <c r="AR1932" i="1"/>
  <c r="AR920" i="1"/>
  <c r="AR1128" i="1"/>
  <c r="AR1295" i="1"/>
  <c r="AR2494" i="1"/>
  <c r="AR1848" i="1"/>
  <c r="AR1176" i="1"/>
  <c r="AR1959" i="1"/>
  <c r="AR1096" i="1"/>
  <c r="AR1358" i="1"/>
  <c r="AR2592" i="1"/>
  <c r="AR2544" i="1"/>
  <c r="AR2122" i="1"/>
  <c r="AR1172" i="1"/>
  <c r="AR1619" i="1"/>
  <c r="AR2496" i="1"/>
  <c r="AR2718" i="1"/>
  <c r="AR2136" i="1"/>
  <c r="AR1054" i="1"/>
  <c r="AR2821" i="1"/>
  <c r="AR2390" i="1"/>
  <c r="AR2693" i="1"/>
  <c r="AR1633" i="1"/>
  <c r="AR2059" i="1"/>
  <c r="AR1853" i="1"/>
  <c r="AR2334" i="1"/>
  <c r="AR1635" i="1"/>
  <c r="AR1222" i="1"/>
  <c r="AR2813" i="1"/>
  <c r="AR2281" i="1"/>
  <c r="AR2587" i="1"/>
  <c r="AR2258" i="1"/>
  <c r="AR2524" i="1"/>
  <c r="AR2526" i="1"/>
  <c r="AR2560" i="1"/>
  <c r="AR1072" i="1"/>
  <c r="AR2062" i="1"/>
  <c r="AR1338" i="1"/>
  <c r="AR1948" i="1"/>
  <c r="AR2331" i="1"/>
  <c r="AR2171" i="1"/>
  <c r="AR2471" i="1"/>
  <c r="AR1930" i="1"/>
  <c r="AR2820" i="1"/>
  <c r="AR2667" i="1"/>
  <c r="AR2479" i="1"/>
  <c r="AR2195" i="1"/>
  <c r="AR1784" i="1"/>
  <c r="AR2077" i="1"/>
  <c r="AR848" i="1"/>
  <c r="AR1436" i="1"/>
  <c r="AR1559" i="1"/>
  <c r="AR2616" i="1"/>
  <c r="AR2187" i="1"/>
  <c r="AR2561" i="1"/>
  <c r="AR941" i="1"/>
  <c r="AR2803" i="1"/>
  <c r="AR2710" i="1"/>
  <c r="AR1118" i="1"/>
  <c r="AR1048" i="1"/>
  <c r="AR1864" i="1"/>
  <c r="AR2691" i="1"/>
  <c r="AR2575" i="1"/>
  <c r="AR2780" i="1"/>
  <c r="AR2748" i="1"/>
  <c r="AR2669" i="1"/>
  <c r="AR1205" i="1"/>
  <c r="AR1173" i="1"/>
  <c r="AR1180" i="1"/>
  <c r="AR953" i="1"/>
  <c r="AR2329" i="1"/>
  <c r="AR2750" i="1"/>
  <c r="AR2345" i="1"/>
  <c r="AR1047" i="1"/>
  <c r="AR999" i="1"/>
  <c r="AR949" i="1"/>
  <c r="AR1216" i="1"/>
  <c r="AR1270" i="1"/>
  <c r="AR1082" i="1"/>
  <c r="AR1071" i="1"/>
  <c r="AR2595" i="1"/>
  <c r="AR2753" i="1"/>
  <c r="AR2680" i="1"/>
  <c r="AR1092" i="1"/>
  <c r="AR1305" i="1"/>
  <c r="AR1241" i="1"/>
  <c r="AR1399" i="1"/>
  <c r="AR1651" i="1"/>
  <c r="AR899" i="1"/>
  <c r="AR2517" i="1"/>
  <c r="AR2484" i="1"/>
  <c r="AR1960" i="1"/>
  <c r="AR910" i="1"/>
  <c r="AR942" i="1"/>
  <c r="AR1541" i="1"/>
  <c r="AR1557" i="1"/>
  <c r="AR1329" i="1"/>
  <c r="AR1712" i="1"/>
  <c r="AR1036" i="1"/>
  <c r="AR1053" i="1"/>
  <c r="AR2219" i="1"/>
  <c r="AR2797" i="1"/>
  <c r="AR1737" i="1"/>
  <c r="AR1708" i="1"/>
  <c r="AR1611" i="1"/>
  <c r="AR1804" i="1"/>
  <c r="AR2310" i="1"/>
  <c r="AR2057" i="1"/>
  <c r="AR1843" i="1"/>
  <c r="AR2619" i="1"/>
  <c r="AR1384" i="1"/>
  <c r="AR1956" i="1"/>
  <c r="AR2028" i="1"/>
  <c r="AR1445" i="1"/>
  <c r="AR2293" i="1"/>
  <c r="AR2092" i="1"/>
  <c r="AR1809" i="1"/>
  <c r="AR1490" i="1"/>
  <c r="AR1973" i="1"/>
  <c r="AR888" i="1"/>
  <c r="AR1324" i="1"/>
  <c r="AR1318" i="1"/>
  <c r="AR1052" i="1"/>
  <c r="AR1257" i="1"/>
  <c r="AR947" i="1"/>
  <c r="AR1620" i="1"/>
  <c r="AR2234" i="1"/>
  <c r="AR2043" i="1"/>
  <c r="AR868" i="1"/>
  <c r="AR884" i="1"/>
  <c r="AR1288" i="1"/>
  <c r="AR1915" i="1"/>
  <c r="AR918" i="1"/>
  <c r="AR1391" i="1"/>
  <c r="AR1368" i="1"/>
  <c r="AR2180" i="1"/>
  <c r="AR1452" i="1"/>
  <c r="AR2702" i="1"/>
  <c r="AR2609" i="1"/>
  <c r="AR2241" i="1"/>
  <c r="AR1733" i="1"/>
  <c r="AR2364" i="1"/>
  <c r="AR1443" i="1"/>
  <c r="AR833" i="1"/>
  <c r="AR1520" i="1"/>
  <c r="AR2506" i="1"/>
  <c r="AR2721" i="1"/>
  <c r="AR834" i="1"/>
  <c r="AR2452" i="1"/>
  <c r="AR2263" i="1"/>
  <c r="AR2007" i="1"/>
  <c r="AR1868" i="1"/>
  <c r="AR1186" i="1"/>
  <c r="AR1563" i="1"/>
  <c r="AR1395" i="1"/>
  <c r="AR1385" i="1"/>
  <c r="AR1056" i="1"/>
  <c r="AR2564" i="1"/>
  <c r="AR1540" i="1"/>
  <c r="AR1582" i="1"/>
  <c r="AR937" i="1"/>
  <c r="AR1764" i="1"/>
  <c r="AR2582" i="1"/>
  <c r="AR1204" i="1"/>
  <c r="AR1101" i="1"/>
  <c r="AR1911" i="1"/>
  <c r="AR1910" i="1"/>
  <c r="AR2323" i="1"/>
  <c r="AR1392" i="1"/>
  <c r="AR2518" i="1"/>
  <c r="AR1942" i="1"/>
  <c r="AR2521" i="1"/>
  <c r="AR1418" i="1"/>
  <c r="AR1455" i="1"/>
  <c r="AR1648" i="1"/>
  <c r="AR2243" i="1"/>
  <c r="AR2492" i="1"/>
  <c r="AR2272" i="1"/>
  <c r="AR1927" i="1"/>
  <c r="AR1816" i="1"/>
  <c r="AR2373" i="1"/>
  <c r="AR1215" i="1"/>
  <c r="AR2255" i="1"/>
  <c r="AR1141" i="1"/>
  <c r="AR2800" i="1"/>
  <c r="AR1034" i="1"/>
  <c r="AR1109" i="1"/>
  <c r="AR2466" i="1"/>
  <c r="AR2497" i="1"/>
  <c r="AR1094" i="1"/>
  <c r="AR2811" i="1"/>
  <c r="AR2280" i="1"/>
  <c r="AR2486" i="1"/>
  <c r="AR2082" i="1"/>
  <c r="AR870" i="1"/>
  <c r="AR1398" i="1"/>
  <c r="AR1280" i="1"/>
  <c r="AR2548" i="1"/>
  <c r="AR1552" i="1"/>
  <c r="AR1943" i="1"/>
  <c r="AR2222" i="1"/>
  <c r="AR2701" i="1"/>
  <c r="AR1813" i="1"/>
  <c r="AR2035" i="1"/>
  <c r="AR1641" i="1"/>
  <c r="AR1098" i="1"/>
  <c r="AR2761" i="1"/>
  <c r="AR2086" i="1"/>
  <c r="AR2714" i="1"/>
  <c r="AR1347" i="1"/>
  <c r="AR1067" i="1"/>
  <c r="AR2186" i="1"/>
  <c r="AR2137" i="1"/>
  <c r="AR1847" i="1"/>
  <c r="AR1925" i="1"/>
  <c r="AR2773" i="1"/>
  <c r="AR2295" i="1"/>
  <c r="AR838" i="1"/>
  <c r="AR2725" i="1"/>
  <c r="AR1832" i="1"/>
  <c r="AR1315" i="1"/>
  <c r="AR1584" i="1"/>
  <c r="AR1021" i="1"/>
  <c r="AR1480" i="1"/>
  <c r="AR872" i="1"/>
  <c r="AR1936" i="1"/>
  <c r="AR2645" i="1"/>
  <c r="AR1229" i="1"/>
  <c r="AR1551" i="1"/>
  <c r="AR1181" i="1"/>
  <c r="AR1521" i="1"/>
  <c r="AR2590" i="1"/>
  <c r="AR1487" i="1"/>
  <c r="AR854" i="1"/>
  <c r="AR1074" i="1"/>
  <c r="AR1987" i="1"/>
  <c r="AR1543" i="1"/>
  <c r="AR2694" i="1"/>
  <c r="AR2594" i="1"/>
  <c r="AR1793" i="1"/>
  <c r="AR1702" i="1"/>
  <c r="AR2138" i="1"/>
  <c r="AR1465" i="1"/>
  <c r="AR943" i="1"/>
  <c r="AR1691" i="1"/>
  <c r="AR1320" i="1"/>
  <c r="AR2463" i="1"/>
  <c r="AR1757" i="1"/>
  <c r="AR2006" i="1"/>
  <c r="AR2168" i="1"/>
  <c r="AR2218" i="1"/>
  <c r="AR2776" i="1"/>
  <c r="AR2198" i="1"/>
  <c r="AR1591" i="1"/>
  <c r="AR1481" i="1"/>
  <c r="AR1677" i="1"/>
  <c r="AR979" i="1"/>
  <c r="AR1676" i="1"/>
  <c r="AR2381" i="1"/>
  <c r="AR1929" i="1"/>
  <c r="AR882" i="1"/>
  <c r="AR2056" i="1"/>
  <c r="AR1870" i="1"/>
  <c r="AR1462" i="1"/>
  <c r="AR968" i="1"/>
  <c r="AR2487" i="1"/>
  <c r="AR2712" i="1"/>
  <c r="AR2076" i="1"/>
  <c r="AR1095" i="1"/>
  <c r="AR1849" i="1"/>
  <c r="AR2063" i="1"/>
  <c r="AR2485" i="1"/>
  <c r="AR1182" i="1"/>
  <c r="AR1834" i="1"/>
  <c r="AR1681" i="1"/>
  <c r="AR2090" i="1"/>
  <c r="AR2557" i="1"/>
  <c r="AR2699" i="1"/>
  <c r="AR2260" i="1"/>
  <c r="AR2614" i="1"/>
  <c r="AR2042" i="1"/>
  <c r="AR928" i="1"/>
  <c r="AR887" i="1"/>
  <c r="AR1486" i="1"/>
  <c r="AR1378" i="1"/>
  <c r="AR1242" i="1"/>
  <c r="AR907" i="1"/>
  <c r="AR2443" i="1"/>
  <c r="AR2547" i="1"/>
  <c r="AR1108" i="1"/>
  <c r="AR2533" i="1"/>
  <c r="AR2124" i="1"/>
  <c r="AR2552" i="1"/>
  <c r="AR2085" i="1"/>
  <c r="AR1177" i="1"/>
  <c r="AR1536" i="1"/>
  <c r="AR1441" i="1"/>
  <c r="AR1133" i="1"/>
  <c r="AR1665" i="1"/>
  <c r="AR1494" i="1"/>
  <c r="AR2568" i="1"/>
  <c r="AR1514" i="1"/>
  <c r="AR1372" i="1"/>
  <c r="AR1451" i="1"/>
  <c r="AR973" i="1"/>
  <c r="AR908" i="1"/>
  <c r="AR1104" i="1"/>
  <c r="AR1624" i="1"/>
  <c r="AR1359" i="1"/>
  <c r="AR1597" i="1"/>
  <c r="AR2413" i="1"/>
  <c r="AR2319" i="1"/>
  <c r="AR874" i="1"/>
  <c r="AR1642" i="1"/>
  <c r="AR1742" i="1"/>
  <c r="AR1526" i="1"/>
  <c r="AR1502" i="1"/>
  <c r="AR2442" i="1"/>
  <c r="AR2066" i="1"/>
  <c r="AR2396" i="1"/>
  <c r="AR1938" i="1"/>
  <c r="AR2732" i="1"/>
  <c r="AR2611" i="1"/>
  <c r="AR1103" i="1"/>
  <c r="AR1851" i="1"/>
  <c r="AR1968" i="1"/>
  <c r="AR1588" i="1"/>
  <c r="AR1664" i="1"/>
  <c r="AR1721" i="1"/>
  <c r="AR2362" i="1"/>
  <c r="AR2495" i="1"/>
  <c r="AR1637" i="1"/>
  <c r="AR1869" i="1"/>
  <c r="AR2554" i="1"/>
  <c r="AR1138" i="1"/>
  <c r="AR1658" i="1"/>
  <c r="AR1962" i="1"/>
  <c r="AR2578" i="1"/>
  <c r="AR1214" i="1"/>
  <c r="AR1529" i="1"/>
  <c r="AR917" i="1"/>
  <c r="AR1798" i="1"/>
  <c r="AR2244" i="1"/>
  <c r="AR1903" i="1"/>
  <c r="AR1468" i="1"/>
  <c r="AR1890" i="1"/>
  <c r="AR2050" i="1"/>
  <c r="AR1264" i="1"/>
  <c r="AR924" i="1"/>
  <c r="AR1821" i="1"/>
  <c r="AR960" i="1"/>
  <c r="AR1049" i="1"/>
  <c r="AR2299" i="1"/>
  <c r="AR1744" i="1"/>
  <c r="AR1235" i="1"/>
  <c r="AR1912" i="1"/>
  <c r="AR2598" i="1"/>
  <c r="AR1332" i="1"/>
  <c r="AR2327" i="1"/>
  <c r="AR1926" i="1"/>
  <c r="AR1228" i="1"/>
  <c r="AR1899" i="1"/>
  <c r="AR1245" i="1"/>
  <c r="AR1421" i="1"/>
  <c r="AR1763" i="1"/>
  <c r="AR2147" i="1"/>
  <c r="AR1302" i="1"/>
  <c r="AR1672" i="1"/>
  <c r="AR1408" i="1"/>
  <c r="AR2365" i="1"/>
  <c r="AR2555" i="1"/>
  <c r="AR2014" i="1"/>
  <c r="AR2145" i="1"/>
  <c r="AR2142" i="1"/>
  <c r="AR1738" i="1"/>
  <c r="AR1051" i="1"/>
  <c r="AR2414" i="1"/>
  <c r="AR2585" i="1"/>
  <c r="AR2338" i="1"/>
  <c r="AR1363" i="1"/>
  <c r="AR964" i="1"/>
  <c r="AR1842" i="1"/>
  <c r="AR2181" i="1"/>
  <c r="AR2353" i="1"/>
  <c r="AR2265" i="1"/>
  <c r="AR2670" i="1"/>
  <c r="AR2048" i="1"/>
  <c r="AR830" i="1"/>
  <c r="AR2109" i="1"/>
  <c r="AR1871" i="1"/>
  <c r="AR1434" i="1"/>
  <c r="AR1608" i="1"/>
  <c r="AR1326" i="1"/>
  <c r="AR2583" i="1"/>
  <c r="AR1223" i="1"/>
  <c r="AR1719" i="1"/>
  <c r="AR1387" i="1"/>
  <c r="AR959" i="1"/>
  <c r="AR1403" i="1"/>
  <c r="AR901" i="1"/>
  <c r="AR1949" i="1"/>
  <c r="AR1572" i="1"/>
  <c r="AR1539" i="1"/>
  <c r="AR1043" i="1"/>
  <c r="AR1438" i="1"/>
  <c r="AR1739" i="1"/>
  <c r="AR2010" i="1"/>
  <c r="AR1755" i="1"/>
  <c r="AR1716" i="1"/>
  <c r="AR1796" i="1"/>
  <c r="AR967" i="1"/>
  <c r="AR1059" i="1"/>
  <c r="AR2022" i="1"/>
  <c r="AR1255" i="1"/>
  <c r="AR1261" i="1"/>
  <c r="AR1905" i="1"/>
  <c r="AR2429" i="1"/>
  <c r="AR1004" i="1"/>
  <c r="AR2660" i="1"/>
  <c r="AR2589" i="1"/>
  <c r="AR2359" i="1"/>
  <c r="AR2536" i="1"/>
  <c r="AR2026" i="1"/>
  <c r="AR2522" i="1"/>
  <c r="AR2651" i="1"/>
  <c r="AR2596" i="1"/>
  <c r="AR2562" i="1"/>
  <c r="AR1988" i="1"/>
  <c r="AR1123" i="1"/>
  <c r="AR1810" i="1"/>
  <c r="AR2135" i="1"/>
  <c r="AR2284" i="1"/>
  <c r="AR1645" i="1"/>
  <c r="AR900" i="1"/>
  <c r="AR2716" i="1"/>
  <c r="AR2636" i="1"/>
  <c r="AR2453" i="1"/>
  <c r="AR2483" i="1"/>
  <c r="AR2719" i="1"/>
  <c r="AR1377" i="1"/>
  <c r="AR1429" i="1"/>
  <c r="AR2267" i="1"/>
  <c r="AR1831" i="1"/>
  <c r="AR1208" i="1"/>
  <c r="AR2635" i="1"/>
  <c r="AR1564" i="1"/>
  <c r="AR2493" i="1"/>
  <c r="AR1402" i="1"/>
  <c r="AR2601" i="1"/>
  <c r="AR2174" i="1"/>
  <c r="AR1300" i="1"/>
  <c r="AR1517" i="1"/>
  <c r="AR1837" i="1"/>
  <c r="AR2573" i="1"/>
  <c r="AR1119" i="1"/>
  <c r="AR1560" i="1"/>
  <c r="AR1463" i="1"/>
  <c r="AR930" i="1"/>
  <c r="AR2021" i="1"/>
  <c r="AR1017" i="1"/>
  <c r="AR1554" i="1"/>
  <c r="AR2286" i="1"/>
  <c r="AR1510" i="1"/>
  <c r="AR1663" i="1"/>
  <c r="AR1388" i="1"/>
  <c r="AR2406" i="1"/>
  <c r="AR1309" i="1"/>
  <c r="AR2613" i="1"/>
  <c r="AR984" i="1"/>
  <c r="AR986" i="1"/>
  <c r="AR1774" i="1"/>
  <c r="AR1982" i="1"/>
  <c r="AR828" i="1"/>
  <c r="AR2119" i="1"/>
  <c r="AR1600" i="1"/>
  <c r="AR2350" i="1"/>
  <c r="AR2775" i="1"/>
  <c r="AR1291" i="1"/>
  <c r="AR2080" i="1"/>
  <c r="AR2682" i="1"/>
  <c r="AR2447" i="1"/>
  <c r="AR2491" i="1"/>
  <c r="AR1660" i="1"/>
  <c r="AR998" i="1"/>
  <c r="AR1895" i="1"/>
  <c r="AR2185" i="1"/>
  <c r="AR2112" i="1"/>
  <c r="AR2039" i="1"/>
  <c r="AR2316" i="1"/>
  <c r="AR2369" i="1"/>
  <c r="AR2408" i="1"/>
  <c r="AR2422" i="1"/>
  <c r="AR2384" i="1"/>
  <c r="AR1060" i="1"/>
  <c r="AR2301" i="1"/>
  <c r="AR1337" i="1"/>
  <c r="AR2386" i="1"/>
  <c r="AR2606" i="1"/>
  <c r="AR2791" i="1"/>
  <c r="AR2410" i="1"/>
  <c r="AR1646" i="1"/>
  <c r="AR1772" i="1"/>
  <c r="AR1647" i="1"/>
  <c r="AR2709" i="1"/>
  <c r="AR2020" i="1"/>
  <c r="AR829" i="1"/>
  <c r="AR1614" i="1"/>
  <c r="AR977" i="1"/>
  <c r="AR1492" i="1"/>
  <c r="AR1144" i="1"/>
  <c r="AR1666" i="1"/>
  <c r="AR1397" i="1"/>
  <c r="AR1184" i="1"/>
  <c r="AR2030" i="1"/>
  <c r="AR1294" i="1"/>
  <c r="AR2789" i="1"/>
  <c r="AR2653" i="1"/>
  <c r="AR1258" i="1"/>
  <c r="AR1670" i="1"/>
  <c r="AR1644" i="1"/>
  <c r="AR1007" i="1"/>
  <c r="AR1149" i="1"/>
  <c r="AR832" i="1"/>
  <c r="AR2259" i="1"/>
  <c r="AR1535" i="1"/>
  <c r="AR2409" i="1"/>
  <c r="AR2507" i="1"/>
  <c r="AR1466" i="1"/>
  <c r="AR2668" i="1"/>
  <c r="AR1761" i="1"/>
  <c r="AR2065" i="1"/>
  <c r="AR865" i="1"/>
  <c r="AR2678" i="1"/>
  <c r="AR906" i="1"/>
  <c r="AR2743" i="1"/>
  <c r="AR1035" i="1"/>
  <c r="AR2133" i="1"/>
  <c r="AR2321" i="1"/>
  <c r="AR2070" i="1"/>
  <c r="AR2038" i="1"/>
  <c r="AR2209" i="1"/>
  <c r="AR2034" i="1"/>
  <c r="AR2739" i="1"/>
  <c r="AR2793" i="1"/>
  <c r="AR2044" i="1"/>
  <c r="AR2144" i="1"/>
  <c r="AR2751" i="1"/>
  <c r="AR1110" i="1"/>
  <c r="AR2700" i="1"/>
  <c r="AR2665" i="1"/>
  <c r="AR1459" i="1"/>
  <c r="AR1450" i="1"/>
  <c r="AR2115" i="1"/>
  <c r="AR1964" i="1"/>
  <c r="AR1652" i="1"/>
  <c r="AR2535" i="1"/>
  <c r="AR2380" i="1"/>
  <c r="AR1389" i="1"/>
  <c r="AR1770" i="1"/>
  <c r="AR1212" i="1"/>
  <c r="AR1454" i="1"/>
  <c r="AR1339" i="1"/>
  <c r="AR1952" i="1"/>
  <c r="AR1501" i="1"/>
  <c r="AR1188" i="1"/>
  <c r="AR2027" i="1"/>
  <c r="AR1537" i="1"/>
  <c r="AR2648" i="1"/>
  <c r="AR2211" i="1"/>
  <c r="AR2711" i="1"/>
  <c r="AR2197" i="1"/>
  <c r="AR1653" i="1"/>
  <c r="AR1527" i="1"/>
  <c r="AR1360" i="1"/>
  <c r="AR976" i="1"/>
  <c r="AR1158" i="1"/>
  <c r="AR2603" i="1"/>
  <c r="AR1767" i="1"/>
  <c r="AR2325" i="1"/>
  <c r="AR1117" i="1"/>
  <c r="AR987" i="1"/>
  <c r="AR2565" i="1"/>
  <c r="AR2037" i="1"/>
  <c r="AR2083" i="1"/>
  <c r="AR1090" i="1"/>
  <c r="AR2687" i="1"/>
  <c r="AR1453" i="1"/>
  <c r="AR1444" i="1"/>
  <c r="AR1139" i="1"/>
  <c r="AR2278" i="1"/>
  <c r="AR2449" i="1"/>
  <c r="AR1931" i="1"/>
  <c r="AR2685" i="1"/>
  <c r="AR2249" i="1"/>
  <c r="AR1981" i="1"/>
  <c r="AR1818" i="1"/>
  <c r="AR1151" i="1"/>
  <c r="AR2403" i="1"/>
  <c r="AR2161" i="1"/>
  <c r="AR2646" i="1"/>
  <c r="AR1885" i="1"/>
  <c r="AR1659" i="1"/>
  <c r="AR2600" i="1"/>
  <c r="AR1274" i="1"/>
  <c r="AR1656" i="1"/>
  <c r="AR2314" i="1"/>
  <c r="AR2055" i="1"/>
  <c r="AR1803" i="1"/>
  <c r="AR2376" i="1"/>
  <c r="AR2418" i="1"/>
  <c r="AR1353" i="1"/>
  <c r="AR2163" i="1"/>
  <c r="AR2509" i="1"/>
  <c r="AR1550" i="1"/>
  <c r="AR1570" i="1"/>
  <c r="AR2123" i="1"/>
  <c r="AR1507" i="1"/>
  <c r="AR994" i="1"/>
  <c r="AR2088" i="1"/>
  <c r="AR1752" i="1"/>
  <c r="AR2785" i="1"/>
  <c r="AR2196" i="1"/>
  <c r="AR1161" i="1"/>
  <c r="AR1867" i="1"/>
  <c r="AR1687" i="1"/>
  <c r="AR1478" i="1"/>
  <c r="AR2346" i="1"/>
  <c r="AR970" i="1"/>
  <c r="AR1272" i="1"/>
  <c r="AR1984" i="1"/>
  <c r="AR2087" i="1"/>
  <c r="AR2454" i="1"/>
  <c r="AR1575" i="1"/>
  <c r="AR932" i="1"/>
  <c r="AR2698" i="1"/>
  <c r="AR2549" i="1"/>
  <c r="AR1525" i="1"/>
  <c r="AR1333" i="1"/>
  <c r="AR2740" i="1"/>
  <c r="AR1830" i="1"/>
  <c r="AR916" i="1"/>
  <c r="AR955" i="1"/>
  <c r="AR2733" i="1"/>
  <c r="AR2784" i="1"/>
  <c r="AR1022" i="1"/>
  <c r="AR1415" i="1"/>
  <c r="AR1097" i="1"/>
  <c r="AR2488" i="1"/>
  <c r="AR1756" i="1"/>
  <c r="AR1907" i="1"/>
  <c r="AR1807" i="1"/>
  <c r="AR1992" i="1"/>
  <c r="AR2658" i="1"/>
  <c r="AR2715" i="1"/>
  <c r="AR1674" i="1"/>
  <c r="AR1997" i="1"/>
  <c r="AR2183" i="1"/>
  <c r="AR1002" i="1"/>
  <c r="AR2510" i="1"/>
  <c r="AR2398" i="1"/>
  <c r="AR2046" i="1"/>
  <c r="AR1711" i="1"/>
  <c r="AR2501" i="1"/>
  <c r="AR1317" i="1"/>
  <c r="AR2814" i="1"/>
  <c r="AR1805" i="1"/>
  <c r="AR1163" i="1"/>
  <c r="AR1029" i="1"/>
  <c r="AR983" i="1"/>
  <c r="AR2250" i="1"/>
  <c r="AR2630" i="1"/>
  <c r="AR2477" i="1"/>
  <c r="AR1581" i="1"/>
  <c r="AR2235" i="1"/>
  <c r="AR1855" i="1"/>
  <c r="AR1595" i="1"/>
  <c r="AR2527" i="1"/>
  <c r="AR2029" i="1"/>
  <c r="AR1913" i="1"/>
  <c r="AR1124" i="1"/>
  <c r="AR952" i="1"/>
  <c r="AR1556" i="1"/>
  <c r="AR1617" i="1"/>
  <c r="AR2140" i="1"/>
  <c r="AR1039" i="1"/>
  <c r="AR2676" i="1"/>
  <c r="AR1714" i="1"/>
  <c r="AR1386" i="1"/>
  <c r="AR1447" i="1"/>
  <c r="AR2672" i="1"/>
  <c r="AR1165" i="1"/>
  <c r="AR2546" i="1"/>
  <c r="AR2801" i="1"/>
  <c r="AR2779" i="1"/>
  <c r="AR2762" i="1"/>
  <c r="AR1729" i="1"/>
  <c r="AR1562" i="1"/>
  <c r="AR2240" i="1"/>
  <c r="AR2804" i="1"/>
  <c r="AR1972" i="1"/>
  <c r="AR2312" i="1"/>
  <c r="AR1125" i="1"/>
  <c r="AR2012" i="1"/>
  <c r="AR1788" i="1"/>
  <c r="AR1728" i="1"/>
  <c r="AR894" i="1"/>
  <c r="AR2173" i="1"/>
  <c r="AR2324" i="1"/>
  <c r="AR2817" i="1"/>
  <c r="AR2154" i="1"/>
  <c r="AR2686" i="1"/>
  <c r="AR2031" i="1"/>
  <c r="AR2796" i="1"/>
  <c r="AR1806" i="1"/>
  <c r="AR1695" i="1"/>
  <c r="AR1170" i="1"/>
  <c r="AR1500" i="1"/>
  <c r="AR1244" i="1"/>
  <c r="AR2116" i="1"/>
  <c r="AR2051" i="1"/>
  <c r="AR2114" i="1"/>
  <c r="AR1771" i="1"/>
  <c r="AR2073" i="1"/>
  <c r="AR1621" i="1"/>
  <c r="AR2476" i="1"/>
  <c r="AR1413" i="1"/>
  <c r="AR1509" i="1"/>
  <c r="AR1042" i="1"/>
  <c r="AR1010" i="1"/>
  <c r="AR2069" i="1"/>
  <c r="AR2661" i="1"/>
  <c r="AR1247" i="1"/>
  <c r="AR1498" i="1"/>
  <c r="AR2311" i="1"/>
  <c r="AR844" i="1"/>
  <c r="AR1334" i="1"/>
  <c r="AR1442" i="1"/>
  <c r="AR2419" i="1"/>
  <c r="AR2236" i="1"/>
  <c r="AR2036" i="1"/>
  <c r="AR1920" i="1"/>
  <c r="AR938" i="1"/>
  <c r="AR1331" i="1"/>
  <c r="AR2729" i="1"/>
  <c r="AR1209" i="1"/>
  <c r="AR2372" i="1"/>
  <c r="AR1697" i="1"/>
  <c r="AR2425" i="1"/>
  <c r="AR2473" i="1"/>
  <c r="AR2302" i="1"/>
  <c r="AR2339" i="1"/>
  <c r="AR1817" i="1"/>
  <c r="AR2448" i="1"/>
  <c r="AR2434" i="1"/>
  <c r="AR1986" i="1"/>
  <c r="AR1344" i="1"/>
  <c r="AR2303" i="1"/>
  <c r="AR1364" i="1"/>
  <c r="AR1886" i="1"/>
  <c r="AR1232" i="1"/>
  <c r="AR2458" i="1"/>
  <c r="AR2708" i="1"/>
  <c r="AR1474" i="1"/>
  <c r="AR2781" i="1"/>
  <c r="AR2490" i="1"/>
  <c r="AR2689" i="1"/>
  <c r="AR2662" i="1"/>
  <c r="AR1937" i="1"/>
  <c r="AR2816" i="1"/>
  <c r="AR877" i="1"/>
  <c r="AR1533" i="1"/>
  <c r="AR1227" i="1"/>
  <c r="AR2089" i="1"/>
  <c r="AR2170" i="1"/>
  <c r="AR2210" i="1"/>
  <c r="AR2794" i="1"/>
  <c r="AR1192" i="1"/>
  <c r="AR1070" i="1"/>
  <c r="AR2444" i="1"/>
  <c r="AR978" i="1"/>
  <c r="AR1210" i="1"/>
  <c r="AR1314" i="1"/>
  <c r="AR2705" i="1"/>
  <c r="AR2726" i="1"/>
  <c r="AR2799" i="1"/>
  <c r="AR847" i="1"/>
  <c r="AR1571" i="1"/>
  <c r="AR1882" i="1"/>
  <c r="AR1024" i="1"/>
  <c r="AR2513" i="1"/>
  <c r="AR1896" i="1"/>
  <c r="AR2655" i="1"/>
  <c r="AR1958" i="1"/>
  <c r="AR846" i="1"/>
  <c r="AR985" i="1"/>
  <c r="AR1273" i="1"/>
  <c r="AR2129" i="1"/>
  <c r="AR1322" i="1"/>
  <c r="AR1297" i="1"/>
  <c r="AR1279" i="1"/>
  <c r="AR2639" i="1"/>
  <c r="AR1801" i="1"/>
  <c r="AR1013" i="1"/>
  <c r="AR2355" i="1"/>
  <c r="AR1634" i="1"/>
  <c r="AR1794" i="1"/>
  <c r="AR2199" i="1"/>
  <c r="AR2169" i="1"/>
  <c r="AR951" i="1"/>
  <c r="AR1293" i="1"/>
  <c r="AR1857" i="1"/>
  <c r="AR2341" i="1"/>
  <c r="AR902" i="1"/>
  <c r="AR2276" i="1"/>
  <c r="AR893" i="1"/>
  <c r="AR1489" i="1"/>
  <c r="AR1015" i="1"/>
  <c r="AR2127" i="1"/>
  <c r="AR2462" i="1"/>
  <c r="AR2819" i="1"/>
  <c r="AR2377" i="1"/>
  <c r="AR2374" i="1"/>
  <c r="AR1282" i="1"/>
  <c r="AR2318" i="1"/>
  <c r="AR1430" i="1"/>
  <c r="AR1423" i="1"/>
  <c r="AR2415" i="1"/>
  <c r="AR2081" i="1"/>
  <c r="AR1939" i="1"/>
  <c r="AR1250" i="1"/>
  <c r="AR1776" i="1"/>
  <c r="AR1211" i="1"/>
  <c r="AR926" i="1"/>
  <c r="AR1292" i="1"/>
  <c r="AR1231" i="1"/>
  <c r="AR2768" i="1"/>
  <c r="AR1367" i="1"/>
  <c r="AR2399" i="1"/>
  <c r="AR1361" i="1"/>
  <c r="AR1545" i="1"/>
  <c r="AR2663" i="1"/>
  <c r="AR1491" i="1"/>
  <c r="AR1569" i="1"/>
  <c r="AR2435" i="1"/>
  <c r="AR2610" i="1"/>
  <c r="AR2370" i="1"/>
  <c r="AR891" i="1"/>
  <c r="AR840" i="1"/>
  <c r="AR1875" i="1"/>
  <c r="AR2266" i="1"/>
  <c r="AR1957" i="1"/>
  <c r="AR2262" i="1"/>
  <c r="AR996" i="1"/>
  <c r="AR2744" i="1"/>
  <c r="AR914" i="1"/>
  <c r="AR863" i="1"/>
  <c r="AR2305" i="1"/>
  <c r="AR1887" i="1"/>
  <c r="AR1921" i="1"/>
  <c r="AR2620" i="1"/>
  <c r="AR2004" i="1"/>
  <c r="AR1018" i="1"/>
  <c r="AR1407" i="1"/>
  <c r="AR2593" i="1"/>
  <c r="AR2450" i="1"/>
  <c r="AR956" i="1"/>
  <c r="AR2806" i="1"/>
  <c r="AR1355" i="1"/>
  <c r="AR2456" i="1"/>
  <c r="AR1380" i="1"/>
  <c r="AR2553" i="1"/>
  <c r="AR2421" i="1"/>
  <c r="AR993" i="1"/>
  <c r="AR1237" i="1"/>
  <c r="AR1038" i="1"/>
  <c r="AR989" i="1"/>
  <c r="AR1206" i="1"/>
  <c r="AR2002" i="1"/>
  <c r="AR1725" i="1"/>
  <c r="AR895" i="1"/>
  <c r="AR2317" i="1"/>
  <c r="AR2207" i="1"/>
  <c r="AR1319" i="1"/>
  <c r="AR2117" i="1"/>
  <c r="AR912" i="1"/>
  <c r="AR1311" i="1"/>
  <c r="AR1030" i="1"/>
  <c r="AR1819" i="1"/>
  <c r="AR2774" i="1"/>
  <c r="AR1967" i="1"/>
  <c r="AR2237" i="1"/>
  <c r="AR1352" i="1"/>
  <c r="AR1649" i="1"/>
  <c r="AR2335" i="1"/>
  <c r="AR1189" i="1"/>
  <c r="AR1786" i="1"/>
  <c r="AR858" i="1"/>
  <c r="AR1692" i="1"/>
  <c r="AR2472" i="1"/>
  <c r="AR2580" i="1"/>
  <c r="AR1513" i="1"/>
  <c r="AR1722" i="1"/>
  <c r="AR1289" i="1"/>
  <c r="AR1025" i="1"/>
  <c r="AR1482" i="1"/>
  <c r="AR945" i="1"/>
  <c r="AR1923" i="1"/>
  <c r="AR2659" i="1"/>
  <c r="AR1589" i="1"/>
  <c r="AR2543" i="1"/>
  <c r="AR867" i="1"/>
  <c r="AR2440" i="1"/>
  <c r="AR1682" i="1"/>
  <c r="AR1917" i="1"/>
  <c r="AR1961" i="1"/>
  <c r="AR1643" i="1"/>
  <c r="AR2586" i="1"/>
  <c r="AR1694" i="1"/>
  <c r="AR1045" i="1"/>
  <c r="AR1974" i="1"/>
  <c r="AR1603" i="1"/>
  <c r="AR1877" i="1"/>
  <c r="AR2706" i="1"/>
  <c r="AR2064" i="1"/>
  <c r="AR2191" i="1"/>
  <c r="AR1376" i="1"/>
  <c r="AR1994" i="1"/>
  <c r="AR2352" i="1"/>
  <c r="AR871" i="1"/>
  <c r="AR1542" i="1"/>
  <c r="AR2563" i="1"/>
  <c r="AR1632" i="1"/>
  <c r="AR2392" i="1"/>
  <c r="AR1583" i="1"/>
  <c r="AR2400" i="1"/>
  <c r="AR2607" i="1"/>
  <c r="AR851" i="1"/>
  <c r="AR1325" i="1"/>
  <c r="AR2559" i="1"/>
  <c r="AR1157" i="1"/>
  <c r="AR1727" i="1"/>
  <c r="AR2141" i="1"/>
  <c r="AR2622" i="1"/>
  <c r="AR2153" i="1"/>
  <c r="AR1336" i="1"/>
  <c r="AR921" i="1"/>
  <c r="AR1456" i="1"/>
  <c r="AR1433" i="1"/>
  <c r="AR2118" i="1"/>
  <c r="AR1321" i="1"/>
  <c r="AR1152" i="1"/>
  <c r="AR2756" i="1"/>
  <c r="AR2167" i="1"/>
  <c r="AR2184" i="1"/>
  <c r="AR1705" i="1"/>
  <c r="AR1846" i="1"/>
  <c r="AR1623" i="1"/>
  <c r="AR1012" i="1"/>
  <c r="AR935" i="1"/>
  <c r="AR1506" i="1"/>
  <c r="AR1137" i="1"/>
  <c r="AR1014" i="1"/>
  <c r="AR855" i="1"/>
  <c r="AR2125" i="1"/>
  <c r="AR2150" i="1"/>
  <c r="AR991" i="1"/>
  <c r="AR997" i="1"/>
  <c r="AR869" i="1"/>
  <c r="AR2382" i="1"/>
  <c r="AR2550" i="1"/>
  <c r="AR1605" i="1"/>
  <c r="AR2385" i="1"/>
  <c r="AR1567" i="1"/>
  <c r="AR2681" i="1"/>
  <c r="AR1114" i="1"/>
  <c r="AR2306" i="1"/>
  <c r="AR2297" i="1"/>
  <c r="AR1734" i="1"/>
  <c r="AR1592" i="1"/>
  <c r="AR2098" i="1"/>
  <c r="AR940" i="1"/>
  <c r="AR1028" i="1"/>
  <c r="AR1467" i="1"/>
  <c r="AR2388" i="1"/>
  <c r="AR1966" i="1"/>
  <c r="AR2152" i="1"/>
  <c r="AR2755" i="1"/>
  <c r="AR1236" i="1"/>
  <c r="AR2818" i="1"/>
  <c r="AR2289" i="1"/>
  <c r="AR1400" i="1"/>
  <c r="AR862" i="1"/>
  <c r="AR1277" i="1"/>
  <c r="AR1079" i="1"/>
  <c r="AR1894" i="1"/>
  <c r="AR876" i="1"/>
  <c r="AR1102" i="1"/>
  <c r="AR1420" i="1"/>
  <c r="AR2160" i="1"/>
  <c r="AR1499" i="1"/>
  <c r="AR1026" i="1"/>
  <c r="AR831" i="1"/>
  <c r="AR1724" i="1"/>
  <c r="AR1800" i="1"/>
  <c r="AR1406" i="1"/>
  <c r="AR982" i="1"/>
  <c r="AR1213" i="1"/>
  <c r="AR2025" i="1"/>
  <c r="AR2649" i="1"/>
  <c r="AR1792" i="1"/>
  <c r="AR2505" i="1"/>
  <c r="AR1602" i="1"/>
  <c r="AR2788" i="1"/>
  <c r="AR992" i="1"/>
  <c r="AR2344" i="1"/>
  <c r="AR2177" i="1"/>
  <c r="AR2313" i="1"/>
  <c r="AR1307" i="1"/>
  <c r="AR1955" i="1"/>
  <c r="AR1428" i="1"/>
  <c r="AR1150" i="1"/>
  <c r="AR1508" i="1"/>
  <c r="AR1996" i="1"/>
  <c r="AR2032" i="1"/>
  <c r="AR1795" i="1"/>
  <c r="AR2677" i="1"/>
  <c r="AR1754" i="1"/>
  <c r="AR2482" i="1"/>
  <c r="AR1033" i="1"/>
  <c r="AR883" i="1"/>
  <c r="AR1120" i="1"/>
  <c r="AR1707" i="1"/>
  <c r="AR889" i="1"/>
  <c r="AR1409" i="1"/>
  <c r="AR873" i="1"/>
  <c r="AR1330" i="1"/>
  <c r="AR1422" i="1"/>
  <c r="AR2075" i="1"/>
  <c r="AR1167" i="1"/>
  <c r="AR931" i="1"/>
  <c r="AR1225" i="1"/>
  <c r="AR2111" i="1"/>
  <c r="AR2213" i="1"/>
  <c r="AR1547" i="1"/>
  <c r="AR2735" i="1"/>
  <c r="AR1083" i="1"/>
  <c r="AR1275" i="1"/>
  <c r="AR885" i="1"/>
  <c r="AR2516" i="1"/>
  <c r="AR1995" i="1"/>
  <c r="AR1298" i="1"/>
  <c r="AR1132" i="1"/>
  <c r="AR2151" i="1"/>
  <c r="AR2246" i="1"/>
  <c r="AR1202" i="1"/>
  <c r="AR1678" i="1"/>
  <c r="AR1484" i="1"/>
  <c r="AR1154" i="1"/>
  <c r="AR2256" i="1"/>
  <c r="AR1720" i="1"/>
  <c r="AR2203" i="1"/>
  <c r="AR1766" i="1"/>
  <c r="AR1993" i="1"/>
  <c r="AR2787" i="1"/>
  <c r="AR1194" i="1"/>
  <c r="AR2805" i="1"/>
  <c r="AR2478" i="1"/>
  <c r="AR2217" i="1"/>
  <c r="AR1667" i="1"/>
  <c r="AR2411" i="1"/>
  <c r="AR1140" i="1"/>
  <c r="AR995" i="1"/>
  <c r="AR1346" i="1"/>
  <c r="AR2637" i="1"/>
  <c r="AR2455" i="1"/>
  <c r="AR1791" i="1"/>
  <c r="AR1503" i="1"/>
  <c r="AR1874" i="1"/>
  <c r="AR948" i="1"/>
  <c r="AR2188" i="1"/>
  <c r="AR2808" i="1"/>
  <c r="AR1812" i="1"/>
  <c r="AR1731" i="1"/>
  <c r="AR1050" i="1"/>
  <c r="AR892" i="1"/>
  <c r="AR988" i="1"/>
  <c r="AR1655" i="1"/>
  <c r="AR2508" i="1"/>
  <c r="AR1460" i="1"/>
  <c r="AR1934" i="1"/>
  <c r="AR2269" i="1"/>
  <c r="AR1978" i="1"/>
  <c r="AR1001" i="1"/>
  <c r="AR1618" i="1"/>
  <c r="AR1782" i="1"/>
  <c r="AR2625" i="1"/>
  <c r="AR1561" i="1"/>
  <c r="AR835" i="1"/>
  <c r="AR1601" i="1"/>
  <c r="AR1362" i="1"/>
  <c r="AR2727" i="1"/>
  <c r="AR2502" i="1"/>
  <c r="AR1979" i="1"/>
  <c r="AR2446" i="1"/>
  <c r="AR1040" i="1"/>
  <c r="AR2424" i="1"/>
  <c r="AR1587" i="1"/>
  <c r="AR1696" i="1"/>
  <c r="AR2378" i="1"/>
  <c r="AR1226" i="1"/>
  <c r="AR1449" i="1"/>
  <c r="AR1840" i="1"/>
  <c r="AR1680" i="1"/>
  <c r="AR1086" i="1"/>
  <c r="AR1381" i="1"/>
  <c r="AR2315" i="1"/>
  <c r="AR1908" i="1"/>
  <c r="AR2347" i="1"/>
  <c r="AR2047" i="1"/>
  <c r="AR1969" i="1"/>
  <c r="AR2178" i="1"/>
  <c r="AR2623" i="1"/>
  <c r="AR2348" i="1"/>
  <c r="AR2110" i="1"/>
  <c r="AR2018" i="1"/>
  <c r="AR1419" i="1"/>
  <c r="AR849" i="1"/>
  <c r="AR1370" i="1"/>
  <c r="AR1342" i="1"/>
  <c r="AR1057" i="1"/>
  <c r="AR1735" i="1"/>
  <c r="AR963" i="1"/>
  <c r="AR1815" i="1"/>
  <c r="AR1253" i="1"/>
  <c r="AR946" i="1"/>
  <c r="AR1185" i="1"/>
  <c r="AR2332" i="1"/>
  <c r="AR1668" i="1"/>
  <c r="AR2158" i="1"/>
  <c r="AR1148" i="1"/>
  <c r="AR1760" i="1"/>
  <c r="AR1349" i="1"/>
  <c r="AR2558" i="1"/>
  <c r="AR2254" i="1"/>
  <c r="AR1723" i="1"/>
  <c r="AR2439" i="1"/>
  <c r="AR1020" i="1"/>
  <c r="AR913" i="1"/>
  <c r="AR1301" i="1"/>
  <c r="AR1700" i="1"/>
  <c r="AR2783" i="1"/>
  <c r="AR1023" i="1"/>
  <c r="AR1271" i="1"/>
  <c r="AR1773" i="1"/>
  <c r="AR1594" i="1"/>
  <c r="AR923" i="1"/>
  <c r="AR2445" i="1"/>
  <c r="AR1933" i="1"/>
  <c r="AR971" i="1"/>
  <c r="AR2053" i="1"/>
  <c r="AR2285" i="1"/>
  <c r="AR2268" i="1"/>
  <c r="AR2433" i="1"/>
  <c r="AR1476" i="1"/>
  <c r="AR2175" i="1"/>
  <c r="AR1828" i="1"/>
  <c r="AR2574" i="1"/>
  <c r="AR1016" i="1"/>
  <c r="AR1396" i="1"/>
  <c r="AR1193" i="1"/>
  <c r="AR1661" i="1"/>
  <c r="AR2464" i="1"/>
  <c r="AR1599" i="1"/>
  <c r="AR1579" i="1"/>
  <c r="AR1947" i="1"/>
  <c r="AR1811" i="1"/>
  <c r="AR1495" i="1"/>
  <c r="AR1116" i="1"/>
  <c r="AR1440" i="1"/>
  <c r="AR2459" i="1"/>
  <c r="AR1003" i="1"/>
  <c r="AR1862" i="1"/>
  <c r="AR1089" i="1"/>
  <c r="AR2798" i="1"/>
  <c r="AR1710" i="1"/>
  <c r="AR1854" i="1"/>
  <c r="AR2225" i="1"/>
  <c r="AR2343" i="1"/>
  <c r="AR2512" i="1"/>
  <c r="AR859" i="1"/>
  <c r="AR2000" i="1"/>
  <c r="AR1106" i="1"/>
  <c r="AR1904" i="1"/>
  <c r="AR2692" i="1"/>
  <c r="AR925" i="1"/>
  <c r="AR1639" i="1"/>
  <c r="AR2577" i="1"/>
  <c r="AR1243" i="1"/>
  <c r="AR1032" i="1"/>
  <c r="AR1856" i="1"/>
  <c r="AR2391" i="1"/>
  <c r="AR1218" i="1"/>
  <c r="AR1852" i="1"/>
  <c r="AR1835" i="1"/>
  <c r="AR2220" i="1"/>
  <c r="AR2754" i="1"/>
  <c r="AR1532" i="1"/>
  <c r="AR911" i="1"/>
  <c r="AR1219" i="1"/>
  <c r="AR1573" i="1"/>
  <c r="AR1675" i="1"/>
  <c r="AR1240" i="1"/>
  <c r="AR860" i="1"/>
  <c r="AR2427" i="1"/>
  <c r="AR1922" i="1"/>
  <c r="AR1679" i="1"/>
  <c r="AR1549" i="1"/>
  <c r="AR1175" i="1"/>
  <c r="AR843" i="1"/>
  <c r="AR1732" i="1"/>
  <c r="AR2795" i="1"/>
  <c r="AR1113" i="1"/>
  <c r="AR2251" i="1"/>
  <c r="AR1586" i="1"/>
  <c r="AR2772" i="1"/>
  <c r="AR1410" i="1"/>
  <c r="AR2040" i="1"/>
  <c r="AR2769" i="1"/>
  <c r="AR2730" i="1"/>
  <c r="AR2205" i="1"/>
  <c r="AR1065" i="1"/>
  <c r="AR1477" i="1"/>
  <c r="AR1780" i="1"/>
  <c r="AR1496" i="1"/>
  <c r="AR2242" i="1"/>
  <c r="AR2349" i="1"/>
  <c r="AR2304" i="1"/>
  <c r="AR1787" i="1"/>
  <c r="AR2130" i="1"/>
  <c r="AR2193" i="1"/>
  <c r="AR2162" i="1"/>
  <c r="AR2326" i="1"/>
  <c r="AR2757" i="1"/>
  <c r="AR2024" i="1"/>
  <c r="AR2054" i="1"/>
  <c r="AR2604" i="1"/>
  <c r="AR2091" i="1"/>
  <c r="AR2722" i="1"/>
  <c r="AR2641" i="1"/>
  <c r="AR1808" i="1"/>
  <c r="AR2541" i="1"/>
  <c r="AR1027" i="1"/>
  <c r="AR861" i="1"/>
  <c r="AR2441" i="1"/>
  <c r="AR1902" i="1"/>
  <c r="AR2357" i="1"/>
  <c r="AR1268" i="1"/>
  <c r="AR974" i="1"/>
  <c r="AR1062" i="1"/>
  <c r="AR2143" i="1"/>
  <c r="AR2155" i="1"/>
  <c r="AR2342" i="1"/>
  <c r="AR2503" i="1"/>
  <c r="AR1296" i="1"/>
  <c r="AR1187" i="1"/>
  <c r="AR875" i="1"/>
  <c r="AR2015" i="1"/>
  <c r="AR1414" i="1"/>
  <c r="AR897" i="1"/>
  <c r="AR1684" i="1"/>
  <c r="AR1457" i="1"/>
  <c r="AR1122" i="1"/>
  <c r="AR1437" i="1"/>
  <c r="AR2273" i="1"/>
  <c r="AR2656" i="1"/>
  <c r="AR1351" i="1"/>
  <c r="AR2457" i="1"/>
  <c r="AR2360" i="1"/>
  <c r="AR2172" i="1"/>
  <c r="AR2770" i="1"/>
  <c r="AR1580" i="1"/>
  <c r="AR1412" i="1"/>
  <c r="AR957" i="1"/>
  <c r="AR927" i="1"/>
  <c r="AR1693" i="1"/>
  <c r="AR845" i="1"/>
  <c r="AR1576" i="1"/>
  <c r="AR2367" i="1"/>
  <c r="AR1281" i="1"/>
  <c r="AR1606" i="1"/>
  <c r="AR1519" i="1"/>
  <c r="AR842" i="1"/>
  <c r="AR1145" i="1"/>
  <c r="AR2387" i="1"/>
  <c r="AR2212" i="1"/>
  <c r="AR1566" i="1"/>
  <c r="AR2275" i="1"/>
  <c r="AR2632" i="1"/>
  <c r="AR1084" i="1"/>
  <c r="AR1475" i="1"/>
  <c r="AR1750" i="1"/>
  <c r="AR2337" i="1"/>
  <c r="AR2001" i="1"/>
  <c r="AR2432" i="1"/>
  <c r="AR1446" i="1"/>
  <c r="AR1976" i="1"/>
  <c r="AR2201" i="1"/>
  <c r="AR1472" i="1"/>
  <c r="AR1829" i="1"/>
  <c r="AR1238" i="1"/>
  <c r="AR2239" i="1"/>
  <c r="AR1778" i="1"/>
  <c r="AR2679" i="1"/>
  <c r="AR2474" i="1"/>
  <c r="AR852" i="1"/>
  <c r="AR2628" i="1"/>
  <c r="AR1198" i="1"/>
  <c r="AR2629" i="1"/>
  <c r="AR2108" i="1"/>
  <c r="AR2537" i="1"/>
  <c r="AR2551" i="1"/>
  <c r="AR1607" i="1"/>
  <c r="AR1690" i="1"/>
  <c r="AR954" i="1"/>
  <c r="AR1638" i="1"/>
  <c r="AR2215" i="1"/>
  <c r="AR1411" i="1"/>
  <c r="AR929" i="1"/>
  <c r="AR1348" i="1"/>
  <c r="AR2221" i="1"/>
  <c r="AR2049" i="1"/>
  <c r="AR934" i="1"/>
  <c r="AR1134" i="1"/>
  <c r="AR2179" i="1"/>
  <c r="AR1900" i="1"/>
  <c r="AR2194" i="1"/>
  <c r="AR1838" i="1"/>
  <c r="AR1565" i="1"/>
  <c r="AR2664" i="1"/>
  <c r="AR1683" i="1"/>
  <c r="AR1461" i="1"/>
  <c r="AR2397" i="1"/>
  <c r="AR1160" i="1"/>
  <c r="AR2363" i="1"/>
  <c r="AR1310" i="1"/>
  <c r="AR1598" i="1"/>
  <c r="AR1345" i="1"/>
  <c r="AR1426" i="1"/>
  <c r="AR958" i="1"/>
  <c r="AR2626" i="1"/>
  <c r="AR2417" i="1"/>
  <c r="AR1953" i="1"/>
  <c r="AR837" i="1"/>
  <c r="AR1789" i="1"/>
  <c r="AR1044" i="1"/>
  <c r="AR1919" i="1"/>
  <c r="AR2274" i="1"/>
  <c r="AR2745" i="1"/>
  <c r="AR1341" i="1"/>
  <c r="AR1824" i="1"/>
  <c r="AR1099" i="1"/>
  <c r="AR1179" i="1"/>
  <c r="AR1401" i="1"/>
  <c r="AR1769" i="1"/>
  <c r="AR2717" i="1"/>
  <c r="AR1327" i="1"/>
  <c r="AR2356" i="1"/>
  <c r="AR2634" i="1"/>
  <c r="AR1631" i="1"/>
  <c r="AR896" i="1"/>
  <c r="AR879" i="1"/>
  <c r="AR1061" i="1"/>
  <c r="AR1201" i="1"/>
  <c r="AR2226" i="1"/>
  <c r="AR2308" i="1"/>
  <c r="AR1130" i="1"/>
  <c r="AR1256" i="1"/>
  <c r="AR2405" i="1"/>
  <c r="AR1523" i="1"/>
  <c r="AR1577" i="1"/>
  <c r="AR2612" i="1"/>
  <c r="AR1041" i="1"/>
  <c r="AR1511" i="1"/>
  <c r="AR1166" i="1"/>
  <c r="AR2270" i="1"/>
  <c r="AR1340" i="1"/>
  <c r="AR1891" i="1"/>
  <c r="AR1283" i="1"/>
  <c r="AR1844" i="1"/>
  <c r="AR1196" i="1"/>
  <c r="AR2647" i="1"/>
  <c r="AR2597" i="1"/>
  <c r="AR2061" i="1"/>
  <c r="AR1880" i="1"/>
  <c r="AR2279" i="1"/>
  <c r="AR1112" i="1"/>
  <c r="AR2644" i="1"/>
  <c r="AR2033" i="1"/>
  <c r="AR2437" i="1"/>
  <c r="AR1199" i="1"/>
  <c r="AR2245" i="1"/>
  <c r="AR1625" i="1"/>
  <c r="AR980" i="1"/>
  <c r="AR1504" i="1"/>
  <c r="AR2426" i="1"/>
  <c r="AR1783" i="1"/>
  <c r="AR1260" i="1"/>
  <c r="AR2011" i="1"/>
  <c r="AR1100" i="1"/>
  <c r="AR1861" i="1"/>
  <c r="AR2531" i="1"/>
  <c r="AR1485" i="1"/>
  <c r="AR1983" i="1"/>
  <c r="AR2132" i="1"/>
  <c r="AR1747" i="1"/>
  <c r="AR2643" i="1"/>
  <c r="AR2469" i="1"/>
  <c r="AR2731" i="1"/>
  <c r="AR2322" i="1"/>
  <c r="AR1382" i="1"/>
  <c r="AR1077" i="1"/>
  <c r="AR1066" i="1"/>
  <c r="AR2470" i="1"/>
  <c r="AR1221" i="1"/>
  <c r="AR2498" i="1"/>
  <c r="AR1286" i="1"/>
  <c r="AR1088" i="1"/>
  <c r="AR1483" i="1"/>
  <c r="AR2402" i="1"/>
  <c r="AR853" i="1"/>
  <c r="AR2666" i="1"/>
  <c r="AR1998" i="1"/>
  <c r="AR2166" i="1"/>
  <c r="AR1287" i="1"/>
  <c r="AR2704" i="1"/>
  <c r="AR2023" i="1"/>
  <c r="AR1373" i="1"/>
  <c r="AR2499" i="1"/>
  <c r="AR1906" i="1"/>
  <c r="AR836" i="1"/>
  <c r="AR1306" i="1"/>
  <c r="AR1136" i="1"/>
  <c r="AR2633" i="1"/>
  <c r="AR2430" i="1"/>
  <c r="AR1657" i="1"/>
  <c r="AR2309" i="1"/>
  <c r="AR1135" i="1"/>
  <c r="AR2530" i="1"/>
  <c r="AR2809" i="1"/>
  <c r="AR1568" i="1"/>
  <c r="AR1276" i="1"/>
  <c r="AR1790" i="1"/>
  <c r="AR2624" i="1"/>
  <c r="AR2128" i="1"/>
  <c r="AR1836" i="1"/>
  <c r="AR1269" i="1"/>
  <c r="AR1142" i="1"/>
  <c r="AR1669" i="1"/>
  <c r="AR1233" i="1"/>
  <c r="AR2778" i="1"/>
  <c r="AR1741" i="1"/>
  <c r="AR1515" i="1"/>
  <c r="AR1881" i="1"/>
  <c r="AR1826" i="1"/>
  <c r="AR1375" i="1"/>
  <c r="AR1613" i="1"/>
  <c r="AR2763" i="1"/>
  <c r="AR1785" i="1"/>
  <c r="AR1265" i="1"/>
  <c r="AR1627" i="1"/>
  <c r="AR1888" i="1"/>
  <c r="AR2627" i="1"/>
  <c r="AR2067" i="1"/>
  <c r="AR1841" i="1"/>
  <c r="AR1879" i="1"/>
  <c r="AR1762" i="1"/>
  <c r="AR2520" i="1"/>
  <c r="AR1425" i="1"/>
  <c r="AR1944" i="1"/>
  <c r="AR1195" i="1"/>
  <c r="AR2724" i="1"/>
  <c r="AR1190" i="1"/>
  <c r="AR2532" i="1"/>
  <c r="AR2514" i="1"/>
  <c r="AR2003" i="1"/>
  <c r="AR1629" i="1"/>
  <c r="AR1107" i="1"/>
  <c r="AR2540" i="1"/>
  <c r="AR1019" i="1"/>
  <c r="AR2467" i="1"/>
  <c r="AR2567" i="1"/>
  <c r="AR2738" i="1"/>
  <c r="AR2734" i="1"/>
  <c r="AR2134" i="1"/>
  <c r="AR1865" i="1"/>
  <c r="AR2602" i="1"/>
  <c r="AR2481" i="1"/>
  <c r="AR1873" i="1"/>
  <c r="AR1234" i="1"/>
  <c r="AR1191" i="1"/>
  <c r="AR2013" i="1"/>
  <c r="AR2584" i="1"/>
  <c r="AR2528" i="1"/>
  <c r="AR2157" i="1"/>
  <c r="AR1354" i="1"/>
  <c r="AR2538" i="1"/>
  <c r="AR1999" i="1"/>
  <c r="AR2511" i="1"/>
  <c r="AR2650" i="1"/>
  <c r="AR850" i="1"/>
  <c r="AR2576" i="1"/>
  <c r="AR2005" i="1"/>
  <c r="AR2078" i="1"/>
  <c r="AR2099" i="1"/>
  <c r="AR1371" i="1"/>
  <c r="AR1604" i="1"/>
  <c r="AR2216" i="1"/>
  <c r="AR1203" i="1"/>
  <c r="AR2287" i="1"/>
  <c r="AR1975" i="1"/>
  <c r="AR1424" i="1"/>
  <c r="AR2176" i="1"/>
  <c r="AR1740" i="1"/>
  <c r="AR2232" i="1"/>
  <c r="AR2106" i="1"/>
  <c r="AR1612" i="1"/>
  <c r="AR2009" i="1"/>
  <c r="AR2618" i="1"/>
  <c r="AR944" i="1"/>
  <c r="AR922" i="1"/>
  <c r="AR1439" i="1"/>
  <c r="AR950" i="1"/>
  <c r="AR2389" i="1"/>
  <c r="AR1374" i="1"/>
  <c r="AR1717" i="1"/>
  <c r="AR2736" i="1"/>
  <c r="AR1129" i="1"/>
  <c r="AR1970" i="1"/>
  <c r="AR1850" i="1"/>
  <c r="AR2571" i="1"/>
  <c r="AR1006" i="1"/>
  <c r="AR2747" i="1"/>
  <c r="AR1183" i="1"/>
  <c r="AR1262" i="1"/>
  <c r="AR1585" i="1"/>
  <c r="AR2438" i="1"/>
  <c r="AR1105" i="1"/>
  <c r="AR2407" i="1"/>
  <c r="AR962" i="1"/>
  <c r="AR2802" i="1"/>
  <c r="AR2759" i="1"/>
  <c r="AR1522" i="1"/>
  <c r="AR1746" i="1"/>
  <c r="AR1544" i="1"/>
  <c r="AR1650" i="1"/>
  <c r="AR2060" i="1"/>
  <c r="AR1898" i="1"/>
  <c r="AR1252" i="1"/>
  <c r="AR1497" i="1"/>
  <c r="AR1078" i="1"/>
  <c r="AR1889" i="1"/>
  <c r="AR1765" i="1"/>
  <c r="AR1458" i="1"/>
  <c r="AR2283" i="1"/>
  <c r="AR1304" i="1"/>
  <c r="AR1251" i="1"/>
  <c r="AR2340" i="1"/>
  <c r="AR915" i="1"/>
  <c r="AR1530" i="1"/>
  <c r="AR2097" i="1"/>
  <c r="AR1858" i="1"/>
  <c r="AR2202" i="1"/>
  <c r="AR2371" i="1"/>
  <c r="AR2504" i="1"/>
  <c r="AR1479" i="1"/>
  <c r="AR2330" i="1"/>
  <c r="AR2008" i="1"/>
  <c r="AR1308" i="1"/>
  <c r="AR2333" i="1"/>
  <c r="AR1797" i="1"/>
  <c r="AR961" i="1"/>
  <c r="AR1155" i="1"/>
  <c r="AR2412" i="1"/>
  <c r="AR2451" i="1"/>
  <c r="AR2200" i="1"/>
  <c r="AR1230" i="1"/>
  <c r="AR1127" i="1"/>
  <c r="AR1990" i="1"/>
  <c r="AR1758" i="1"/>
  <c r="AR1239" i="1"/>
  <c r="AR1316" i="1"/>
  <c r="AR909" i="1"/>
  <c r="AR2074" i="1"/>
  <c r="AR1610" i="1"/>
  <c r="AR2113" i="1"/>
  <c r="AR1940" i="1"/>
  <c r="AR1299" i="1"/>
  <c r="AR898" i="1"/>
  <c r="AR1469" i="1"/>
  <c r="AR2697" i="1"/>
  <c r="AR1615" i="1"/>
  <c r="AR2723" i="1"/>
  <c r="AR2460" i="1"/>
  <c r="AR1538" i="1"/>
  <c r="AR1164" i="1"/>
  <c r="AR2519" i="1"/>
  <c r="AR2230" i="1"/>
  <c r="AR2695" i="1"/>
  <c r="AR1404" i="1"/>
  <c r="AR1448" i="1"/>
  <c r="AR2068" i="1"/>
  <c r="AR2782" i="1"/>
  <c r="AR2615" i="1"/>
  <c r="AR2746" i="1"/>
  <c r="AR1379" i="1"/>
  <c r="AR936" i="1"/>
  <c r="AR1343" i="1"/>
  <c r="AR2041" i="1"/>
  <c r="AR827" i="1"/>
  <c r="AR1369" i="1"/>
  <c r="AR1011" i="1"/>
  <c r="AR1000" i="1"/>
  <c r="AR1622" i="1"/>
  <c r="AR2277" i="1"/>
  <c r="AR1470" i="1"/>
  <c r="AR1628" i="1"/>
  <c r="AR1146" i="1"/>
  <c r="AR2227" i="1"/>
  <c r="AR2673" i="1"/>
  <c r="AR1464" i="1"/>
  <c r="AR2539" i="1"/>
  <c r="AR1918" i="1"/>
  <c r="AR1878" i="1"/>
  <c r="AR1825" i="1"/>
  <c r="AR1178" i="1"/>
  <c r="AR1950" i="1"/>
  <c r="AR1626" i="1"/>
  <c r="AR1263" i="1"/>
  <c r="AR2605" i="1"/>
  <c r="AR880" i="1"/>
  <c r="AR2351" i="1"/>
  <c r="AR1548" i="1"/>
  <c r="AR1259" i="1"/>
  <c r="AR1091" i="1"/>
  <c r="AR2675" i="1"/>
  <c r="AR2149" i="1"/>
  <c r="AR1609" i="1"/>
  <c r="AR857" i="1"/>
  <c r="AR1224" i="1"/>
  <c r="AR2107" i="1"/>
  <c r="AR2228" i="1"/>
  <c r="AR2431" i="1"/>
  <c r="AR2058" i="1"/>
  <c r="AR2328" i="1"/>
  <c r="AR1394" i="1"/>
  <c r="AR2165" i="1"/>
  <c r="AR1616" i="1"/>
  <c r="AR1965" i="1"/>
  <c r="AR1654" i="1"/>
  <c r="AR1823" i="1"/>
  <c r="AR2102" i="1"/>
  <c r="AR1715" i="1"/>
  <c r="AR2379" i="1"/>
  <c r="AR1031" i="1"/>
  <c r="AR2208" i="1"/>
  <c r="AR2707" i="1"/>
  <c r="AR1985" i="1"/>
  <c r="AR2657" i="1"/>
  <c r="AR1822" i="1"/>
  <c r="AR2640" i="1"/>
  <c r="AR2394" i="1"/>
  <c r="AR1685" i="1"/>
  <c r="AR1390" i="1"/>
  <c r="AR1709" i="1"/>
  <c r="AR2094" i="1"/>
  <c r="AR1220" i="1"/>
  <c r="AR1827" i="1"/>
  <c r="AR2529" i="1"/>
  <c r="AR1935" i="1"/>
  <c r="AR1169" i="1"/>
  <c r="AR886" i="1"/>
  <c r="AR1069" i="1"/>
  <c r="AR2556" i="1"/>
  <c r="AR2690" i="1"/>
  <c r="AR1516" i="1"/>
  <c r="AR1590" i="1"/>
  <c r="AR1081" i="1"/>
  <c r="AR2017" i="1"/>
  <c r="AR2393" i="1"/>
  <c r="AR2581" i="1"/>
  <c r="AR1892" i="1"/>
  <c r="AR2320" i="1"/>
  <c r="AR2105" i="1"/>
  <c r="AR2642" i="1"/>
  <c r="AR2104" i="1"/>
  <c r="AR969" i="1"/>
  <c r="AR2096" i="1"/>
  <c r="AR2292" i="1"/>
  <c r="AR2810" i="1"/>
  <c r="AR2224" i="1"/>
  <c r="AR1876" i="1"/>
  <c r="AR1706" i="1"/>
  <c r="AR2534" i="1"/>
  <c r="AR2631" i="1"/>
  <c r="AR1686" i="1"/>
  <c r="AR2720" i="1"/>
  <c r="AR2542" i="1"/>
  <c r="AR2016" i="1"/>
  <c r="AR1833" i="1"/>
  <c r="AR2182" i="1"/>
  <c r="AR2214" i="1"/>
  <c r="AR2361" i="1"/>
  <c r="AR1471" i="1"/>
  <c r="AR1121" i="1"/>
  <c r="AR1366" i="1"/>
  <c r="AR864" i="1"/>
  <c r="AR1131" i="1"/>
  <c r="AR1266" i="1"/>
  <c r="AR1285" i="1"/>
  <c r="AR1435" i="1"/>
  <c r="AR2545" i="1"/>
  <c r="AR1174" i="1"/>
  <c r="AR1505" i="1"/>
  <c r="AR1596" i="1"/>
  <c r="AR1076" i="1"/>
  <c r="AR1977" i="1"/>
  <c r="AR1046" i="1"/>
  <c r="AR1636" i="1"/>
  <c r="AR2500" i="1"/>
  <c r="AR1883" i="1"/>
  <c r="AR1162" i="1"/>
  <c r="AR1278" i="1"/>
  <c r="AR1073" i="1"/>
  <c r="AR2621" i="1"/>
  <c r="AR1578" i="1"/>
  <c r="AR878" i="1"/>
  <c r="AR1111" i="1"/>
  <c r="AR1356" i="1"/>
  <c r="AR1751" i="1"/>
  <c r="AR1037" i="1"/>
  <c r="AR972" i="1"/>
  <c r="AR1941" i="1"/>
  <c r="AR1893" i="1"/>
  <c r="AR1267" i="1"/>
  <c r="AR1662" i="1"/>
  <c r="AR1488" i="1"/>
  <c r="AR2475" i="1"/>
  <c r="AR1914" i="1"/>
  <c r="AR2045" i="1"/>
  <c r="AR1126" i="1"/>
  <c r="AR1749" i="1"/>
  <c r="AR1814" i="1"/>
  <c r="AR2684" i="1"/>
  <c r="AR2570" i="1"/>
  <c r="AR905" i="1"/>
  <c r="AR2095" i="1"/>
  <c r="AR1524" i="1"/>
  <c r="AR866" i="1"/>
  <c r="AR2084" i="1"/>
  <c r="AR1759" i="1"/>
  <c r="AR1143" i="1"/>
  <c r="AR1924" i="1"/>
  <c r="AR2461" i="1"/>
  <c r="AR839" i="1"/>
  <c r="AR2248" i="1"/>
  <c r="AR1512" i="1"/>
  <c r="AR2749" i="1"/>
  <c r="AR1085" i="1"/>
  <c r="AR2247" i="1"/>
  <c r="AR2253" i="1"/>
  <c r="AR2164" i="1"/>
  <c r="AR1115" i="1"/>
  <c r="AR2674" i="1"/>
  <c r="AO2156" i="1"/>
  <c r="AO1565" i="1"/>
  <c r="AM1767" i="1"/>
  <c r="AN1767" i="1"/>
  <c r="AO1519" i="1"/>
  <c r="AM1264" i="1"/>
  <c r="AN1264" i="1"/>
  <c r="AO1944" i="1"/>
  <c r="AO2555" i="1"/>
  <c r="AN1197" i="1"/>
  <c r="AM1197" i="1"/>
  <c r="AO2415" i="1"/>
  <c r="AM992" i="1"/>
  <c r="AN992" i="1"/>
  <c r="AO2191" i="1"/>
  <c r="AO1473" i="1"/>
  <c r="AO1748" i="1"/>
  <c r="AN1575" i="1"/>
  <c r="AM1575" i="1"/>
  <c r="AO2697" i="1"/>
  <c r="AO1961" i="1"/>
  <c r="AM1140" i="1"/>
  <c r="AN1140" i="1"/>
  <c r="AO2163" i="1"/>
  <c r="AO2313" i="1"/>
  <c r="AN1707" i="1"/>
  <c r="AM1707" i="1"/>
  <c r="AO1024" i="1"/>
  <c r="AO1439" i="1"/>
  <c r="AO1001" i="1"/>
  <c r="AO1020" i="1"/>
  <c r="AO1274" i="1"/>
  <c r="AO1216" i="1"/>
  <c r="AO1761" i="1"/>
  <c r="AO1091" i="1"/>
  <c r="AO2146" i="1"/>
  <c r="AN2405" i="1"/>
  <c r="AM2405" i="1"/>
  <c r="AM2061" i="1"/>
  <c r="AN2061" i="1"/>
  <c r="AM1126" i="1"/>
  <c r="AO1126" i="1"/>
  <c r="AN1039" i="1"/>
  <c r="AM1039" i="1"/>
  <c r="AO876" i="1"/>
  <c r="AM1996" i="1"/>
  <c r="AN1996" i="1"/>
  <c r="AO1407" i="1"/>
  <c r="AM2055" i="1"/>
  <c r="AN2055" i="1"/>
  <c r="AO2044" i="1"/>
  <c r="AM2672" i="1"/>
  <c r="AN2672" i="1"/>
  <c r="AM1504" i="1"/>
  <c r="AN1504" i="1"/>
  <c r="AO1954" i="1"/>
  <c r="AO1280" i="1"/>
  <c r="AO2439" i="1"/>
  <c r="AM1316" i="1"/>
  <c r="AN1316" i="1"/>
  <c r="AO878" i="1"/>
  <c r="AM2516" i="1"/>
  <c r="AN2516" i="1"/>
  <c r="AN2813" i="1"/>
  <c r="AM2813" i="1"/>
  <c r="AN1498" i="1"/>
  <c r="AM1498" i="1"/>
  <c r="AM1760" i="1"/>
  <c r="AN1760" i="1"/>
  <c r="AM1694" i="1"/>
  <c r="AN1694" i="1"/>
  <c r="AO2066" i="1"/>
  <c r="AO1321" i="1"/>
  <c r="AN2586" i="1"/>
  <c r="AM2586" i="1"/>
  <c r="AN894" i="1"/>
  <c r="AM894" i="1"/>
  <c r="AM2686" i="1"/>
  <c r="AN2686" i="1"/>
  <c r="AO1721" i="1"/>
  <c r="AN1558" i="1"/>
  <c r="AM1558" i="1"/>
  <c r="AO1245" i="1"/>
  <c r="AO2223" i="1"/>
  <c r="AO1802" i="1"/>
  <c r="AO1443" i="1"/>
  <c r="AO1986" i="1"/>
  <c r="AN844" i="1"/>
  <c r="AM844" i="1"/>
  <c r="AM1285" i="1"/>
  <c r="AN1285" i="1"/>
  <c r="AO1033" i="1"/>
  <c r="AN1407" i="1"/>
  <c r="AM1407" i="1"/>
  <c r="AO917" i="1"/>
  <c r="AO847" i="1"/>
  <c r="AO2055" i="1"/>
  <c r="AO1762" i="1"/>
  <c r="AM2044" i="1"/>
  <c r="AN2044" i="1"/>
  <c r="AO2672" i="1"/>
  <c r="AO1388" i="1"/>
  <c r="AO1504" i="1"/>
  <c r="AO2246" i="1"/>
  <c r="AM1954" i="1"/>
  <c r="AN1954" i="1"/>
  <c r="AO905" i="1"/>
  <c r="AO2739" i="1"/>
  <c r="AM1280" i="1"/>
  <c r="AN1280" i="1"/>
  <c r="AM1807" i="1"/>
  <c r="AN1807" i="1"/>
  <c r="AO1812" i="1"/>
  <c r="AO989" i="1"/>
  <c r="AO1316" i="1"/>
  <c r="AM878" i="1"/>
  <c r="AN878" i="1"/>
  <c r="AO1527" i="1"/>
  <c r="AO1112" i="1"/>
  <c r="AM1395" i="1"/>
  <c r="AN1395" i="1"/>
  <c r="AO2516" i="1"/>
  <c r="AO1757" i="1"/>
  <c r="AO2813" i="1"/>
  <c r="AO982" i="1"/>
  <c r="AO1498" i="1"/>
  <c r="AO1760" i="1"/>
  <c r="AO1694" i="1"/>
  <c r="AM1866" i="1"/>
  <c r="AN1866" i="1"/>
  <c r="AM2066" i="1"/>
  <c r="AN2066" i="1"/>
  <c r="AN1321" i="1"/>
  <c r="AM1321" i="1"/>
  <c r="AO2586" i="1"/>
  <c r="AO1645" i="1"/>
  <c r="AO894" i="1"/>
  <c r="AO2686" i="1"/>
  <c r="AM1721" i="1"/>
  <c r="AN1721" i="1"/>
  <c r="AM2440" i="1"/>
  <c r="AN2440" i="1"/>
  <c r="AO2274" i="1"/>
  <c r="AO1953" i="1"/>
  <c r="AO2785" i="1"/>
  <c r="AM1675" i="1"/>
  <c r="AN1675" i="1"/>
  <c r="AO2566" i="1"/>
  <c r="AO1438" i="1"/>
  <c r="AO2326" i="1"/>
  <c r="AM2529" i="1"/>
  <c r="AN2529" i="1"/>
  <c r="AN1690" i="1"/>
  <c r="AM1690" i="1"/>
  <c r="AM2176" i="1"/>
  <c r="AN2176" i="1"/>
  <c r="AM1479" i="1"/>
  <c r="AN1479" i="1"/>
  <c r="AM2452" i="1"/>
  <c r="AN2452" i="1"/>
  <c r="AO1148" i="1"/>
  <c r="AO856" i="1"/>
  <c r="AM1958" i="1"/>
  <c r="AN1958" i="1"/>
  <c r="AM1577" i="1"/>
  <c r="AN1577" i="1"/>
  <c r="AN2812" i="1"/>
  <c r="AM2812" i="1"/>
  <c r="AO2301" i="1"/>
  <c r="AO2200" i="1"/>
  <c r="AO2148" i="1"/>
  <c r="AO1554" i="1"/>
  <c r="AO2453" i="1"/>
  <c r="AO1105" i="1"/>
  <c r="AO2198" i="1"/>
  <c r="AN1382" i="1"/>
  <c r="AM1382" i="1"/>
  <c r="AO2730" i="1"/>
  <c r="AO1637" i="1"/>
  <c r="AO2004" i="1"/>
  <c r="AO2046" i="1"/>
  <c r="AO1185" i="1"/>
  <c r="AN2679" i="1"/>
  <c r="AM2679" i="1"/>
  <c r="AO2400" i="1"/>
  <c r="AO844" i="1"/>
  <c r="AM1033" i="1"/>
  <c r="AN1033" i="1"/>
  <c r="AN917" i="1"/>
  <c r="AM917" i="1"/>
  <c r="AM1762" i="1"/>
  <c r="AN1762" i="1"/>
  <c r="AM1388" i="1"/>
  <c r="AN1388" i="1"/>
  <c r="AM905" i="1"/>
  <c r="AN905" i="1"/>
  <c r="AO2212" i="1"/>
  <c r="AO957" i="1"/>
  <c r="AM1112" i="1"/>
  <c r="AN1112" i="1"/>
  <c r="AM982" i="1"/>
  <c r="AN982" i="1"/>
  <c r="AO1866" i="1"/>
  <c r="AN1645" i="1"/>
  <c r="AM1645" i="1"/>
  <c r="AO1795" i="1"/>
  <c r="AM1083" i="1"/>
  <c r="AN1083" i="1"/>
  <c r="AO2820" i="1"/>
  <c r="AO2823" i="1"/>
  <c r="AN1113" i="1"/>
  <c r="AM1113" i="1"/>
  <c r="AO1118" i="1"/>
  <c r="AM1987" i="1"/>
  <c r="AN1987" i="1"/>
  <c r="AO1134" i="1"/>
  <c r="AN1135" i="1"/>
  <c r="AM1135" i="1"/>
  <c r="AN2037" i="1"/>
  <c r="AM2037" i="1"/>
  <c r="AO1002" i="1"/>
  <c r="AN1534" i="1"/>
  <c r="AM1534" i="1"/>
  <c r="AO2643" i="1"/>
  <c r="AM2302" i="1"/>
  <c r="AN2302" i="1"/>
  <c r="AM2051" i="1"/>
  <c r="AN2051" i="1"/>
  <c r="AO1071" i="1"/>
  <c r="AM2065" i="1"/>
  <c r="AN2065" i="1"/>
  <c r="AO1241" i="1"/>
  <c r="AM2497" i="1"/>
  <c r="AN2497" i="1"/>
  <c r="AM1081" i="1"/>
  <c r="AN1081" i="1"/>
  <c r="AN1103" i="1"/>
  <c r="AM1103" i="1"/>
  <c r="AO1622" i="1"/>
  <c r="AO1404" i="1"/>
  <c r="AO1659" i="1"/>
  <c r="AM1041" i="1"/>
  <c r="AN1041" i="1"/>
  <c r="AO2408" i="1"/>
  <c r="AO2402" i="1"/>
  <c r="AO1179" i="1"/>
  <c r="AO1976" i="1"/>
  <c r="AM1144" i="1"/>
  <c r="AN1144" i="1"/>
  <c r="AM1888" i="1"/>
  <c r="AN1888" i="1"/>
  <c r="AO1095" i="1"/>
  <c r="AM2277" i="1"/>
  <c r="AN2277" i="1"/>
  <c r="AO2652" i="1"/>
  <c r="AO2227" i="1"/>
  <c r="AN2286" i="1"/>
  <c r="AM2286" i="1"/>
  <c r="AO2091" i="1"/>
  <c r="AM1204" i="1"/>
  <c r="AN1204" i="1"/>
  <c r="AM2052" i="1"/>
  <c r="AN2052" i="1"/>
  <c r="AN2193" i="1"/>
  <c r="AM2193" i="1"/>
  <c r="AM1052" i="1"/>
  <c r="AN1052" i="1"/>
  <c r="AO2549" i="1"/>
  <c r="AO2440" i="1"/>
  <c r="AM1999" i="1"/>
  <c r="AN1999" i="1"/>
  <c r="AO1893" i="1"/>
  <c r="AO2209" i="1"/>
  <c r="AO1474" i="1"/>
  <c r="AN902" i="1"/>
  <c r="AM902" i="1"/>
  <c r="AO1662" i="1"/>
  <c r="AO2709" i="1"/>
  <c r="AO892" i="1"/>
  <c r="AO1675" i="1"/>
  <c r="AM2566" i="1"/>
  <c r="AN2566" i="1"/>
  <c r="AN1438" i="1"/>
  <c r="AM1438" i="1"/>
  <c r="AN2326" i="1"/>
  <c r="AM2326" i="1"/>
  <c r="AO2529" i="1"/>
  <c r="AO1690" i="1"/>
  <c r="AO2176" i="1"/>
  <c r="AO1479" i="1"/>
  <c r="AO2452" i="1"/>
  <c r="AM1148" i="1"/>
  <c r="AN1148" i="1"/>
  <c r="AM856" i="1"/>
  <c r="AN856" i="1"/>
  <c r="AO1958" i="1"/>
  <c r="AO1577" i="1"/>
  <c r="AO2812" i="1"/>
  <c r="AN2301" i="1"/>
  <c r="AM2301" i="1"/>
  <c r="AN2200" i="1"/>
  <c r="AM2200" i="1"/>
  <c r="AN1943" i="1"/>
  <c r="AO1943" i="1"/>
  <c r="AO1906" i="1"/>
  <c r="AO1094" i="1"/>
  <c r="AO1886" i="1"/>
  <c r="AO959" i="1"/>
  <c r="AO2311" i="1"/>
  <c r="AO1133" i="1"/>
  <c r="AO2350" i="1"/>
  <c r="AN1311" i="1"/>
  <c r="AM1311" i="1"/>
  <c r="AO1634" i="1"/>
  <c r="AO2035" i="1"/>
  <c r="AO1129" i="1"/>
  <c r="AO2413" i="1"/>
  <c r="AO1843" i="1"/>
  <c r="AN1626" i="1"/>
  <c r="AM1626" i="1"/>
  <c r="AO2020" i="1"/>
  <c r="AN1487" i="1"/>
  <c r="AM1487" i="1"/>
  <c r="AM2726" i="1"/>
  <c r="AN2726" i="1"/>
  <c r="AO1184" i="1"/>
  <c r="AO2569" i="1"/>
  <c r="AO1628" i="1"/>
  <c r="AN1272" i="1"/>
  <c r="AM1272" i="1"/>
  <c r="AN2511" i="1"/>
  <c r="AM2511" i="1"/>
  <c r="AM1829" i="1"/>
  <c r="AN1829" i="1"/>
  <c r="AO2169" i="1"/>
  <c r="AO1531" i="1"/>
  <c r="AN2462" i="1"/>
  <c r="AM2462" i="1"/>
  <c r="AO2580" i="1"/>
  <c r="AO2084" i="1"/>
  <c r="AO1395" i="1"/>
  <c r="AO1221" i="1"/>
  <c r="AM1795" i="1"/>
  <c r="AN1795" i="1"/>
  <c r="AN1463" i="1"/>
  <c r="AM1463" i="1"/>
  <c r="AO1417" i="1"/>
  <c r="AO2377" i="1"/>
  <c r="AO1657" i="1"/>
  <c r="AO1190" i="1"/>
  <c r="AO1320" i="1"/>
  <c r="AO1305" i="1"/>
  <c r="AM1179" i="1"/>
  <c r="AN1179" i="1"/>
  <c r="AN1976" i="1"/>
  <c r="AM1976" i="1"/>
  <c r="AO1144" i="1"/>
  <c r="AO1888" i="1"/>
  <c r="AM1036" i="1"/>
  <c r="AO1036" i="1"/>
  <c r="AM1095" i="1"/>
  <c r="AN1095" i="1"/>
  <c r="AO2277" i="1"/>
  <c r="AM2652" i="1"/>
  <c r="AN2652" i="1"/>
  <c r="AN2227" i="1"/>
  <c r="AM2227" i="1"/>
  <c r="AO2286" i="1"/>
  <c r="AM2091" i="1"/>
  <c r="AN2091" i="1"/>
  <c r="AO1204" i="1"/>
  <c r="AO2052" i="1"/>
  <c r="AO2193" i="1"/>
  <c r="AO1052" i="1"/>
  <c r="AN2549" i="1"/>
  <c r="AM2549" i="1"/>
  <c r="AM1211" i="1"/>
  <c r="AO1211" i="1"/>
  <c r="AO2457" i="1"/>
  <c r="AO1269" i="1"/>
  <c r="AM2519" i="1"/>
  <c r="AN2519" i="1"/>
  <c r="AO1215" i="1"/>
  <c r="AM1337" i="1"/>
  <c r="AO1337" i="1"/>
  <c r="AO1233" i="1"/>
  <c r="AO1384" i="1"/>
  <c r="AM2016" i="1"/>
  <c r="AN2016" i="1"/>
  <c r="AO948" i="1"/>
  <c r="AM2581" i="1"/>
  <c r="AN2581" i="1"/>
  <c r="AN2791" i="1"/>
  <c r="AM2791" i="1"/>
  <c r="AM2121" i="1"/>
  <c r="AN2121" i="1"/>
  <c r="AM1455" i="1"/>
  <c r="AN1455" i="1"/>
  <c r="AO904" i="1"/>
  <c r="AO2240" i="1"/>
  <c r="AO903" i="1"/>
  <c r="AM2667" i="1"/>
  <c r="AN2667" i="1"/>
  <c r="AO932" i="1"/>
  <c r="AO1999" i="1"/>
  <c r="AN1893" i="1"/>
  <c r="AM1893" i="1"/>
  <c r="AO1324" i="1"/>
  <c r="AO902" i="1"/>
  <c r="AO1482" i="1"/>
  <c r="AO1325" i="1"/>
  <c r="AM936" i="1"/>
  <c r="AO936" i="1"/>
  <c r="AN1783" i="1"/>
  <c r="AM1783" i="1"/>
  <c r="AO2618" i="1"/>
  <c r="AO1500" i="1"/>
  <c r="AO2649" i="1"/>
  <c r="AO1174" i="1"/>
  <c r="AM2079" i="1"/>
  <c r="AN2079" i="1"/>
  <c r="AO2531" i="1"/>
  <c r="AO1116" i="1"/>
  <c r="AN1906" i="1"/>
  <c r="AM1906" i="1"/>
  <c r="AO2647" i="1"/>
  <c r="AO1777" i="1"/>
  <c r="AM1921" i="1"/>
  <c r="AN1921" i="1"/>
  <c r="AO1284" i="1"/>
  <c r="AM1625" i="1"/>
  <c r="AN1625" i="1"/>
  <c r="AO1687" i="1"/>
  <c r="AO1465" i="1"/>
  <c r="AO990" i="1"/>
  <c r="AN2039" i="1"/>
  <c r="AO2039" i="1"/>
  <c r="AM854" i="1"/>
  <c r="AN854" i="1"/>
  <c r="AO1506" i="1"/>
  <c r="AM1195" i="1"/>
  <c r="AN1195" i="1"/>
  <c r="AM1467" i="1"/>
  <c r="AN1467" i="1"/>
  <c r="AM2521" i="1"/>
  <c r="AN2521" i="1"/>
  <c r="AO1213" i="1"/>
  <c r="AN2067" i="1"/>
  <c r="AM2067" i="1"/>
  <c r="AN1107" i="1"/>
  <c r="AM1107" i="1"/>
  <c r="AN2500" i="1"/>
  <c r="AM2500" i="1"/>
  <c r="AN1441" i="1"/>
  <c r="AM1441" i="1"/>
  <c r="AM899" i="1"/>
  <c r="AN899" i="1"/>
  <c r="AO2379" i="1"/>
  <c r="AM1408" i="1"/>
  <c r="AN1408" i="1"/>
  <c r="AN2628" i="1"/>
  <c r="AM2628" i="1"/>
  <c r="AN1016" i="1"/>
  <c r="AM1016" i="1"/>
  <c r="AO1538" i="1"/>
  <c r="AN1757" i="1"/>
  <c r="AM1757" i="1"/>
  <c r="AO2599" i="1"/>
  <c r="AO1463" i="1"/>
  <c r="AN1206" i="1"/>
  <c r="AM1206" i="1"/>
  <c r="AO2074" i="1"/>
  <c r="AO2153" i="1"/>
  <c r="AO2819" i="1"/>
  <c r="AN1063" i="1"/>
  <c r="AM1063" i="1"/>
  <c r="AM1190" i="1"/>
  <c r="AN1190" i="1"/>
  <c r="AM2457" i="1"/>
  <c r="AN2457" i="1"/>
  <c r="AO1813" i="1"/>
  <c r="AN1269" i="1"/>
  <c r="AM1269" i="1"/>
  <c r="AO2519" i="1"/>
  <c r="AM1215" i="1"/>
  <c r="AN1215" i="1"/>
  <c r="AM1233" i="1"/>
  <c r="AN1233" i="1"/>
  <c r="AM1384" i="1"/>
  <c r="AN1384" i="1"/>
  <c r="AO2016" i="1"/>
  <c r="AM948" i="1"/>
  <c r="AN948" i="1"/>
  <c r="AO2581" i="1"/>
  <c r="AO2791" i="1"/>
  <c r="AO2121" i="1"/>
  <c r="AO1455" i="1"/>
  <c r="AM904" i="1"/>
  <c r="AN904" i="1"/>
  <c r="AN2240" i="1"/>
  <c r="AM2240" i="1"/>
  <c r="AN903" i="1"/>
  <c r="AM903" i="1"/>
  <c r="AO2667" i="1"/>
  <c r="AN932" i="1"/>
  <c r="AM932" i="1"/>
  <c r="AM1390" i="1"/>
  <c r="AN1390" i="1"/>
  <c r="AM2177" i="1"/>
  <c r="AN2177" i="1"/>
  <c r="AM1229" i="1"/>
  <c r="AN1229" i="1"/>
  <c r="AO2485" i="1"/>
  <c r="AO1353" i="1"/>
  <c r="AO2637" i="1"/>
  <c r="AO2290" i="1"/>
  <c r="AM2547" i="1"/>
  <c r="AO2547" i="1"/>
  <c r="AO952" i="1"/>
  <c r="AM1872" i="1"/>
  <c r="AN1872" i="1"/>
  <c r="AO1378" i="1"/>
  <c r="AO2398" i="1"/>
  <c r="AM1170" i="1"/>
  <c r="AN1170" i="1"/>
  <c r="AN1935" i="1"/>
  <c r="AM1935" i="1"/>
  <c r="AM1030" i="1"/>
  <c r="AN1030" i="1"/>
  <c r="AO1231" i="1"/>
  <c r="AM1930" i="1"/>
  <c r="AN1930" i="1"/>
  <c r="AO1205" i="1"/>
  <c r="AO2305" i="1"/>
  <c r="AO2810" i="1"/>
  <c r="AM2459" i="1"/>
  <c r="AN2459" i="1"/>
  <c r="AN1660" i="1"/>
  <c r="AM1660" i="1"/>
  <c r="AM1031" i="1"/>
  <c r="AN1031" i="1"/>
  <c r="AO2252" i="1"/>
  <c r="AN1385" i="1"/>
  <c r="AM1385" i="1"/>
  <c r="AO2802" i="1"/>
  <c r="AO2384" i="1"/>
  <c r="AN2347" i="1"/>
  <c r="AM2347" i="1"/>
  <c r="AO2299" i="1"/>
  <c r="AO2565" i="1"/>
  <c r="AO1072" i="1"/>
  <c r="AO2450" i="1"/>
  <c r="AO2435" i="1"/>
  <c r="AN1476" i="1"/>
  <c r="AM1476" i="1"/>
  <c r="AO934" i="1"/>
  <c r="AO1807" i="1"/>
  <c r="AO1206" i="1"/>
  <c r="AO1815" i="1"/>
  <c r="AO2361" i="1"/>
  <c r="AO1532" i="1"/>
  <c r="AM1968" i="1"/>
  <c r="AN1968" i="1"/>
  <c r="AM1346" i="1"/>
  <c r="AN1346" i="1"/>
  <c r="AO2187" i="1"/>
  <c r="AM1396" i="1"/>
  <c r="AO1396" i="1"/>
  <c r="AO1517" i="1"/>
  <c r="AO2771" i="1"/>
  <c r="AN977" i="1"/>
  <c r="AM977" i="1"/>
  <c r="AN2115" i="1"/>
  <c r="AM2115" i="1"/>
  <c r="AO867" i="1"/>
  <c r="AO2197" i="1"/>
  <c r="AO1450" i="1"/>
  <c r="AO931" i="1"/>
  <c r="AO2359" i="1"/>
  <c r="AO1717" i="1"/>
  <c r="AO2621" i="1"/>
  <c r="AO1960" i="1"/>
  <c r="AO883" i="1"/>
  <c r="AO1063" i="1"/>
  <c r="AO2085" i="1"/>
  <c r="AN1123" i="1"/>
  <c r="AM1123" i="1"/>
  <c r="AN2336" i="1"/>
  <c r="AM2336" i="1"/>
  <c r="AO2184" i="1"/>
  <c r="AO1569" i="1"/>
  <c r="AN1434" i="1"/>
  <c r="AM1434" i="1"/>
  <c r="AM2473" i="1"/>
  <c r="AN2473" i="1"/>
  <c r="AO1392" i="1"/>
  <c r="AM1938" i="1"/>
  <c r="AN1938" i="1"/>
  <c r="AO846" i="1"/>
  <c r="AO1753" i="1"/>
  <c r="AN2394" i="1"/>
  <c r="AM2394" i="1"/>
  <c r="AO1257" i="1"/>
  <c r="AO2054" i="1"/>
  <c r="AN1042" i="1"/>
  <c r="AM1042" i="1"/>
  <c r="AM2699" i="1"/>
  <c r="AN2699" i="1"/>
  <c r="AN2125" i="1"/>
  <c r="AM2125" i="1"/>
  <c r="AO1165" i="1"/>
  <c r="AO2447" i="1"/>
  <c r="AM1397" i="1"/>
  <c r="AO1397" i="1"/>
  <c r="AM2243" i="1"/>
  <c r="AN2243" i="1"/>
  <c r="AO2332" i="1"/>
  <c r="AO1390" i="1"/>
  <c r="AO1229" i="1"/>
  <c r="AO2617" i="1"/>
  <c r="AO2057" i="1"/>
  <c r="AO1650" i="1"/>
  <c r="AM1689" i="1"/>
  <c r="AN1689" i="1"/>
  <c r="AN2150" i="1"/>
  <c r="AM2150" i="1"/>
  <c r="AM2824" i="1"/>
  <c r="AN2824" i="1"/>
  <c r="AO1515" i="1"/>
  <c r="AO2232" i="1"/>
  <c r="AO1137" i="1"/>
  <c r="AM1402" i="1"/>
  <c r="AN1402" i="1"/>
  <c r="AO891" i="1"/>
  <c r="AO1000" i="1"/>
  <c r="AN2202" i="1"/>
  <c r="AM2202" i="1"/>
  <c r="AO1092" i="1"/>
  <c r="AM1338" i="1"/>
  <c r="AN1338" i="1"/>
  <c r="AO2660" i="1"/>
  <c r="AN1541" i="1"/>
  <c r="AM1541" i="1"/>
  <c r="AO1586" i="1"/>
  <c r="AM2110" i="1"/>
  <c r="AN2110" i="1"/>
  <c r="AM1743" i="1"/>
  <c r="AN1743" i="1"/>
  <c r="AM860" i="1"/>
  <c r="AN860" i="1"/>
  <c r="AM1929" i="1"/>
  <c r="AN1929" i="1"/>
  <c r="AO1376" i="1"/>
  <c r="AN1120" i="1"/>
  <c r="AM1120" i="1"/>
  <c r="AO1808" i="1"/>
  <c r="AN2501" i="1"/>
  <c r="AM2501" i="1"/>
  <c r="AN1458" i="1"/>
  <c r="AM1458" i="1"/>
  <c r="AN2063" i="1"/>
  <c r="AM2063" i="1"/>
  <c r="AO966" i="1"/>
  <c r="AM1698" i="1"/>
  <c r="AN1698" i="1"/>
  <c r="AM2755" i="1"/>
  <c r="AN2755" i="1"/>
  <c r="AM2166" i="1"/>
  <c r="AN2166" i="1"/>
  <c r="AM2235" i="1"/>
  <c r="AN2235" i="1"/>
  <c r="AO1223" i="1"/>
  <c r="AN1484" i="1"/>
  <c r="AM1484" i="1"/>
  <c r="AO1722" i="1"/>
  <c r="AO1667" i="1"/>
  <c r="AM2766" i="1"/>
  <c r="AN2766" i="1"/>
  <c r="AO2477" i="1"/>
  <c r="AN1803" i="1"/>
  <c r="AM1803" i="1"/>
  <c r="AN1522" i="1"/>
  <c r="AM1522" i="1"/>
  <c r="AO1547" i="1"/>
  <c r="AM1186" i="1"/>
  <c r="AN1186" i="1"/>
  <c r="AM1885" i="1"/>
  <c r="AN1885" i="1"/>
  <c r="AO2561" i="1"/>
  <c r="AM2246" i="1"/>
  <c r="AN2246" i="1"/>
  <c r="AM872" i="1"/>
  <c r="AN872" i="1"/>
  <c r="AO1150" i="1"/>
  <c r="AO2423" i="1"/>
  <c r="AN1623" i="1"/>
  <c r="AM1623" i="1"/>
  <c r="AO1822" i="1"/>
  <c r="AM2507" i="1"/>
  <c r="AO2507" i="1"/>
  <c r="AO1153" i="1"/>
  <c r="AO2230" i="1"/>
  <c r="AO1177" i="1"/>
  <c r="AN2762" i="1"/>
  <c r="AM2762" i="1"/>
  <c r="AN1310" i="1"/>
  <c r="AM1310" i="1"/>
  <c r="AM1101" i="1"/>
  <c r="AN1101" i="1"/>
  <c r="AM2045" i="1"/>
  <c r="AN2045" i="1"/>
  <c r="AM1365" i="1"/>
  <c r="AO1365" i="1"/>
  <c r="AN2560" i="1"/>
  <c r="AM2560" i="1"/>
  <c r="AM1697" i="1"/>
  <c r="AN1697" i="1"/>
  <c r="AM2716" i="1"/>
  <c r="AN2716" i="1"/>
  <c r="AO1949" i="1"/>
  <c r="AO1782" i="1"/>
  <c r="AO2320" i="1"/>
  <c r="AO2792" i="1"/>
  <c r="AO1695" i="1"/>
  <c r="AM2375" i="1"/>
  <c r="AN2375" i="1"/>
  <c r="AN1119" i="1"/>
  <c r="AM1119" i="1"/>
  <c r="AN2371" i="1"/>
  <c r="AM2371" i="1"/>
  <c r="AN1542" i="1"/>
  <c r="AM1542" i="1"/>
  <c r="AN1633" i="1"/>
  <c r="AM1633" i="1"/>
  <c r="AM2249" i="1"/>
  <c r="AN2249" i="1"/>
  <c r="AN1319" i="1"/>
  <c r="AM1319" i="1"/>
  <c r="AM2437" i="1"/>
  <c r="AN2437" i="1"/>
  <c r="AM870" i="1"/>
  <c r="AN870" i="1"/>
  <c r="AO2718" i="1"/>
  <c r="AN1897" i="1"/>
  <c r="AM1897" i="1"/>
  <c r="AM987" i="1"/>
  <c r="AN987" i="1"/>
  <c r="AN2229" i="1"/>
  <c r="AM2229" i="1"/>
  <c r="AM1578" i="1"/>
  <c r="AN1578" i="1"/>
  <c r="AO2713" i="1"/>
  <c r="AO1907" i="1"/>
  <c r="AO1632" i="1"/>
  <c r="AO1434" i="1"/>
  <c r="AO2473" i="1"/>
  <c r="AN1392" i="1"/>
  <c r="AM1392" i="1"/>
  <c r="AO1938" i="1"/>
  <c r="AM846" i="1"/>
  <c r="AN846" i="1"/>
  <c r="AN1753" i="1"/>
  <c r="AM1753" i="1"/>
  <c r="AO2394" i="1"/>
  <c r="AM1257" i="1"/>
  <c r="AN1257" i="1"/>
  <c r="AM2054" i="1"/>
  <c r="AN2054" i="1"/>
  <c r="AO1042" i="1"/>
  <c r="AO2699" i="1"/>
  <c r="AO2125" i="1"/>
  <c r="AM1165" i="1"/>
  <c r="AN1165" i="1"/>
  <c r="AN2447" i="1"/>
  <c r="AM2447" i="1"/>
  <c r="AO2243" i="1"/>
  <c r="AO2539" i="1"/>
  <c r="AO1779" i="1"/>
  <c r="AN915" i="1"/>
  <c r="AM915" i="1"/>
  <c r="AO2642" i="1"/>
  <c r="AO2253" i="1"/>
  <c r="AO1421" i="1"/>
  <c r="AO1689" i="1"/>
  <c r="AO2150" i="1"/>
  <c r="AO2824" i="1"/>
  <c r="AO2578" i="1"/>
  <c r="AO993" i="1"/>
  <c r="AO1077" i="1"/>
  <c r="AO1496" i="1"/>
  <c r="AM2469" i="1"/>
  <c r="AO2469" i="1"/>
  <c r="AO1302" i="1"/>
  <c r="AM2058" i="1"/>
  <c r="AN2058" i="1"/>
  <c r="AO1898" i="1"/>
  <c r="AO1491" i="1"/>
  <c r="AN2558" i="1"/>
  <c r="AM2558" i="1"/>
  <c r="AO1584" i="1"/>
  <c r="AN2815" i="1"/>
  <c r="AM2815" i="1"/>
  <c r="AM863" i="1"/>
  <c r="AN863" i="1"/>
  <c r="AO2118" i="1"/>
  <c r="AN2048" i="1"/>
  <c r="AM2048" i="1"/>
  <c r="AM1381" i="1"/>
  <c r="AO1381" i="1"/>
  <c r="AO2269" i="1"/>
  <c r="AN1693" i="1"/>
  <c r="AM1693" i="1"/>
  <c r="AN2465" i="1"/>
  <c r="AM2465" i="1"/>
  <c r="AO1691" i="1"/>
  <c r="AO1965" i="1"/>
  <c r="AN2644" i="1"/>
  <c r="AM2644" i="1"/>
  <c r="AO2013" i="1"/>
  <c r="AN1802" i="1"/>
  <c r="AM1802" i="1"/>
  <c r="AO1824" i="1"/>
  <c r="AO1260" i="1"/>
  <c r="AO2244" i="1"/>
  <c r="AO2257" i="1"/>
  <c r="AO2669" i="1"/>
  <c r="AO2774" i="1"/>
  <c r="AN2669" i="1"/>
  <c r="AM2669" i="1"/>
  <c r="AM1822" i="1"/>
  <c r="AN1822" i="1"/>
  <c r="AN2230" i="1"/>
  <c r="AM2230" i="1"/>
  <c r="AO1310" i="1"/>
  <c r="AO2045" i="1"/>
  <c r="AO1697" i="1"/>
  <c r="AO2630" i="1"/>
  <c r="AN2320" i="1"/>
  <c r="AM2320" i="1"/>
  <c r="AN2792" i="1"/>
  <c r="AM2792" i="1"/>
  <c r="AM1695" i="1"/>
  <c r="AN1695" i="1"/>
  <c r="AO2375" i="1"/>
  <c r="AO1119" i="1"/>
  <c r="AO2371" i="1"/>
  <c r="AO1542" i="1"/>
  <c r="AO1633" i="1"/>
  <c r="AO2249" i="1"/>
  <c r="AO1319" i="1"/>
  <c r="AO2437" i="1"/>
  <c r="AO870" i="1"/>
  <c r="AM2718" i="1"/>
  <c r="AN2718" i="1"/>
  <c r="AO1897" i="1"/>
  <c r="AO987" i="1"/>
  <c r="AO2229" i="1"/>
  <c r="AO1578" i="1"/>
  <c r="AM2713" i="1"/>
  <c r="AN2713" i="1"/>
  <c r="AO1109" i="1"/>
  <c r="AO915" i="1"/>
  <c r="AO2005" i="1"/>
  <c r="AO2186" i="1"/>
  <c r="AM984" i="1"/>
  <c r="AO984" i="1"/>
  <c r="AO1992" i="1"/>
  <c r="AO1489" i="1"/>
  <c r="AO2779" i="1"/>
  <c r="AO1360" i="1"/>
  <c r="AO1155" i="1"/>
  <c r="AO1600" i="1"/>
  <c r="AO1736" i="1"/>
  <c r="AO1373" i="1"/>
  <c r="AN1593" i="1"/>
  <c r="AM1593" i="1"/>
  <c r="AO1285" i="1"/>
  <c r="AN847" i="1"/>
  <c r="AM847" i="1"/>
  <c r="AN2739" i="1"/>
  <c r="AM2739" i="1"/>
  <c r="AO1426" i="1"/>
  <c r="AO1685" i="1"/>
  <c r="AO1561" i="1"/>
  <c r="AO2542" i="1"/>
  <c r="AO1997" i="1"/>
  <c r="AO2814" i="1"/>
  <c r="AO2113" i="1"/>
  <c r="AO1980" i="1"/>
  <c r="AO1856" i="1"/>
  <c r="AO2684" i="1"/>
  <c r="AO2818" i="1"/>
  <c r="AO2192" i="1"/>
  <c r="AO1352" i="1"/>
  <c r="AO1785" i="1"/>
  <c r="AO2263" i="1"/>
  <c r="AO2107" i="1"/>
  <c r="AO1069" i="1"/>
  <c r="AO2089" i="1"/>
  <c r="AO1679" i="1"/>
  <c r="AO1243" i="1"/>
  <c r="AO1990" i="1"/>
  <c r="AO2228" i="1"/>
  <c r="AO2088" i="1"/>
  <c r="AO2226" i="1"/>
  <c r="AO1361" i="1"/>
  <c r="AO2348" i="1"/>
  <c r="AO1526" i="1"/>
  <c r="AO2308" i="1"/>
  <c r="AO2573" i="1"/>
  <c r="AO2806" i="1"/>
  <c r="AO2493" i="1"/>
  <c r="AO1880" i="1"/>
  <c r="AO2389" i="1"/>
  <c r="AO1840" i="1"/>
  <c r="AO1789" i="1"/>
  <c r="AO2554" i="1"/>
  <c r="AO2585" i="1"/>
  <c r="AO1131" i="1"/>
  <c r="AO2780" i="1"/>
  <c r="AO1878" i="1"/>
  <c r="AO2631" i="1"/>
  <c r="AO1049" i="1"/>
  <c r="AO1635" i="1"/>
  <c r="AO1605" i="1"/>
  <c r="AO2182" i="1"/>
  <c r="AO2155" i="1"/>
  <c r="AO2641" i="1"/>
  <c r="AO2416" i="1"/>
  <c r="AO1292" i="1"/>
  <c r="AO1926" i="1"/>
  <c r="AO1604" i="1"/>
  <c r="AO2760" i="1"/>
  <c r="AO1051" i="1"/>
  <c r="AO2472" i="1"/>
  <c r="AO1142" i="1"/>
  <c r="AO2610" i="1"/>
  <c r="AO1064" i="1"/>
  <c r="AO2285" i="1"/>
  <c r="AO1466" i="1"/>
  <c r="AO2544" i="1"/>
  <c r="AO1800" i="1"/>
  <c r="AO991" i="1"/>
  <c r="AO1918" i="1"/>
  <c r="AO2261" i="1"/>
  <c r="AO1883" i="1"/>
  <c r="AO1692" i="1"/>
  <c r="AO2185" i="1"/>
  <c r="AO1836" i="1"/>
  <c r="AO833" i="1"/>
  <c r="AO2050" i="1"/>
  <c r="AO1798" i="1"/>
  <c r="AO2288" i="1"/>
  <c r="AO1453" i="1"/>
  <c r="AO1781" i="1"/>
  <c r="AO1630" i="1"/>
  <c r="AO2002" i="1"/>
  <c r="AO2024" i="1"/>
  <c r="AO2613" i="1"/>
  <c r="AO2556" i="1"/>
  <c r="AO1442" i="1"/>
  <c r="AO2483" i="1"/>
  <c r="AO2278" i="1"/>
  <c r="AO2312" i="1"/>
  <c r="AO2525" i="1"/>
  <c r="AO2512" i="1"/>
  <c r="AO842" i="1"/>
  <c r="AO1003" i="1"/>
  <c r="AO2250" i="1"/>
  <c r="AO2496" i="1"/>
  <c r="AO2041" i="1"/>
  <c r="AO1817" i="1"/>
  <c r="AO1214" i="1"/>
  <c r="AO1857" i="1"/>
  <c r="AO2670" i="1"/>
  <c r="AO1873" i="1"/>
  <c r="AO1671" i="1"/>
  <c r="AO2442" i="1"/>
  <c r="AO2688" i="1"/>
  <c r="AO1485" i="1"/>
  <c r="AO1568" i="1"/>
  <c r="AO2616" i="1"/>
  <c r="AO2568" i="1"/>
  <c r="AO1589" i="1"/>
  <c r="AO1196" i="1"/>
  <c r="AO2162" i="1"/>
  <c r="AO1582" i="1"/>
  <c r="AO2011" i="1"/>
  <c r="AO2362" i="1"/>
  <c r="AO2587" i="1"/>
  <c r="AO2476" i="1"/>
  <c r="AO1814" i="1"/>
  <c r="AO1955" i="1"/>
  <c r="AO924" i="1"/>
  <c r="AO1579" i="1"/>
  <c r="AO2607" i="1"/>
  <c r="AO2199" i="1"/>
  <c r="AO2735" i="1"/>
  <c r="AO1249" i="1"/>
  <c r="AO919" i="1"/>
  <c r="AO1661" i="1"/>
  <c r="AO2624" i="1"/>
  <c r="AO2346" i="1"/>
  <c r="AO1477" i="1"/>
  <c r="AO2076" i="1"/>
  <c r="AO2466" i="1"/>
  <c r="AO2528" i="1"/>
  <c r="AO1102" i="1"/>
  <c r="AO2143" i="1"/>
  <c r="AO2458" i="1"/>
  <c r="AO965" i="1"/>
  <c r="AO1108" i="1"/>
  <c r="AO2136" i="1"/>
  <c r="AO2158" i="1"/>
  <c r="AO2213" i="1"/>
  <c r="AO2743" i="1"/>
  <c r="AO1183" i="1"/>
  <c r="AO2601" i="1"/>
  <c r="AO2059" i="1"/>
  <c r="AO1852" i="1"/>
  <c r="AO2495" i="1"/>
  <c r="AO2571" i="1"/>
  <c r="AO2098" i="1"/>
  <c r="AO2292" i="1"/>
  <c r="AO2502" i="1"/>
  <c r="AO1725" i="1"/>
  <c r="AO910" i="1"/>
  <c r="AO1156" i="1"/>
  <c r="AO2161" i="1"/>
  <c r="AO1333" i="1"/>
  <c r="AO2638" i="1"/>
  <c r="AO1602" i="1"/>
  <c r="AO2297" i="1"/>
  <c r="AO2745" i="1"/>
  <c r="AO2014" i="1"/>
  <c r="AO2777" i="1"/>
  <c r="AO1922" i="1"/>
  <c r="AO1464" i="1"/>
  <c r="AO2794" i="1"/>
  <c r="AO2356" i="1"/>
  <c r="AO999" i="1"/>
  <c r="AO2490" i="1"/>
  <c r="AO2040" i="1"/>
  <c r="AO1258" i="1"/>
  <c r="AO908" i="1"/>
  <c r="AO1418" i="1"/>
  <c r="AO2403" i="1"/>
  <c r="AO2645" i="1"/>
  <c r="AO1719" i="1"/>
  <c r="AO2138" i="1"/>
  <c r="AO845" i="1"/>
  <c r="AO2756" i="1"/>
  <c r="AO1314" i="1"/>
  <c r="AO2763" i="1"/>
  <c r="AO2786" i="1"/>
  <c r="AO2272" i="1"/>
  <c r="AO2189" i="1"/>
  <c r="AO2429" i="1"/>
  <c r="AO2747" i="1"/>
  <c r="AO855" i="1"/>
  <c r="AO2789" i="1"/>
  <c r="AO2342" i="1"/>
  <c r="AO928" i="1"/>
  <c r="AO2611" i="1"/>
  <c r="AO2236" i="1"/>
  <c r="AO1726" i="1"/>
  <c r="AO2759" i="1"/>
  <c r="AO2798" i="1"/>
  <c r="AO2358" i="1"/>
  <c r="AO1931" i="1"/>
  <c r="AO1132" i="1"/>
  <c r="AO1959" i="1"/>
  <c r="AO2414" i="1"/>
  <c r="AO1430" i="1"/>
  <c r="AO2427" i="1"/>
  <c r="AO2651" i="1"/>
  <c r="AO1939" i="1"/>
  <c r="AO2376" i="1"/>
  <c r="AO866" i="1"/>
  <c r="AO1791" i="1"/>
  <c r="AO2070" i="1"/>
  <c r="AO1121" i="1"/>
  <c r="AO2043" i="1"/>
  <c r="AO2254" i="1"/>
  <c r="AO2499" i="1"/>
  <c r="AO2653" i="1"/>
  <c r="AO2803" i="1"/>
  <c r="AO1253" i="1"/>
  <c r="AO2195" i="1"/>
  <c r="AO2600" i="1"/>
  <c r="AO2008" i="1"/>
  <c r="AO1202" i="1"/>
  <c r="AO2296" i="1"/>
  <c r="AO1891" i="1"/>
  <c r="AO2339" i="1"/>
  <c r="AO2220" i="1"/>
  <c r="AO1377" i="1"/>
  <c r="AO2021" i="1"/>
  <c r="AO2654" i="1"/>
  <c r="AO1546" i="1"/>
  <c r="AO2129" i="1"/>
  <c r="AO2591" i="1"/>
  <c r="AO2424" i="1"/>
  <c r="AO1573" i="1"/>
  <c r="AO2203" i="1"/>
  <c r="AO2238" i="1"/>
  <c r="AO1017" i="1"/>
  <c r="AO2765" i="1"/>
  <c r="AO2056" i="1"/>
  <c r="AO2247" i="1"/>
  <c r="AO1347" i="1"/>
  <c r="AO2781" i="1"/>
  <c r="AO1905" i="1"/>
  <c r="AO1874" i="1"/>
  <c r="AO1268" i="1"/>
  <c r="AO1294" i="1"/>
  <c r="AO1656" i="1"/>
  <c r="AO2396" i="1"/>
  <c r="AO2256" i="1"/>
  <c r="AO2446" i="1"/>
  <c r="AO1839" i="1"/>
  <c r="AO1529" i="1"/>
  <c r="AO1563" i="1"/>
  <c r="AO1044" i="1"/>
  <c r="AO2353" i="1"/>
  <c r="AO1210" i="1"/>
  <c r="AO2096" i="1"/>
  <c r="AO2574" i="1"/>
  <c r="AO2284" i="1"/>
  <c r="AO2087" i="1"/>
  <c r="AO1391" i="1"/>
  <c r="AO830" i="1"/>
  <c r="AO1501" i="1"/>
  <c r="AO1705" i="1"/>
  <c r="AO2237" i="1"/>
  <c r="AO2364" i="1"/>
  <c r="AO1004" i="1"/>
  <c r="AO2033" i="1"/>
  <c r="AO2372" i="1"/>
  <c r="AO1212" i="1"/>
  <c r="AO2801" i="1"/>
  <c r="AO2532" i="1"/>
  <c r="AO1252" i="1"/>
  <c r="AO1877" i="1"/>
  <c r="AO1021" i="1"/>
  <c r="AO2432" i="1"/>
  <c r="AO1756" i="1"/>
  <c r="AO1219" i="1"/>
  <c r="AO2335" i="1"/>
  <c r="AO1448" i="1"/>
  <c r="AO1796" i="1"/>
  <c r="AO1403" i="1"/>
  <c r="AO1432" i="1"/>
  <c r="AO1969" i="1"/>
  <c r="AO2151" i="1"/>
  <c r="AO2023" i="1"/>
  <c r="AO2479" i="1"/>
  <c r="AO2706" i="1"/>
  <c r="AO2366" i="1"/>
  <c r="AO1811" i="1"/>
  <c r="AO1295" i="1"/>
  <c r="AO1110" i="1"/>
  <c r="AO2100" i="1"/>
  <c r="AO2338" i="1"/>
  <c r="AO1514" i="1"/>
  <c r="AO1754" i="1"/>
  <c r="AO2420" i="1"/>
  <c r="AO1308" i="1"/>
  <c r="AO1329" i="1"/>
  <c r="AO1745" i="1"/>
  <c r="AO2352" i="1"/>
  <c r="AO2728" i="1"/>
  <c r="AO972" i="1"/>
  <c r="AO2541" i="1"/>
  <c r="AO2705" i="1"/>
  <c r="AO2105" i="1"/>
  <c r="AO2217" i="1"/>
  <c r="AO2411" i="1"/>
  <c r="AO935" i="1"/>
  <c r="AO1741" i="1"/>
  <c r="AO2025" i="1"/>
  <c r="AO2468" i="1"/>
  <c r="AO2287" i="1"/>
  <c r="AO1266" i="1"/>
  <c r="AO2092" i="1"/>
  <c r="AO2283" i="1"/>
  <c r="AO1770" i="1"/>
  <c r="AO862" i="1"/>
  <c r="AO1933" i="1"/>
  <c r="AO1276" i="1"/>
  <c r="AO2694" i="1"/>
  <c r="AO2382" i="1"/>
  <c r="AO2710" i="1"/>
  <c r="AO1765" i="1"/>
  <c r="AO1834" i="1"/>
  <c r="AO2081" i="1"/>
  <c r="AO2030" i="1"/>
  <c r="AO2295" i="1"/>
  <c r="AO1354" i="1"/>
  <c r="AO2609" i="1"/>
  <c r="AO2443" i="1"/>
  <c r="AO2128" i="1"/>
  <c r="AO2422" i="1"/>
  <c r="AO1766" i="1"/>
  <c r="AO1255" i="1"/>
  <c r="AO1035" i="1"/>
  <c r="AO1819" i="1"/>
  <c r="AO2488" i="1"/>
  <c r="AO2036" i="1"/>
  <c r="AO825" i="1"/>
  <c r="AO1562" i="1"/>
  <c r="AO2242" i="1"/>
  <c r="AO1804" i="1"/>
  <c r="AO1122" i="1"/>
  <c r="AO2430" i="1"/>
  <c r="AO2239" i="1"/>
  <c r="AO1067" i="1"/>
  <c r="AO2650" i="1"/>
  <c r="AO839" i="1"/>
  <c r="AO2668" i="1"/>
  <c r="AO2764" i="1"/>
  <c r="AO2769" i="1"/>
  <c r="AO1823" i="1"/>
  <c r="AO2454" i="1"/>
  <c r="AO2723" i="1"/>
  <c r="AO2276" i="1"/>
  <c r="AO1451" i="1"/>
  <c r="AO2557" i="1"/>
  <c r="AO1934" i="1"/>
  <c r="AO969" i="1"/>
  <c r="AO2577" i="1"/>
  <c r="AO1845" i="1"/>
  <c r="AO2604" i="1"/>
  <c r="AO1932" i="1"/>
  <c r="AO1470" i="1"/>
  <c r="AO1799" i="1"/>
  <c r="AO2796" i="1"/>
  <c r="AO1171" i="1"/>
  <c r="AO2504" i="1"/>
  <c r="AO2552" i="1"/>
  <c r="AO920" i="1"/>
  <c r="AO2221" i="1"/>
  <c r="AO1652" i="1"/>
  <c r="AO2265" i="1"/>
  <c r="AO2318" i="1"/>
  <c r="AO1259" i="1"/>
  <c r="AO1100" i="1"/>
  <c r="AO2180" i="1"/>
  <c r="AO1416" i="1"/>
  <c r="AO1507" i="1"/>
  <c r="AO1009" i="1"/>
  <c r="AO1712" i="1"/>
  <c r="AO2124" i="1"/>
  <c r="AO1663" i="1"/>
  <c r="AO1169" i="1"/>
  <c r="AO2606" i="1"/>
  <c r="AO2464" i="1"/>
  <c r="AO2545" i="1"/>
  <c r="AO2141" i="1"/>
  <c r="AO2273" i="1"/>
  <c r="AO1478" i="1"/>
  <c r="AO2725" i="1"/>
  <c r="AO978" i="1"/>
  <c r="AO1358" i="1"/>
  <c r="AO1723" i="1"/>
  <c r="AO2075" i="1"/>
  <c r="AO901" i="1"/>
  <c r="AO2761" i="1"/>
  <c r="AO2648" i="1"/>
  <c r="AO1173" i="1"/>
  <c r="AO2622" i="1"/>
  <c r="AO2793" i="1"/>
  <c r="AO1672" i="1"/>
  <c r="AO1187" i="1"/>
  <c r="AO1869" i="1"/>
  <c r="AO1287" i="1"/>
  <c r="AO1842" i="1"/>
  <c r="AO1242" i="1"/>
  <c r="AO2821" i="1"/>
  <c r="AO2130" i="1"/>
  <c r="AO2594" i="1"/>
  <c r="AO1994" i="1"/>
  <c r="AO2077" i="1"/>
  <c r="AO1073" i="1"/>
  <c r="AO973" i="1"/>
  <c r="AO1163" i="1"/>
  <c r="AO2640" i="1"/>
  <c r="AO1998" i="1"/>
  <c r="AO1429" i="1"/>
  <c r="AO1530" i="1"/>
  <c r="AO1818" i="1"/>
  <c r="AO1180" i="1"/>
  <c r="AO2520" i="1"/>
  <c r="AO1189" i="1"/>
  <c r="AO1152" i="1"/>
  <c r="AO1191" i="1"/>
  <c r="AO1776" i="1"/>
  <c r="AO1401" i="1"/>
  <c r="AO2003" i="1"/>
  <c r="AO2518" i="1"/>
  <c r="AO2663" i="1"/>
  <c r="AO1061" i="1"/>
  <c r="AO2816" i="1"/>
  <c r="AO2805" i="1"/>
  <c r="AO2593" i="1"/>
  <c r="AO2441" i="1"/>
  <c r="AO1149" i="1"/>
  <c r="AN1149" i="1"/>
  <c r="AM1149" i="1"/>
  <c r="AM841" i="1"/>
  <c r="AN841" i="1"/>
  <c r="AN1150" i="1"/>
  <c r="AM1150" i="1"/>
  <c r="AO1623" i="1"/>
  <c r="AO841" i="1"/>
  <c r="AN1153" i="1"/>
  <c r="AM1153" i="1"/>
  <c r="AN1177" i="1"/>
  <c r="AM1177" i="1"/>
  <c r="AO2762" i="1"/>
  <c r="AO1101" i="1"/>
  <c r="AO2560" i="1"/>
  <c r="AO2716" i="1"/>
  <c r="AO1899" i="1"/>
  <c r="AO1125" i="1"/>
  <c r="AO2099" i="1"/>
  <c r="AM2306" i="1"/>
  <c r="AN2306" i="1"/>
  <c r="AM1326" i="1"/>
  <c r="AO1326" i="1"/>
  <c r="AO2533" i="1"/>
  <c r="AO2309" i="1"/>
  <c r="AN850" i="1"/>
  <c r="AM850" i="1"/>
  <c r="AN1502" i="1"/>
  <c r="AM1502" i="1"/>
  <c r="AN2690" i="1"/>
  <c r="AM2690" i="1"/>
  <c r="AM1699" i="1"/>
  <c r="AN1699" i="1"/>
  <c r="AN2675" i="1"/>
  <c r="AM2675" i="1"/>
  <c r="AN1925" i="1"/>
  <c r="AM1925" i="1"/>
  <c r="AN1572" i="1"/>
  <c r="AM1572" i="1"/>
  <c r="AN2734" i="1"/>
  <c r="AM2734" i="1"/>
  <c r="AN1590" i="1"/>
  <c r="AM1590" i="1"/>
  <c r="AO2712" i="1"/>
  <c r="AM1900" i="1"/>
  <c r="AN1900" i="1"/>
  <c r="AO1157" i="1"/>
  <c r="AN1492" i="1"/>
  <c r="AM1492" i="1"/>
  <c r="AO1270" i="1"/>
  <c r="AO2732" i="1"/>
  <c r="AO2733" i="1"/>
  <c r="AM1861" i="1"/>
  <c r="AN1861" i="1"/>
  <c r="AO2790" i="1"/>
  <c r="AO1790" i="1"/>
  <c r="AO1647" i="1"/>
  <c r="AO2583" i="1"/>
  <c r="AM1979" i="1"/>
  <c r="AN1979" i="1"/>
  <c r="AN1433" i="1"/>
  <c r="AM1433" i="1"/>
  <c r="AO1348" i="1"/>
  <c r="AN1289" i="1"/>
  <c r="AM1289" i="1"/>
  <c r="AO1774" i="1"/>
  <c r="AO2695" i="1"/>
  <c r="AO1445" i="1"/>
  <c r="AO1964" i="1"/>
  <c r="AO2708" i="1"/>
  <c r="AO1456" i="1"/>
  <c r="AO1629" i="1"/>
  <c r="AO1772" i="1"/>
  <c r="AO1068" i="1"/>
  <c r="AO2460" i="1"/>
  <c r="AO1718" i="1"/>
  <c r="AN2578" i="1"/>
  <c r="AM2578" i="1"/>
  <c r="AM993" i="1"/>
  <c r="AN993" i="1"/>
  <c r="AN1209" i="1"/>
  <c r="AM1209" i="1"/>
  <c r="AM2291" i="1"/>
  <c r="AN2291" i="1"/>
  <c r="AM970" i="1"/>
  <c r="AN970" i="1"/>
  <c r="AM2633" i="1"/>
  <c r="AN2633" i="1"/>
  <c r="AM2822" i="1"/>
  <c r="AN2822" i="1"/>
  <c r="AM2407" i="1"/>
  <c r="AN2407" i="1"/>
  <c r="AM1301" i="1"/>
  <c r="AO1301" i="1"/>
  <c r="AM2260" i="1"/>
  <c r="AN2260" i="1"/>
  <c r="AM1708" i="1"/>
  <c r="AN1708" i="1"/>
  <c r="AN2303" i="1"/>
  <c r="AM2303" i="1"/>
  <c r="AO1127" i="1"/>
  <c r="AM1080" i="1"/>
  <c r="AN1080" i="1"/>
  <c r="AM1457" i="1"/>
  <c r="AN1457" i="1"/>
  <c r="AN1291" i="1"/>
  <c r="AM1291" i="1"/>
  <c r="AM1545" i="1"/>
  <c r="AN1545" i="1"/>
  <c r="AM2575" i="1"/>
  <c r="AN2575" i="1"/>
  <c r="AO942" i="1"/>
  <c r="AM2142" i="1"/>
  <c r="AN2142" i="1"/>
  <c r="AO980" i="1"/>
  <c r="AO1364" i="1"/>
  <c r="AO2117" i="1"/>
  <c r="AO1154" i="1"/>
  <c r="AM2505" i="1"/>
  <c r="AN2505" i="1"/>
  <c r="AO2817" i="1"/>
  <c r="AM2481" i="1"/>
  <c r="AN2481" i="1"/>
  <c r="AO1927" i="1"/>
  <c r="AN877" i="1"/>
  <c r="AM877" i="1"/>
  <c r="AO2467" i="1"/>
  <c r="AM1592" i="1"/>
  <c r="AN1592" i="1"/>
  <c r="AO2471" i="1"/>
  <c r="AM1176" i="1"/>
  <c r="AN1176" i="1"/>
  <c r="AM1225" i="1"/>
  <c r="AN1225" i="1"/>
  <c r="AO1921" i="1"/>
  <c r="AN1143" i="1"/>
  <c r="AM1143" i="1"/>
  <c r="AO1881" i="1"/>
  <c r="AN2612" i="1"/>
  <c r="AM2612" i="1"/>
  <c r="AO1552" i="1"/>
  <c r="AN2627" i="1"/>
  <c r="AM2627" i="1"/>
  <c r="AN1026" i="1"/>
  <c r="AM1026" i="1"/>
  <c r="AM1983" i="1"/>
  <c r="AN1983" i="1"/>
  <c r="AM2307" i="1"/>
  <c r="AN2307" i="1"/>
  <c r="AO1860" i="1"/>
  <c r="AO2451" i="1"/>
  <c r="AM1716" i="1"/>
  <c r="AN1716" i="1"/>
  <c r="AM1871" i="1"/>
  <c r="AN1871" i="1"/>
  <c r="AO1334" i="1"/>
  <c r="AM1343" i="1"/>
  <c r="AN1343" i="1"/>
  <c r="AN1034" i="1"/>
  <c r="AM1034" i="1"/>
  <c r="AO1914" i="1"/>
  <c r="AN1703" i="1"/>
  <c r="AM1703" i="1"/>
  <c r="AN1018" i="1"/>
  <c r="AM1018" i="1"/>
  <c r="AO2042" i="1"/>
  <c r="AM1683" i="1"/>
  <c r="AN1683" i="1"/>
  <c r="AM1440" i="1"/>
  <c r="AN1440" i="1"/>
  <c r="AO1581" i="1"/>
  <c r="AM2090" i="1"/>
  <c r="AN2090" i="1"/>
  <c r="AN1178" i="1"/>
  <c r="AM1178" i="1"/>
  <c r="AO1910" i="1"/>
  <c r="AN1085" i="1"/>
  <c r="AM1085" i="1"/>
  <c r="AN1162" i="1"/>
  <c r="AM1162" i="1"/>
  <c r="AO2426" i="1"/>
  <c r="AN1194" i="1"/>
  <c r="AM1194" i="1"/>
  <c r="AO1425" i="1"/>
  <c r="AO2559" i="1"/>
  <c r="AO2486" i="1"/>
  <c r="AO1978" i="1"/>
  <c r="AO1032" i="1"/>
  <c r="AO1970" i="1"/>
  <c r="AN2744" i="1"/>
  <c r="AM2744" i="1"/>
  <c r="AN1951" i="1"/>
  <c r="AM1951" i="1"/>
  <c r="AO1625" i="1"/>
  <c r="AM1496" i="1"/>
  <c r="AN1496" i="1"/>
  <c r="AM1302" i="1"/>
  <c r="AN1302" i="1"/>
  <c r="AO2058" i="1"/>
  <c r="AM1898" i="1"/>
  <c r="AN1898" i="1"/>
  <c r="AN1491" i="1"/>
  <c r="AM1491" i="1"/>
  <c r="AO2558" i="1"/>
  <c r="AM1584" i="1"/>
  <c r="AN1584" i="1"/>
  <c r="AO2815" i="1"/>
  <c r="AO863" i="1"/>
  <c r="AM2118" i="1"/>
  <c r="AN2118" i="1"/>
  <c r="AO2048" i="1"/>
  <c r="AN2269" i="1"/>
  <c r="AM2269" i="1"/>
  <c r="AO1693" i="1"/>
  <c r="AO2465" i="1"/>
  <c r="AM2060" i="1"/>
  <c r="AN2060" i="1"/>
  <c r="AM1651" i="1"/>
  <c r="AN1651" i="1"/>
  <c r="AO1522" i="1"/>
  <c r="AM1547" i="1"/>
  <c r="AN1547" i="1"/>
  <c r="AM1634" i="1"/>
  <c r="AN1634" i="1"/>
  <c r="AM2035" i="1"/>
  <c r="AN2035" i="1"/>
  <c r="AN1129" i="1"/>
  <c r="AM1129" i="1"/>
  <c r="AN2413" i="1"/>
  <c r="AM2413" i="1"/>
  <c r="AM1843" i="1"/>
  <c r="AN1843" i="1"/>
  <c r="AO1626" i="1"/>
  <c r="AM2020" i="1"/>
  <c r="AN2020" i="1"/>
  <c r="AO1487" i="1"/>
  <c r="AO2726" i="1"/>
  <c r="AN1184" i="1"/>
  <c r="AM1184" i="1"/>
  <c r="AM2569" i="1"/>
  <c r="AN2569" i="1"/>
  <c r="AM1628" i="1"/>
  <c r="AN1628" i="1"/>
  <c r="AO1272" i="1"/>
  <c r="AO2511" i="1"/>
  <c r="AO1829" i="1"/>
  <c r="AN2169" i="1"/>
  <c r="AM2169" i="1"/>
  <c r="AO1415" i="1"/>
  <c r="AN1531" i="1"/>
  <c r="AM1531" i="1"/>
  <c r="AO1345" i="1"/>
  <c r="AN875" i="1"/>
  <c r="AM875" i="1"/>
  <c r="AM990" i="1"/>
  <c r="AN990" i="1"/>
  <c r="AO854" i="1"/>
  <c r="AN1506" i="1"/>
  <c r="AM1506" i="1"/>
  <c r="AO1195" i="1"/>
  <c r="AO1467" i="1"/>
  <c r="AO2521" i="1"/>
  <c r="AM1213" i="1"/>
  <c r="AN1213" i="1"/>
  <c r="AO2067" i="1"/>
  <c r="AO1107" i="1"/>
  <c r="AO2500" i="1"/>
  <c r="AO1441" i="1"/>
  <c r="AO899" i="1"/>
  <c r="AN2379" i="1"/>
  <c r="AM2379" i="1"/>
  <c r="AO1408" i="1"/>
  <c r="AO2628" i="1"/>
  <c r="AO1186" i="1"/>
  <c r="AN1737" i="1"/>
  <c r="AM1737" i="1"/>
  <c r="AO1707" i="1"/>
  <c r="AN1373" i="1"/>
  <c r="AM1373" i="1"/>
  <c r="AO2405" i="1"/>
  <c r="AN1185" i="1"/>
  <c r="AM1185" i="1"/>
  <c r="AO2061" i="1"/>
  <c r="AN1256" i="1"/>
  <c r="AM1256" i="1"/>
  <c r="AO2644" i="1"/>
  <c r="AO1476" i="1"/>
  <c r="AO2462" i="1"/>
  <c r="AO1039" i="1"/>
  <c r="AO2679" i="1"/>
  <c r="AO1885" i="1"/>
  <c r="AO1016" i="1"/>
  <c r="AM1793" i="1"/>
  <c r="AN1793" i="1"/>
  <c r="AO1593" i="1"/>
  <c r="AN2543" i="1"/>
  <c r="AM2543" i="1"/>
  <c r="AO1209" i="1"/>
  <c r="AO2291" i="1"/>
  <c r="AO970" i="1"/>
  <c r="AO2633" i="1"/>
  <c r="AO2822" i="1"/>
  <c r="AO2407" i="1"/>
  <c r="AN2083" i="1"/>
  <c r="AO2083" i="1"/>
  <c r="AO2260" i="1"/>
  <c r="AO1708" i="1"/>
  <c r="AO2303" i="1"/>
  <c r="AO1080" i="1"/>
  <c r="AO1457" i="1"/>
  <c r="AM1130" i="1"/>
  <c r="AO1130" i="1"/>
  <c r="AO1545" i="1"/>
  <c r="AO2575" i="1"/>
  <c r="AN942" i="1"/>
  <c r="AM942" i="1"/>
  <c r="AO2142" i="1"/>
  <c r="AM980" i="1"/>
  <c r="AN980" i="1"/>
  <c r="AM1364" i="1"/>
  <c r="AN1364" i="1"/>
  <c r="AN2117" i="1"/>
  <c r="AM2117" i="1"/>
  <c r="AM1154" i="1"/>
  <c r="AN1154" i="1"/>
  <c r="AO2505" i="1"/>
  <c r="AN2817" i="1"/>
  <c r="AM2817" i="1"/>
  <c r="AO2481" i="1"/>
  <c r="AM1927" i="1"/>
  <c r="AN1927" i="1"/>
  <c r="AO877" i="1"/>
  <c r="AM2467" i="1"/>
  <c r="AN2467" i="1"/>
  <c r="AO1592" i="1"/>
  <c r="AM2471" i="1"/>
  <c r="AN2471" i="1"/>
  <c r="AO1176" i="1"/>
  <c r="AO1225" i="1"/>
  <c r="AO1729" i="1"/>
  <c r="AO1143" i="1"/>
  <c r="AM1881" i="1"/>
  <c r="AN1881" i="1"/>
  <c r="AO2612" i="1"/>
  <c r="AN1552" i="1"/>
  <c r="AM1552" i="1"/>
  <c r="AO2627" i="1"/>
  <c r="AO1026" i="1"/>
  <c r="AO1983" i="1"/>
  <c r="AO2307" i="1"/>
  <c r="AM1860" i="1"/>
  <c r="AN1860" i="1"/>
  <c r="AM2451" i="1"/>
  <c r="AN2451" i="1"/>
  <c r="AO1716" i="1"/>
  <c r="AO1871" i="1"/>
  <c r="AN1334" i="1"/>
  <c r="AM1334" i="1"/>
  <c r="AO1343" i="1"/>
  <c r="AO1034" i="1"/>
  <c r="AM1914" i="1"/>
  <c r="AN1914" i="1"/>
  <c r="AO1703" i="1"/>
  <c r="AM1089" i="1"/>
  <c r="AN1089" i="1"/>
  <c r="AO1587" i="1"/>
  <c r="AN1680" i="1"/>
  <c r="AM1680" i="1"/>
  <c r="AO1440" i="1"/>
  <c r="AM1322" i="1"/>
  <c r="AN1322" i="1"/>
  <c r="AM2321" i="1"/>
  <c r="AN2321" i="1"/>
  <c r="AN1104" i="1"/>
  <c r="AM1104" i="1"/>
  <c r="AN2498" i="1"/>
  <c r="AM2498" i="1"/>
  <c r="AM1342" i="1"/>
  <c r="AN1342" i="1"/>
  <c r="AO1386" i="1"/>
  <c r="AO2436" i="1"/>
  <c r="AM1288" i="1"/>
  <c r="AN1288" i="1"/>
  <c r="AM2659" i="1"/>
  <c r="AO2659" i="1"/>
  <c r="AN1066" i="1"/>
  <c r="AM1066" i="1"/>
  <c r="AO2605" i="1"/>
  <c r="AM2072" i="1"/>
  <c r="AN2072" i="1"/>
  <c r="AM1363" i="1"/>
  <c r="AN1363" i="1"/>
  <c r="AO1166" i="1"/>
  <c r="AN1480" i="1"/>
  <c r="AM1480" i="1"/>
  <c r="AM2194" i="1"/>
  <c r="AN2194" i="1"/>
  <c r="AO1951" i="1"/>
  <c r="AM941" i="1"/>
  <c r="AN941" i="1"/>
  <c r="AO1858" i="1"/>
  <c r="AO2445" i="1"/>
  <c r="AN1544" i="1"/>
  <c r="AM1544" i="1"/>
  <c r="AM1733" i="1"/>
  <c r="AN1733" i="1"/>
  <c r="AM2701" i="1"/>
  <c r="AN2701" i="1"/>
  <c r="AN1601" i="1"/>
  <c r="AM1601" i="1"/>
  <c r="AO2449" i="1"/>
  <c r="AO1666" i="1"/>
  <c r="AO2629" i="1"/>
  <c r="AM1330" i="1"/>
  <c r="AN1330" i="1"/>
  <c r="AO964" i="1"/>
  <c r="AM2431" i="1"/>
  <c r="AN2431" i="1"/>
  <c r="AN1400" i="1"/>
  <c r="AM1400" i="1"/>
  <c r="AO2293" i="1"/>
  <c r="AM2693" i="1"/>
  <c r="AN2693" i="1"/>
  <c r="AM2170" i="1"/>
  <c r="AN2170" i="1"/>
  <c r="AO2060" i="1"/>
  <c r="AO1651" i="1"/>
  <c r="AM851" i="1"/>
  <c r="AN851" i="1"/>
  <c r="AM2006" i="1"/>
  <c r="AN2006" i="1"/>
  <c r="AM2304" i="1"/>
  <c r="AN2304" i="1"/>
  <c r="AO1222" i="1"/>
  <c r="AO2279" i="1"/>
  <c r="AO2404" i="1"/>
  <c r="AO1724" i="1"/>
  <c r="AM2635" i="1"/>
  <c r="AO2635" i="1"/>
  <c r="AN1247" i="1"/>
  <c r="AM1247" i="1"/>
  <c r="AO2289" i="1"/>
  <c r="AO1357" i="1"/>
  <c r="AN979" i="1"/>
  <c r="AM979" i="1"/>
  <c r="AM2736" i="1"/>
  <c r="AO2736" i="1"/>
  <c r="AM1553" i="1"/>
  <c r="AN1553" i="1"/>
  <c r="AM2614" i="1"/>
  <c r="AN2614" i="1"/>
  <c r="AM2737" i="1"/>
  <c r="AN2737" i="1"/>
  <c r="AO1494" i="1"/>
  <c r="AN1415" i="1"/>
  <c r="AM1415" i="1"/>
  <c r="AO1528" i="1"/>
  <c r="AN1345" i="1"/>
  <c r="AM1345" i="1"/>
  <c r="AO875" i="1"/>
  <c r="AN1086" i="1"/>
  <c r="AM1086" i="1"/>
  <c r="AM2360" i="1"/>
  <c r="AN2360" i="1"/>
  <c r="AN871" i="1"/>
  <c r="AM871" i="1"/>
  <c r="AM2380" i="1"/>
  <c r="AO2380" i="1"/>
  <c r="AN1735" i="1"/>
  <c r="AO1735" i="1"/>
  <c r="AO835" i="1"/>
  <c r="AN2334" i="1"/>
  <c r="AM2334" i="1"/>
  <c r="AM1665" i="1"/>
  <c r="AN1665" i="1"/>
  <c r="AM2417" i="1"/>
  <c r="AN2417" i="1"/>
  <c r="AM874" i="1"/>
  <c r="AN874" i="1"/>
  <c r="AO1827" i="1"/>
  <c r="AN2102" i="1"/>
  <c r="AM2102" i="1"/>
  <c r="AM1227" i="1"/>
  <c r="AN1227" i="1"/>
  <c r="AM2717" i="1"/>
  <c r="AN2717" i="1"/>
  <c r="AM1975" i="1"/>
  <c r="AN1975" i="1"/>
  <c r="AM2032" i="1"/>
  <c r="AN2032" i="1"/>
  <c r="AO1739" i="1"/>
  <c r="AN898" i="1"/>
  <c r="AM898" i="1"/>
  <c r="AO1737" i="1"/>
  <c r="AO1175" i="1"/>
  <c r="AO1431" i="1"/>
  <c r="AM2526" i="1"/>
  <c r="AN2526" i="1"/>
  <c r="AN1273" i="1"/>
  <c r="AM1273" i="1"/>
  <c r="AM2480" i="1"/>
  <c r="AN2480" i="1"/>
  <c r="AO1991" i="1"/>
  <c r="AO1539" i="1"/>
  <c r="AN2514" i="1"/>
  <c r="AM2514" i="1"/>
  <c r="AM1863" i="1"/>
  <c r="AN1863" i="1"/>
  <c r="AM2456" i="1"/>
  <c r="AN2456" i="1"/>
  <c r="AN955" i="1"/>
  <c r="AM955" i="1"/>
  <c r="AN1486" i="1"/>
  <c r="AM1486" i="1"/>
  <c r="AM1207" i="1"/>
  <c r="AN1207" i="1"/>
  <c r="AO2031" i="1"/>
  <c r="AO1763" i="1"/>
  <c r="AM2333" i="1"/>
  <c r="AN2333" i="1"/>
  <c r="AO1516" i="1"/>
  <c r="AN2795" i="1"/>
  <c r="AM2795" i="1"/>
  <c r="AN1518" i="1"/>
  <c r="AM1518" i="1"/>
  <c r="AO951" i="1"/>
  <c r="AN897" i="1"/>
  <c r="AM897" i="1"/>
  <c r="AO1409" i="1"/>
  <c r="AO2527" i="1"/>
  <c r="AN1941" i="1"/>
  <c r="AM1941" i="1"/>
  <c r="AN1728" i="1"/>
  <c r="AM1728" i="1"/>
  <c r="AM2253" i="1"/>
  <c r="AN2253" i="1"/>
  <c r="AO1872" i="1"/>
  <c r="AN1497" i="1"/>
  <c r="AM1497" i="1"/>
  <c r="AM1806" i="1"/>
  <c r="AN1806" i="1"/>
  <c r="AN2682" i="1"/>
  <c r="AM2682" i="1"/>
  <c r="AN1588" i="1"/>
  <c r="AM1588" i="1"/>
  <c r="AN2538" i="1"/>
  <c r="AM2538" i="1"/>
  <c r="AO2097" i="1"/>
  <c r="AN1277" i="1"/>
  <c r="AM1277" i="1"/>
  <c r="AM2421" i="1"/>
  <c r="AN2421" i="1"/>
  <c r="AM1658" i="1"/>
  <c r="AN1658" i="1"/>
  <c r="AN2711" i="1"/>
  <c r="AM2711" i="1"/>
  <c r="AN1332" i="1"/>
  <c r="AM1332" i="1"/>
  <c r="AN2392" i="1"/>
  <c r="AM2392" i="1"/>
  <c r="AO1746" i="1"/>
  <c r="AM2800" i="1"/>
  <c r="AN2800" i="1"/>
  <c r="AO2515" i="1"/>
  <c r="AM1331" i="1"/>
  <c r="AO1331" i="1"/>
  <c r="AM900" i="1"/>
  <c r="AN900" i="1"/>
  <c r="AM1423" i="1"/>
  <c r="AN1423" i="1"/>
  <c r="AM2425" i="1"/>
  <c r="AN2425" i="1"/>
  <c r="AO1344" i="1"/>
  <c r="AO2731" i="1"/>
  <c r="AO1261" i="1"/>
  <c r="AM1461" i="1"/>
  <c r="AN1461" i="1"/>
  <c r="AO2510" i="1"/>
  <c r="AO946" i="1"/>
  <c r="AO1995" i="1"/>
  <c r="AN1037" i="1"/>
  <c r="AM1037" i="1"/>
  <c r="AO2807" i="1"/>
  <c r="AM2323" i="1"/>
  <c r="AN2323" i="1"/>
  <c r="AN1580" i="1"/>
  <c r="AM1580" i="1"/>
  <c r="AN2522" i="1"/>
  <c r="AM2522" i="1"/>
  <c r="AM1505" i="1"/>
  <c r="AN1505" i="1"/>
  <c r="AO2563" i="1"/>
  <c r="AN1559" i="1"/>
  <c r="AM1559" i="1"/>
  <c r="AM1490" i="1"/>
  <c r="AO1490" i="1"/>
  <c r="AM1729" i="1"/>
  <c r="AN1729" i="1"/>
  <c r="AN1654" i="1"/>
  <c r="AM1654" i="1"/>
  <c r="AO1890" i="1"/>
  <c r="AO944" i="1"/>
  <c r="AM1797" i="1"/>
  <c r="AN1797" i="1"/>
  <c r="AO2734" i="1"/>
  <c r="AO836" i="1"/>
  <c r="AO976" i="1"/>
  <c r="AM1709" i="1"/>
  <c r="AN1709" i="1"/>
  <c r="AO2027" i="1"/>
  <c r="AO2172" i="1"/>
  <c r="AO2009" i="1"/>
  <c r="AN1424" i="1"/>
  <c r="AM1424" i="1"/>
  <c r="AO2678" i="1"/>
  <c r="AM2123" i="1"/>
  <c r="AN2123" i="1"/>
  <c r="AN1355" i="1"/>
  <c r="AM1355" i="1"/>
  <c r="AO1159" i="1"/>
  <c r="AO1168" i="1"/>
  <c r="AO1089" i="1"/>
  <c r="AM1587" i="1"/>
  <c r="AN1587" i="1"/>
  <c r="AO1680" i="1"/>
  <c r="AO927" i="1"/>
  <c r="AO1322" i="1"/>
  <c r="AO2321" i="1"/>
  <c r="AO1104" i="1"/>
  <c r="AO2498" i="1"/>
  <c r="AO1342" i="1"/>
  <c r="AN1386" i="1"/>
  <c r="AM1386" i="1"/>
  <c r="AN2436" i="1"/>
  <c r="AM2436" i="1"/>
  <c r="AO1288" i="1"/>
  <c r="AO1066" i="1"/>
  <c r="AM2605" i="1"/>
  <c r="AN2605" i="1"/>
  <c r="AO2072" i="1"/>
  <c r="AO1363" i="1"/>
  <c r="AN1166" i="1"/>
  <c r="AM1166" i="1"/>
  <c r="AO1480" i="1"/>
  <c r="AO2194" i="1"/>
  <c r="AO1759" i="1"/>
  <c r="AO2106" i="1"/>
  <c r="AO941" i="1"/>
  <c r="AN1858" i="1"/>
  <c r="AM1858" i="1"/>
  <c r="AN2445" i="1"/>
  <c r="AM2445" i="1"/>
  <c r="AO1544" i="1"/>
  <c r="AO1733" i="1"/>
  <c r="AO2701" i="1"/>
  <c r="AO1601" i="1"/>
  <c r="AM2449" i="1"/>
  <c r="AN2449" i="1"/>
  <c r="AN1666" i="1"/>
  <c r="AM1666" i="1"/>
  <c r="AN2629" i="1"/>
  <c r="AM2629" i="1"/>
  <c r="AO1330" i="1"/>
  <c r="AN964" i="1"/>
  <c r="AM964" i="1"/>
  <c r="AO2431" i="1"/>
  <c r="AO1400" i="1"/>
  <c r="AN2293" i="1"/>
  <c r="AM2293" i="1"/>
  <c r="AO2693" i="1"/>
  <c r="AO2170" i="1"/>
  <c r="AO1318" i="1"/>
  <c r="AO1029" i="1"/>
  <c r="AO851" i="1"/>
  <c r="AO2006" i="1"/>
  <c r="AO2304" i="1"/>
  <c r="AN1222" i="1"/>
  <c r="AM1222" i="1"/>
  <c r="AN2279" i="1"/>
  <c r="AM2279" i="1"/>
  <c r="AN2404" i="1"/>
  <c r="AM2404" i="1"/>
  <c r="AM1724" i="1"/>
  <c r="AN1724" i="1"/>
  <c r="AO1247" i="1"/>
  <c r="AM2289" i="1"/>
  <c r="AN2289" i="1"/>
  <c r="AN1357" i="1"/>
  <c r="AM1357" i="1"/>
  <c r="AO979" i="1"/>
  <c r="AO1553" i="1"/>
  <c r="AO2614" i="1"/>
  <c r="AO2737" i="1"/>
  <c r="AM1494" i="1"/>
  <c r="AN1494" i="1"/>
  <c r="AO1374" i="1"/>
  <c r="AN1528" i="1"/>
  <c r="AM1528" i="1"/>
  <c r="AO828" i="1"/>
  <c r="AO1086" i="1"/>
  <c r="AO2360" i="1"/>
  <c r="AO871" i="1"/>
  <c r="AN835" i="1"/>
  <c r="AM835" i="1"/>
  <c r="AO2334" i="1"/>
  <c r="AO1665" i="1"/>
  <c r="AO2417" i="1"/>
  <c r="AO874" i="1"/>
  <c r="AM1827" i="1"/>
  <c r="AN1827" i="1"/>
  <c r="AO2102" i="1"/>
  <c r="AO1227" i="1"/>
  <c r="AO2717" i="1"/>
  <c r="AO1975" i="1"/>
  <c r="AO2032" i="1"/>
  <c r="AN1739" i="1"/>
  <c r="AM1739" i="1"/>
  <c r="AO898" i="1"/>
  <c r="AN1262" i="1"/>
  <c r="AM1262" i="1"/>
  <c r="AN1175" i="1"/>
  <c r="AM1175" i="1"/>
  <c r="AN1431" i="1"/>
  <c r="AM1431" i="1"/>
  <c r="AO2526" i="1"/>
  <c r="AO1273" i="1"/>
  <c r="AO2480" i="1"/>
  <c r="AN1991" i="1"/>
  <c r="AM1991" i="1"/>
  <c r="AN1539" i="1"/>
  <c r="AM1539" i="1"/>
  <c r="AO2514" i="1"/>
  <c r="AO1863" i="1"/>
  <c r="AO2456" i="1"/>
  <c r="AM849" i="1"/>
  <c r="AO849" i="1"/>
  <c r="AO955" i="1"/>
  <c r="AO1486" i="1"/>
  <c r="AO1207" i="1"/>
  <c r="AM2031" i="1"/>
  <c r="AN2031" i="1"/>
  <c r="AN1763" i="1"/>
  <c r="AM1763" i="1"/>
  <c r="AO2333" i="1"/>
  <c r="AO1642" i="1"/>
  <c r="AO1083" i="1"/>
  <c r="AM1062" i="1"/>
  <c r="AN1062" i="1"/>
  <c r="AO850" i="1"/>
  <c r="AO1502" i="1"/>
  <c r="AO2690" i="1"/>
  <c r="AO1699" i="1"/>
  <c r="AO2675" i="1"/>
  <c r="AO1925" i="1"/>
  <c r="AO1572" i="1"/>
  <c r="AO1590" i="1"/>
  <c r="AN2712" i="1"/>
  <c r="AM2712" i="1"/>
  <c r="AO1900" i="1"/>
  <c r="AN1157" i="1"/>
  <c r="AM1157" i="1"/>
  <c r="AO1492" i="1"/>
  <c r="AN1270" i="1"/>
  <c r="AM1270" i="1"/>
  <c r="AN2732" i="1"/>
  <c r="AM2732" i="1"/>
  <c r="AM2733" i="1"/>
  <c r="AN2733" i="1"/>
  <c r="AO1861" i="1"/>
  <c r="AO1979" i="1"/>
  <c r="AO1433" i="1"/>
  <c r="AM1356" i="1"/>
  <c r="AN1356" i="1"/>
  <c r="AN2368" i="1"/>
  <c r="AM2368" i="1"/>
  <c r="AM826" i="1"/>
  <c r="AN826" i="1"/>
  <c r="AN2137" i="1"/>
  <c r="AM2137" i="1"/>
  <c r="AN916" i="1"/>
  <c r="AM916" i="1"/>
  <c r="AN1307" i="1"/>
  <c r="AM1307" i="1"/>
  <c r="AO2174" i="1"/>
  <c r="AM950" i="1"/>
  <c r="AN950" i="1"/>
  <c r="AO2351" i="1"/>
  <c r="AM2401" i="1"/>
  <c r="AN2401" i="1"/>
  <c r="AO2410" i="1"/>
  <c r="AN2178" i="1"/>
  <c r="AM2178" i="1"/>
  <c r="AM962" i="1"/>
  <c r="AN962" i="1"/>
  <c r="AM1977" i="1"/>
  <c r="AN1977" i="1"/>
  <c r="AM1218" i="1"/>
  <c r="AN1218" i="1"/>
  <c r="AN2722" i="1"/>
  <c r="AM2722" i="1"/>
  <c r="AM1023" i="1"/>
  <c r="AN1023" i="1"/>
  <c r="AO1981" i="1"/>
  <c r="AO1558" i="1"/>
  <c r="AN1245" i="1"/>
  <c r="AM1245" i="1"/>
  <c r="AM1510" i="1"/>
  <c r="AN1510" i="1"/>
  <c r="AM2266" i="1"/>
  <c r="AN2266" i="1"/>
  <c r="AO1556" i="1"/>
  <c r="AN1841" i="1"/>
  <c r="AO1841" i="1"/>
  <c r="AO1702" i="1"/>
  <c r="AN1597" i="1"/>
  <c r="AM1597" i="1"/>
  <c r="AM1362" i="1"/>
  <c r="AN1362" i="1"/>
  <c r="AN1228" i="1"/>
  <c r="AM1228" i="1"/>
  <c r="AO2122" i="1"/>
  <c r="AM1511" i="1"/>
  <c r="AN1511" i="1"/>
  <c r="AN858" i="1"/>
  <c r="AM858" i="1"/>
  <c r="AN2214" i="1"/>
  <c r="AM2214" i="1"/>
  <c r="AM1306" i="1"/>
  <c r="AN1306" i="1"/>
  <c r="AO2598" i="1"/>
  <c r="AM2704" i="1"/>
  <c r="AN2704" i="1"/>
  <c r="AM2509" i="1"/>
  <c r="AN2509" i="1"/>
  <c r="AM914" i="1"/>
  <c r="AN914" i="1"/>
  <c r="AO2177" i="1"/>
  <c r="AO1783" i="1"/>
  <c r="AN2618" i="1"/>
  <c r="AM2618" i="1"/>
  <c r="AN1500" i="1"/>
  <c r="AM1500" i="1"/>
  <c r="AM2649" i="1"/>
  <c r="AN2649" i="1"/>
  <c r="AN1174" i="1"/>
  <c r="AM1174" i="1"/>
  <c r="AO2079" i="1"/>
  <c r="AM2531" i="1"/>
  <c r="AN2531" i="1"/>
  <c r="AN1516" i="1"/>
  <c r="AM1516" i="1"/>
  <c r="AO2795" i="1"/>
  <c r="AO1518" i="1"/>
  <c r="AN951" i="1"/>
  <c r="AM951" i="1"/>
  <c r="AO897" i="1"/>
  <c r="AM1409" i="1"/>
  <c r="AN1409" i="1"/>
  <c r="AN2527" i="1"/>
  <c r="AM2527" i="1"/>
  <c r="AM2700" i="1"/>
  <c r="AO2700" i="1"/>
  <c r="AO1941" i="1"/>
  <c r="AO1728" i="1"/>
  <c r="AM1849" i="1"/>
  <c r="AN1849" i="1"/>
  <c r="AO983" i="1"/>
  <c r="AO1497" i="1"/>
  <c r="AO1806" i="1"/>
  <c r="AO2682" i="1"/>
  <c r="AO1588" i="1"/>
  <c r="AO2538" i="1"/>
  <c r="AM2097" i="1"/>
  <c r="AN2097" i="1"/>
  <c r="AO1277" i="1"/>
  <c r="AO2421" i="1"/>
  <c r="AO1658" i="1"/>
  <c r="AO2711" i="1"/>
  <c r="AO1332" i="1"/>
  <c r="AM1012" i="1"/>
  <c r="AO1012" i="1"/>
  <c r="AO2392" i="1"/>
  <c r="AM1746" i="1"/>
  <c r="AN1746" i="1"/>
  <c r="AO2800" i="1"/>
  <c r="AM2515" i="1"/>
  <c r="AN2515" i="1"/>
  <c r="AM1773" i="1"/>
  <c r="AN1773" i="1"/>
  <c r="AO900" i="1"/>
  <c r="AO1423" i="1"/>
  <c r="AO2425" i="1"/>
  <c r="AN1344" i="1"/>
  <c r="AM1344" i="1"/>
  <c r="AN2731" i="1"/>
  <c r="AM2731" i="1"/>
  <c r="AN1261" i="1"/>
  <c r="AM1261" i="1"/>
  <c r="AO1461" i="1"/>
  <c r="AN2510" i="1"/>
  <c r="AM2510" i="1"/>
  <c r="AM946" i="1"/>
  <c r="AN946" i="1"/>
  <c r="AN1995" i="1"/>
  <c r="AM1995" i="1"/>
  <c r="AO1037" i="1"/>
  <c r="AM2807" i="1"/>
  <c r="AN2807" i="1"/>
  <c r="AO2323" i="1"/>
  <c r="AO1580" i="1"/>
  <c r="AO2522" i="1"/>
  <c r="AO1505" i="1"/>
  <c r="AM2563" i="1"/>
  <c r="AN2563" i="1"/>
  <c r="AO1559" i="1"/>
  <c r="AN1139" i="1"/>
  <c r="AM1139" i="1"/>
  <c r="AM1224" i="1"/>
  <c r="AN1224" i="1"/>
  <c r="AO1654" i="1"/>
  <c r="AM1890" i="1"/>
  <c r="AN1890" i="1"/>
  <c r="AN944" i="1"/>
  <c r="AM944" i="1"/>
  <c r="AO1797" i="1"/>
  <c r="AN836" i="1"/>
  <c r="AM836" i="1"/>
  <c r="AM976" i="1"/>
  <c r="AN976" i="1"/>
  <c r="AO1709" i="1"/>
  <c r="AM996" i="1"/>
  <c r="AO996" i="1"/>
  <c r="AN2027" i="1"/>
  <c r="AM2027" i="1"/>
  <c r="AN2172" i="1"/>
  <c r="AM2172" i="1"/>
  <c r="AM2009" i="1"/>
  <c r="AN2009" i="1"/>
  <c r="AO1424" i="1"/>
  <c r="AM2678" i="1"/>
  <c r="AN2678" i="1"/>
  <c r="AO2123" i="1"/>
  <c r="AO1355" i="1"/>
  <c r="AN1159" i="1"/>
  <c r="AM1159" i="1"/>
  <c r="AM1168" i="1"/>
  <c r="AN1168" i="1"/>
  <c r="AM1700" i="1"/>
  <c r="AN1700" i="1"/>
  <c r="AO1947" i="1"/>
  <c r="AN927" i="1"/>
  <c r="AM927" i="1"/>
  <c r="AN1749" i="1"/>
  <c r="AM1749" i="1"/>
  <c r="AM1641" i="1"/>
  <c r="AN1641" i="1"/>
  <c r="AN1380" i="1"/>
  <c r="AM1380" i="1"/>
  <c r="AN2677" i="1"/>
  <c r="AM2677" i="1"/>
  <c r="AO2530" i="1"/>
  <c r="AN1454" i="1"/>
  <c r="AM1454" i="1"/>
  <c r="AN1607" i="1"/>
  <c r="AM1607" i="1"/>
  <c r="AM1471" i="1"/>
  <c r="AN1471" i="1"/>
  <c r="AO2082" i="1"/>
  <c r="AM1082" i="1"/>
  <c r="AN1082" i="1"/>
  <c r="AN1006" i="1"/>
  <c r="AM1006" i="1"/>
  <c r="AO2251" i="1"/>
  <c r="AM1609" i="1"/>
  <c r="AN1609" i="1"/>
  <c r="AM2741" i="1"/>
  <c r="AN2741" i="1"/>
  <c r="AO2683" i="1"/>
  <c r="AM2145" i="1"/>
  <c r="AN2145" i="1"/>
  <c r="AM1759" i="1"/>
  <c r="AN1759" i="1"/>
  <c r="AN2106" i="1"/>
  <c r="AM2106" i="1"/>
  <c r="AN1048" i="1"/>
  <c r="AM1048" i="1"/>
  <c r="AO1730" i="1"/>
  <c r="AO2300" i="1"/>
  <c r="AM1405" i="1"/>
  <c r="AN1405" i="1"/>
  <c r="AM2738" i="1"/>
  <c r="AN2738" i="1"/>
  <c r="AN885" i="1"/>
  <c r="AM885" i="1"/>
  <c r="AN1624" i="1"/>
  <c r="AM1624" i="1"/>
  <c r="AN2470" i="1"/>
  <c r="AM2470" i="1"/>
  <c r="AO1851" i="1"/>
  <c r="AM1596" i="1"/>
  <c r="AN1596" i="1"/>
  <c r="AM1611" i="1"/>
  <c r="AN1611" i="1"/>
  <c r="AN1328" i="1"/>
  <c r="AM1328" i="1"/>
  <c r="AM2596" i="1"/>
  <c r="AN2596" i="1"/>
  <c r="AM1972" i="1"/>
  <c r="AN1972" i="1"/>
  <c r="AN2378" i="1"/>
  <c r="AM2378" i="1"/>
  <c r="AO2772" i="1"/>
  <c r="AM1974" i="1"/>
  <c r="AN1974" i="1"/>
  <c r="AO1820" i="1"/>
  <c r="AN1318" i="1"/>
  <c r="AM1318" i="1"/>
  <c r="AN1029" i="1"/>
  <c r="AM1029" i="1"/>
  <c r="AM918" i="1"/>
  <c r="AN918" i="1"/>
  <c r="AM1833" i="1"/>
  <c r="AN1833" i="1"/>
  <c r="AM2615" i="1"/>
  <c r="AN2615" i="1"/>
  <c r="AM1525" i="1"/>
  <c r="AN1525" i="1"/>
  <c r="AM1801" i="1"/>
  <c r="AN1801" i="1"/>
  <c r="AO1875" i="1"/>
  <c r="AN2666" i="1"/>
  <c r="AM2666" i="1"/>
  <c r="AN1598" i="1"/>
  <c r="AM1598" i="1"/>
  <c r="AN2592" i="1"/>
  <c r="AM2592" i="1"/>
  <c r="AN1428" i="1"/>
  <c r="AM1428" i="1"/>
  <c r="AM1279" i="1"/>
  <c r="AN1279" i="1"/>
  <c r="AO1894" i="1"/>
  <c r="AN1740" i="1"/>
  <c r="AM1740" i="1"/>
  <c r="AM2597" i="1"/>
  <c r="AN2597" i="1"/>
  <c r="AN2412" i="1"/>
  <c r="AM2412" i="1"/>
  <c r="AO1560" i="1"/>
  <c r="AN1374" i="1"/>
  <c r="AM1374" i="1"/>
  <c r="AN1147" i="1"/>
  <c r="AM1147" i="1"/>
  <c r="AN828" i="1"/>
  <c r="AM828" i="1"/>
  <c r="AO2111" i="1"/>
  <c r="AO1452" i="1"/>
  <c r="AM2570" i="1"/>
  <c r="AN2570" i="1"/>
  <c r="AN2373" i="1"/>
  <c r="AM2373" i="1"/>
  <c r="AO1838" i="1"/>
  <c r="AO2740" i="1"/>
  <c r="AO1571" i="1"/>
  <c r="AN2787" i="1"/>
  <c r="AM2787" i="1"/>
  <c r="AN1193" i="1"/>
  <c r="AM1193" i="1"/>
  <c r="AN1327" i="1"/>
  <c r="AM1327" i="1"/>
  <c r="AM1027" i="1"/>
  <c r="AN1027" i="1"/>
  <c r="AO1711" i="1"/>
  <c r="AN2776" i="1"/>
  <c r="AM2776" i="1"/>
  <c r="AO2749" i="1"/>
  <c r="AN1868" i="1"/>
  <c r="AM1868" i="1"/>
  <c r="AN1805" i="1"/>
  <c r="AM1805" i="1"/>
  <c r="AO1262" i="1"/>
  <c r="AN2259" i="1"/>
  <c r="AM2259" i="1"/>
  <c r="AO2463" i="1"/>
  <c r="AM1585" i="1"/>
  <c r="AN1585" i="1"/>
  <c r="AM2811" i="1"/>
  <c r="AN2811" i="1"/>
  <c r="AM2752" i="1"/>
  <c r="AO2752" i="1"/>
  <c r="AO1942" i="1"/>
  <c r="AM2589" i="1"/>
  <c r="AN2589" i="1"/>
  <c r="AO1419" i="1"/>
  <c r="AM2553" i="1"/>
  <c r="AN2553" i="1"/>
  <c r="AM1535" i="1"/>
  <c r="AN1535" i="1"/>
  <c r="AO832" i="1"/>
  <c r="AN1673" i="1"/>
  <c r="AM1673" i="1"/>
  <c r="AO1570" i="1"/>
  <c r="AN2393" i="1"/>
  <c r="AM2393" i="1"/>
  <c r="AM2537" i="1"/>
  <c r="AN2537" i="1"/>
  <c r="AN2341" i="1"/>
  <c r="AM2341" i="1"/>
  <c r="AN1642" i="1"/>
  <c r="AM1642" i="1"/>
  <c r="AO872" i="1"/>
  <c r="AO1062" i="1"/>
  <c r="AO937" i="1"/>
  <c r="AM1917" i="1"/>
  <c r="AN1917" i="1"/>
  <c r="AO1835" i="1"/>
  <c r="AO896" i="1"/>
  <c r="AN2619" i="1"/>
  <c r="AM2619" i="1"/>
  <c r="AM865" i="1"/>
  <c r="AN865" i="1"/>
  <c r="AM1957" i="1"/>
  <c r="AN1957" i="1"/>
  <c r="AM2676" i="1"/>
  <c r="AN2676" i="1"/>
  <c r="AO1924" i="1"/>
  <c r="AM2294" i="1"/>
  <c r="AN2294" i="1"/>
  <c r="AO1854" i="1"/>
  <c r="AM1043" i="1"/>
  <c r="AN1043" i="1"/>
  <c r="AN2438" i="1"/>
  <c r="AM2438" i="1"/>
  <c r="AM2215" i="1"/>
  <c r="AN2215" i="1"/>
  <c r="AO1022" i="1"/>
  <c r="AM2689" i="1"/>
  <c r="AN2689" i="1"/>
  <c r="AO1985" i="1"/>
  <c r="AN2343" i="1"/>
  <c r="AM2343" i="1"/>
  <c r="AM1540" i="1"/>
  <c r="AN1540" i="1"/>
  <c r="AO1483" i="1"/>
  <c r="AO1356" i="1"/>
  <c r="AO2368" i="1"/>
  <c r="AO826" i="1"/>
  <c r="AO2137" i="1"/>
  <c r="AO916" i="1"/>
  <c r="AO1307" i="1"/>
  <c r="AM2174" i="1"/>
  <c r="AN2174" i="1"/>
  <c r="AO950" i="1"/>
  <c r="AN2351" i="1"/>
  <c r="AM2351" i="1"/>
  <c r="AO2401" i="1"/>
  <c r="AN2410" i="1"/>
  <c r="AM2410" i="1"/>
  <c r="AO2178" i="1"/>
  <c r="AO962" i="1"/>
  <c r="AO1977" i="1"/>
  <c r="AO1218" i="1"/>
  <c r="AO2722" i="1"/>
  <c r="AO1023" i="1"/>
  <c r="AN1981" i="1"/>
  <c r="AM1981" i="1"/>
  <c r="AO1510" i="1"/>
  <c r="AO2266" i="1"/>
  <c r="AM1556" i="1"/>
  <c r="AN1556" i="1"/>
  <c r="AN1702" i="1"/>
  <c r="AM1702" i="1"/>
  <c r="AO1597" i="1"/>
  <c r="AO1362" i="1"/>
  <c r="AO1228" i="1"/>
  <c r="AN2122" i="1"/>
  <c r="AM2122" i="1"/>
  <c r="AO1511" i="1"/>
  <c r="AO858" i="1"/>
  <c r="AO2214" i="1"/>
  <c r="AO1306" i="1"/>
  <c r="AM2598" i="1"/>
  <c r="AN2598" i="1"/>
  <c r="AO2704" i="1"/>
  <c r="AO2509" i="1"/>
  <c r="AO914" i="1"/>
  <c r="AN1710" i="1"/>
  <c r="AM1710" i="1"/>
  <c r="AN1145" i="1"/>
  <c r="AM1145" i="1"/>
  <c r="AO1963" i="1"/>
  <c r="AM2773" i="1"/>
  <c r="AN2773" i="1"/>
  <c r="AO2034" i="1"/>
  <c r="AO2535" i="1"/>
  <c r="AM975" i="1"/>
  <c r="AN975" i="1"/>
  <c r="AO1945" i="1"/>
  <c r="AN2691" i="1"/>
  <c r="AM2691" i="1"/>
  <c r="AO1370" i="1"/>
  <c r="AM2562" i="1"/>
  <c r="AN2562" i="1"/>
  <c r="AN1734" i="1"/>
  <c r="AM1734" i="1"/>
  <c r="AN881" i="1"/>
  <c r="AM881" i="1"/>
  <c r="AM2271" i="1"/>
  <c r="AO2271" i="1"/>
  <c r="AO1771" i="1"/>
  <c r="AM1008" i="1"/>
  <c r="AN1008" i="1"/>
  <c r="AM2316" i="1"/>
  <c r="AN2316" i="1"/>
  <c r="AN1383" i="1"/>
  <c r="AM1383" i="1"/>
  <c r="AO1198" i="1"/>
  <c r="AO1849" i="1"/>
  <c r="AM983" i="1"/>
  <c r="AN983" i="1"/>
  <c r="AM840" i="1"/>
  <c r="AO840" i="1"/>
  <c r="AM1084" i="1"/>
  <c r="AN1084" i="1"/>
  <c r="AM1948" i="1"/>
  <c r="AN1948" i="1"/>
  <c r="AN2724" i="1"/>
  <c r="AM2724" i="1"/>
  <c r="AN1653" i="1"/>
  <c r="AM1653" i="1"/>
  <c r="AN2494" i="1"/>
  <c r="AM2494" i="1"/>
  <c r="AM1350" i="1"/>
  <c r="AO1350" i="1"/>
  <c r="AN2175" i="1"/>
  <c r="AM2175" i="1"/>
  <c r="AO1853" i="1"/>
  <c r="AN1832" i="1"/>
  <c r="AO1832" i="1"/>
  <c r="AN2322" i="1"/>
  <c r="AM2322" i="1"/>
  <c r="AM1677" i="1"/>
  <c r="AN1677" i="1"/>
  <c r="AM1298" i="1"/>
  <c r="AN1298" i="1"/>
  <c r="AO1512" i="1"/>
  <c r="AO1682" i="1"/>
  <c r="AM2248" i="1"/>
  <c r="AN2248" i="1"/>
  <c r="AM2225" i="1"/>
  <c r="AO2225" i="1"/>
  <c r="AN2000" i="1"/>
  <c r="AM2000" i="1"/>
  <c r="AO1773" i="1"/>
  <c r="AN1884" i="1"/>
  <c r="AM1884" i="1"/>
  <c r="AM2808" i="1"/>
  <c r="AN2808" i="1"/>
  <c r="AM1688" i="1"/>
  <c r="AN1688" i="1"/>
  <c r="AO2047" i="1"/>
  <c r="AO2078" i="1"/>
  <c r="AN1550" i="1"/>
  <c r="AM1550" i="1"/>
  <c r="AN2590" i="1"/>
  <c r="AM2590" i="1"/>
  <c r="AO1475" i="1"/>
  <c r="AO2147" i="1"/>
  <c r="AM1283" i="1"/>
  <c r="AN1283" i="1"/>
  <c r="AO967" i="1"/>
  <c r="AN2367" i="1"/>
  <c r="AM2367" i="1"/>
  <c r="AN1966" i="1"/>
  <c r="AM1966" i="1"/>
  <c r="AM2582" i="1"/>
  <c r="AN2582" i="1"/>
  <c r="AN2639" i="1"/>
  <c r="AM2639" i="1"/>
  <c r="AN1752" i="1"/>
  <c r="AM1752" i="1"/>
  <c r="AN861" i="1"/>
  <c r="AM861" i="1"/>
  <c r="AO1139" i="1"/>
  <c r="AM1495" i="1"/>
  <c r="AN1495" i="1"/>
  <c r="AO1224" i="1"/>
  <c r="AO1412" i="1"/>
  <c r="AN2721" i="1"/>
  <c r="AM2721" i="1"/>
  <c r="AN974" i="1"/>
  <c r="AM974" i="1"/>
  <c r="AO1286" i="1"/>
  <c r="AN1188" i="1"/>
  <c r="AM1188" i="1"/>
  <c r="AO1248" i="1"/>
  <c r="AN2325" i="1"/>
  <c r="AM2325" i="1"/>
  <c r="AM827" i="1"/>
  <c r="AN827" i="1"/>
  <c r="AM2280" i="1"/>
  <c r="AN2280" i="1"/>
  <c r="AM2219" i="1"/>
  <c r="AN2219" i="1"/>
  <c r="AM2658" i="1"/>
  <c r="AN2658" i="1"/>
  <c r="AM1655" i="1"/>
  <c r="AN1655" i="1"/>
  <c r="AM1076" i="1"/>
  <c r="AN1076" i="1"/>
  <c r="AM1846" i="1"/>
  <c r="AN1846" i="1"/>
  <c r="AM1750" i="1"/>
  <c r="AN1750" i="1"/>
  <c r="AM2489" i="1"/>
  <c r="AN2489" i="1"/>
  <c r="AO1700" i="1"/>
  <c r="AM1947" i="1"/>
  <c r="AN1947" i="1"/>
  <c r="AO971" i="1"/>
  <c r="AO1749" i="1"/>
  <c r="AO1641" i="1"/>
  <c r="AO1380" i="1"/>
  <c r="AO2677" i="1"/>
  <c r="AM2530" i="1"/>
  <c r="AN2530" i="1"/>
  <c r="AO1454" i="1"/>
  <c r="AO1607" i="1"/>
  <c r="AO1471" i="1"/>
  <c r="AM2082" i="1"/>
  <c r="AN2082" i="1"/>
  <c r="AO1082" i="1"/>
  <c r="AO1006" i="1"/>
  <c r="AM2251" i="1"/>
  <c r="AN2251" i="1"/>
  <c r="AO1609" i="1"/>
  <c r="AO2741" i="1"/>
  <c r="AN2683" i="1"/>
  <c r="AM2683" i="1"/>
  <c r="AO2145" i="1"/>
  <c r="AN829" i="1"/>
  <c r="AM829" i="1"/>
  <c r="AM1816" i="1"/>
  <c r="AN1816" i="1"/>
  <c r="AM2767" i="1"/>
  <c r="AN2767" i="1"/>
  <c r="AO1048" i="1"/>
  <c r="AN1730" i="1"/>
  <c r="AM1730" i="1"/>
  <c r="AM2300" i="1"/>
  <c r="AN2300" i="1"/>
  <c r="AO1405" i="1"/>
  <c r="AO2738" i="1"/>
  <c r="AO885" i="1"/>
  <c r="AO1624" i="1"/>
  <c r="AO2470" i="1"/>
  <c r="AM1851" i="1"/>
  <c r="AN1851" i="1"/>
  <c r="AO1596" i="1"/>
  <c r="AO1611" i="1"/>
  <c r="AO1328" i="1"/>
  <c r="AO2596" i="1"/>
  <c r="AO1972" i="1"/>
  <c r="AO2378" i="1"/>
  <c r="AN2772" i="1"/>
  <c r="AM2772" i="1"/>
  <c r="AO1974" i="1"/>
  <c r="AM1820" i="1"/>
  <c r="AN1820" i="1"/>
  <c r="AM1367" i="1"/>
  <c r="AN1367" i="1"/>
  <c r="AO918" i="1"/>
  <c r="AO1833" i="1"/>
  <c r="AO2615" i="1"/>
  <c r="AO1525" i="1"/>
  <c r="AO1801" i="1"/>
  <c r="AM1028" i="1"/>
  <c r="AO1028" i="1"/>
  <c r="AM1875" i="1"/>
  <c r="AN1875" i="1"/>
  <c r="AO2666" i="1"/>
  <c r="AO1598" i="1"/>
  <c r="AO2592" i="1"/>
  <c r="AO1428" i="1"/>
  <c r="AO1279" i="1"/>
  <c r="AM1894" i="1"/>
  <c r="AN1894" i="1"/>
  <c r="AO1740" i="1"/>
  <c r="AO2597" i="1"/>
  <c r="AO2412" i="1"/>
  <c r="AN1560" i="1"/>
  <c r="AM1560" i="1"/>
  <c r="AM1203" i="1"/>
  <c r="AN1203" i="1"/>
  <c r="AO1147" i="1"/>
  <c r="AM2111" i="1"/>
  <c r="AN2111" i="1"/>
  <c r="AM2632" i="1"/>
  <c r="AO2632" i="1"/>
  <c r="AM1452" i="1"/>
  <c r="AN1452" i="1"/>
  <c r="AO2570" i="1"/>
  <c r="AO2373" i="1"/>
  <c r="AM1838" i="1"/>
  <c r="AN1838" i="1"/>
  <c r="AM2740" i="1"/>
  <c r="AN2740" i="1"/>
  <c r="AN1571" i="1"/>
  <c r="AM1571" i="1"/>
  <c r="AO2787" i="1"/>
  <c r="AO1193" i="1"/>
  <c r="AO1327" i="1"/>
  <c r="AO1027" i="1"/>
  <c r="AM1711" i="1"/>
  <c r="AN1711" i="1"/>
  <c r="AO2776" i="1"/>
  <c r="AN2749" i="1"/>
  <c r="AM2749" i="1"/>
  <c r="AO1868" i="1"/>
  <c r="AM1537" i="1"/>
  <c r="AN1537" i="1"/>
  <c r="AO1805" i="1"/>
  <c r="AO1078" i="1"/>
  <c r="AO2259" i="1"/>
  <c r="AN2463" i="1"/>
  <c r="AM2463" i="1"/>
  <c r="AO1585" i="1"/>
  <c r="AO2811" i="1"/>
  <c r="AM1942" i="1"/>
  <c r="AN1942" i="1"/>
  <c r="AO2589" i="1"/>
  <c r="AM1419" i="1"/>
  <c r="AN1419" i="1"/>
  <c r="AO2553" i="1"/>
  <c r="AO1535" i="1"/>
  <c r="AN832" i="1"/>
  <c r="AM832" i="1"/>
  <c r="AO1673" i="1"/>
  <c r="AM1570" i="1"/>
  <c r="AN1570" i="1"/>
  <c r="AO2393" i="1"/>
  <c r="AO2537" i="1"/>
  <c r="AO2341" i="1"/>
  <c r="AN1293" i="1"/>
  <c r="AM1293" i="1"/>
  <c r="AO1136" i="1"/>
  <c r="AO1182" i="1"/>
  <c r="AO2354" i="1"/>
  <c r="AM1643" i="1"/>
  <c r="AN1643" i="1"/>
  <c r="AN2524" i="1"/>
  <c r="AM2524" i="1"/>
  <c r="AO949" i="1"/>
  <c r="AM1956" i="1"/>
  <c r="AN1956" i="1"/>
  <c r="AM1411" i="1"/>
  <c r="AN1411" i="1"/>
  <c r="AM1902" i="1"/>
  <c r="AN1902" i="1"/>
  <c r="AM2770" i="1"/>
  <c r="AN2770" i="1"/>
  <c r="AM1508" i="1"/>
  <c r="AN1508" i="1"/>
  <c r="AO838" i="1"/>
  <c r="AO2181" i="1"/>
  <c r="AN1704" i="1"/>
  <c r="AO1704" i="1"/>
  <c r="AM2703" i="1"/>
  <c r="AN2703" i="1"/>
  <c r="AN2671" i="1"/>
  <c r="AM2671" i="1"/>
  <c r="AO1788" i="1"/>
  <c r="AO1710" i="1"/>
  <c r="AO2324" i="1"/>
  <c r="AN2461" i="1"/>
  <c r="AM2461" i="1"/>
  <c r="AO1145" i="1"/>
  <c r="AM1963" i="1"/>
  <c r="AN1963" i="1"/>
  <c r="AO2773" i="1"/>
  <c r="AN2034" i="1"/>
  <c r="AM2034" i="1"/>
  <c r="AM2535" i="1"/>
  <c r="AN2535" i="1"/>
  <c r="AO975" i="1"/>
  <c r="AM1945" i="1"/>
  <c r="AN1945" i="1"/>
  <c r="AO2691" i="1"/>
  <c r="AM1370" i="1"/>
  <c r="AN1370" i="1"/>
  <c r="AO2562" i="1"/>
  <c r="AO1734" i="1"/>
  <c r="AO881" i="1"/>
  <c r="AM1771" i="1"/>
  <c r="AN1771" i="1"/>
  <c r="AO1008" i="1"/>
  <c r="AO2316" i="1"/>
  <c r="AO1383" i="1"/>
  <c r="AM1198" i="1"/>
  <c r="AN1198" i="1"/>
  <c r="AO1341" i="1"/>
  <c r="AO1181" i="1"/>
  <c r="AO1084" i="1"/>
  <c r="AO1948" i="1"/>
  <c r="AO2724" i="1"/>
  <c r="AO1653" i="1"/>
  <c r="AO2494" i="1"/>
  <c r="AO2175" i="1"/>
  <c r="AN1853" i="1"/>
  <c r="AM1853" i="1"/>
  <c r="AO2322" i="1"/>
  <c r="AO1677" i="1"/>
  <c r="AO1298" i="1"/>
  <c r="AN1512" i="1"/>
  <c r="AM1512" i="1"/>
  <c r="AM1682" i="1"/>
  <c r="AN1682" i="1"/>
  <c r="AO2248" i="1"/>
  <c r="AO2000" i="1"/>
  <c r="AM1950" i="1"/>
  <c r="AN1950" i="1"/>
  <c r="AO1884" i="1"/>
  <c r="AO2808" i="1"/>
  <c r="AO1688" i="1"/>
  <c r="AM2047" i="1"/>
  <c r="AN2047" i="1"/>
  <c r="AM2078" i="1"/>
  <c r="AN2078" i="1"/>
  <c r="AO1550" i="1"/>
  <c r="AO2590" i="1"/>
  <c r="AN1475" i="1"/>
  <c r="AM1475" i="1"/>
  <c r="AN2147" i="1"/>
  <c r="AM2147" i="1"/>
  <c r="AO1283" i="1"/>
  <c r="AN967" i="1"/>
  <c r="AM967" i="1"/>
  <c r="AO2367" i="1"/>
  <c r="AO1966" i="1"/>
  <c r="AO2582" i="1"/>
  <c r="AO2639" i="1"/>
  <c r="AO1752" i="1"/>
  <c r="AO861" i="1"/>
  <c r="AO1495" i="1"/>
  <c r="AM1059" i="1"/>
  <c r="AN1059" i="1"/>
  <c r="AM1412" i="1"/>
  <c r="AN1412" i="1"/>
  <c r="AO2721" i="1"/>
  <c r="AO974" i="1"/>
  <c r="AN1286" i="1"/>
  <c r="AM1286" i="1"/>
  <c r="AO1188" i="1"/>
  <c r="AM1248" i="1"/>
  <c r="AN1248" i="1"/>
  <c r="AO2325" i="1"/>
  <c r="AO827" i="1"/>
  <c r="AO2280" i="1"/>
  <c r="AO2219" i="1"/>
  <c r="AO2658" i="1"/>
  <c r="AO1655" i="1"/>
  <c r="AO1076" i="1"/>
  <c r="AO1846" i="1"/>
  <c r="AO1750" i="1"/>
  <c r="AO2489" i="1"/>
  <c r="AN1640" i="1"/>
  <c r="AM1640" i="1"/>
  <c r="AN1574" i="1"/>
  <c r="AM1574" i="1"/>
  <c r="AM1263" i="1"/>
  <c r="AN1263" i="1"/>
  <c r="AM971" i="1"/>
  <c r="AN971" i="1"/>
  <c r="AM933" i="1"/>
  <c r="AN933" i="1"/>
  <c r="AM1394" i="1"/>
  <c r="AN1394" i="1"/>
  <c r="AM2748" i="1"/>
  <c r="AN2748" i="1"/>
  <c r="AM1639" i="1"/>
  <c r="AN1639" i="1"/>
  <c r="AM2625" i="1"/>
  <c r="AN2625" i="1"/>
  <c r="AO1903" i="1"/>
  <c r="AN2262" i="1"/>
  <c r="AM2262" i="1"/>
  <c r="AN1406" i="1"/>
  <c r="AM1406" i="1"/>
  <c r="AM2164" i="1"/>
  <c r="AN2164" i="1"/>
  <c r="AM1678" i="1"/>
  <c r="AN1678" i="1"/>
  <c r="AN1055" i="1"/>
  <c r="AM1055" i="1"/>
  <c r="AO2218" i="1"/>
  <c r="AM1825" i="1"/>
  <c r="AN1825" i="1"/>
  <c r="AN2234" i="1"/>
  <c r="AM2234" i="1"/>
  <c r="AM2595" i="1"/>
  <c r="AN2595" i="1"/>
  <c r="AN1993" i="1"/>
  <c r="AM1993" i="1"/>
  <c r="AO829" i="1"/>
  <c r="AO1816" i="1"/>
  <c r="AM921" i="1"/>
  <c r="AN921" i="1"/>
  <c r="AN2204" i="1"/>
  <c r="AM2204" i="1"/>
  <c r="AO2767" i="1"/>
  <c r="AO961" i="1"/>
  <c r="AN2330" i="1"/>
  <c r="AM2330" i="1"/>
  <c r="AM2608" i="1"/>
  <c r="AN2608" i="1"/>
  <c r="AO1787" i="1"/>
  <c r="AO2804" i="1"/>
  <c r="AM1040" i="1"/>
  <c r="AN1040" i="1"/>
  <c r="AN1864" i="1"/>
  <c r="AO1864" i="1"/>
  <c r="AO2719" i="1"/>
  <c r="AN1410" i="1"/>
  <c r="AM1410" i="1"/>
  <c r="AO2474" i="1"/>
  <c r="AM1892" i="1"/>
  <c r="AN1892" i="1"/>
  <c r="AM1503" i="1"/>
  <c r="AN1503" i="1"/>
  <c r="AM1616" i="1"/>
  <c r="AN1616" i="1"/>
  <c r="AO1962" i="1"/>
  <c r="AM1093" i="1"/>
  <c r="AN1093" i="1"/>
  <c r="AN2506" i="1"/>
  <c r="AM2506" i="1"/>
  <c r="AO1446" i="1"/>
  <c r="AO1435" i="1"/>
  <c r="AO1367" i="1"/>
  <c r="AO2390" i="1"/>
  <c r="AM2270" i="1"/>
  <c r="AN2270" i="1"/>
  <c r="AM1164" i="1"/>
  <c r="AN1164" i="1"/>
  <c r="AO2503" i="1"/>
  <c r="AO2523" i="1"/>
  <c r="AO1982" i="1"/>
  <c r="AO2674" i="1"/>
  <c r="AO1019" i="1"/>
  <c r="AM2071" i="1"/>
  <c r="AN2071" i="1"/>
  <c r="AN2357" i="1"/>
  <c r="AM2357" i="1"/>
  <c r="AM2029" i="1"/>
  <c r="AN2029" i="1"/>
  <c r="AO2646" i="1"/>
  <c r="AO1909" i="1"/>
  <c r="AM1282" i="1"/>
  <c r="AN1282" i="1"/>
  <c r="AO1879" i="1"/>
  <c r="AO1599" i="1"/>
  <c r="AO2222" i="1"/>
  <c r="AO1831" i="1"/>
  <c r="AO1203" i="1"/>
  <c r="AN1045" i="1"/>
  <c r="AM1045" i="1"/>
  <c r="AO887" i="1"/>
  <c r="AO2809" i="1"/>
  <c r="AO1686" i="1"/>
  <c r="AO2579" i="1"/>
  <c r="AM1141" i="1"/>
  <c r="AN1141" i="1"/>
  <c r="AO1351" i="1"/>
  <c r="AM2797" i="1"/>
  <c r="AN2797" i="1"/>
  <c r="AO1916" i="1"/>
  <c r="AO1555" i="1"/>
  <c r="AM1619" i="1"/>
  <c r="AN1619" i="1"/>
  <c r="AO1234" i="1"/>
  <c r="AO2255" i="1"/>
  <c r="AM1936" i="1"/>
  <c r="AN1936" i="1"/>
  <c r="AM2753" i="1"/>
  <c r="AN2753" i="1"/>
  <c r="AM2727" i="1"/>
  <c r="AN2727" i="1"/>
  <c r="AN2108" i="1"/>
  <c r="AM2108" i="1"/>
  <c r="AO1537" i="1"/>
  <c r="AM1768" i="1"/>
  <c r="AN1768" i="1"/>
  <c r="AM1078" i="1"/>
  <c r="AN1078" i="1"/>
  <c r="AN831" i="1"/>
  <c r="AM831" i="1"/>
  <c r="AO1612" i="1"/>
  <c r="AN2540" i="1"/>
  <c r="AM2540" i="1"/>
  <c r="AO1810" i="1"/>
  <c r="AN2328" i="1"/>
  <c r="AM2328" i="1"/>
  <c r="AO985" i="1"/>
  <c r="AN1720" i="1"/>
  <c r="AM1720" i="1"/>
  <c r="AN2282" i="1"/>
  <c r="AM2282" i="1"/>
  <c r="AN1646" i="1"/>
  <c r="AM1646" i="1"/>
  <c r="AN2310" i="1"/>
  <c r="AM2310" i="1"/>
  <c r="AN1920" i="1"/>
  <c r="AM1920" i="1"/>
  <c r="AN995" i="1"/>
  <c r="AM995" i="1"/>
  <c r="AN2062" i="1"/>
  <c r="AM2062" i="1"/>
  <c r="AM2093" i="1"/>
  <c r="AN2093" i="1"/>
  <c r="AN2345" i="1"/>
  <c r="AM2345" i="1"/>
  <c r="AN2665" i="1"/>
  <c r="AM2665" i="1"/>
  <c r="AO1895" i="1"/>
  <c r="AM2275" i="1"/>
  <c r="AN2275" i="1"/>
  <c r="AO1293" i="1"/>
  <c r="AO2751" i="1"/>
  <c r="AN1136" i="1"/>
  <c r="AM1136" i="1"/>
  <c r="AN1182" i="1"/>
  <c r="AM1182" i="1"/>
  <c r="AN2354" i="1"/>
  <c r="AM2354" i="1"/>
  <c r="AO1643" i="1"/>
  <c r="AO2524" i="1"/>
  <c r="AN949" i="1"/>
  <c r="AM949" i="1"/>
  <c r="AO1956" i="1"/>
  <c r="AO1411" i="1"/>
  <c r="AO1902" i="1"/>
  <c r="AO2770" i="1"/>
  <c r="AO1508" i="1"/>
  <c r="AN838" i="1"/>
  <c r="AM838" i="1"/>
  <c r="AM2181" i="1"/>
  <c r="AN2181" i="1"/>
  <c r="AO2703" i="1"/>
  <c r="AO2671" i="1"/>
  <c r="AM1788" i="1"/>
  <c r="AN1788" i="1"/>
  <c r="AN1192" i="1"/>
  <c r="AM1192" i="1"/>
  <c r="AN2324" i="1"/>
  <c r="AM2324" i="1"/>
  <c r="AO2461" i="1"/>
  <c r="AM1070" i="1"/>
  <c r="AN1070" i="1"/>
  <c r="AM1882" i="1"/>
  <c r="AN1882" i="1"/>
  <c r="AM1087" i="1"/>
  <c r="AN1087" i="1"/>
  <c r="AM1738" i="1"/>
  <c r="AN1738" i="1"/>
  <c r="AO958" i="1"/>
  <c r="AM869" i="1"/>
  <c r="AN869" i="1"/>
  <c r="AN1608" i="1"/>
  <c r="AM1608" i="1"/>
  <c r="AM1615" i="1"/>
  <c r="AN1615" i="1"/>
  <c r="AO2475" i="1"/>
  <c r="AM2109" i="1"/>
  <c r="AN2109" i="1"/>
  <c r="AO1674" i="1"/>
  <c r="AN2314" i="1"/>
  <c r="AM2314" i="1"/>
  <c r="AO2188" i="1"/>
  <c r="AM1010" i="1"/>
  <c r="AN1010" i="1"/>
  <c r="AO1551" i="1"/>
  <c r="AO1290" i="1"/>
  <c r="AN1015" i="1"/>
  <c r="AM1015" i="1"/>
  <c r="AM1341" i="1"/>
  <c r="AN1341" i="1"/>
  <c r="AN1181" i="1"/>
  <c r="AM1181" i="1"/>
  <c r="AO1208" i="1"/>
  <c r="AO2134" i="1"/>
  <c r="AM2620" i="1"/>
  <c r="AN2620" i="1"/>
  <c r="AO2120" i="1"/>
  <c r="AO2696" i="1"/>
  <c r="AO1114" i="1"/>
  <c r="AO1379" i="1"/>
  <c r="AM2369" i="1"/>
  <c r="AN2369" i="1"/>
  <c r="AO1876" i="1"/>
  <c r="AN2086" i="1"/>
  <c r="AM2086" i="1"/>
  <c r="AM1940" i="1"/>
  <c r="AN1940" i="1"/>
  <c r="AO1523" i="1"/>
  <c r="AO1389" i="1"/>
  <c r="AO1007" i="1"/>
  <c r="AN925" i="1"/>
  <c r="AM925" i="1"/>
  <c r="AO2388" i="1"/>
  <c r="AN1614" i="1"/>
  <c r="AM1614" i="1"/>
  <c r="AO1855" i="1"/>
  <c r="AO1950" i="1"/>
  <c r="AO2001" i="1"/>
  <c r="AN882" i="1"/>
  <c r="AM882" i="1"/>
  <c r="AO1567" i="1"/>
  <c r="AM1769" i="1"/>
  <c r="AN1769" i="1"/>
  <c r="AN1115" i="1"/>
  <c r="AM1115" i="1"/>
  <c r="AM2698" i="1"/>
  <c r="AN2698" i="1"/>
  <c r="AM997" i="1"/>
  <c r="AN997" i="1"/>
  <c r="AN2317" i="1"/>
  <c r="AM2317" i="1"/>
  <c r="AN2603" i="1"/>
  <c r="AM2603" i="1"/>
  <c r="AO2038" i="1"/>
  <c r="AO2784" i="1"/>
  <c r="AM1509" i="1"/>
  <c r="AN1509" i="1"/>
  <c r="AN1220" i="1"/>
  <c r="AM1220" i="1"/>
  <c r="AN2327" i="1"/>
  <c r="AM2327" i="1"/>
  <c r="AO1472" i="1"/>
  <c r="AM2623" i="1"/>
  <c r="AN2623" i="1"/>
  <c r="AO1946" i="1"/>
  <c r="AM1742" i="1"/>
  <c r="AN1742" i="1"/>
  <c r="AO1536" i="1"/>
  <c r="AN1058" i="1"/>
  <c r="AM1058" i="1"/>
  <c r="AM1057" i="1"/>
  <c r="AN1057" i="1"/>
  <c r="AO1059" i="1"/>
  <c r="AO1610" i="1"/>
  <c r="AM1713" i="1"/>
  <c r="AN1713" i="1"/>
  <c r="AO1254" i="1"/>
  <c r="AN2329" i="1"/>
  <c r="AM2329" i="1"/>
  <c r="AM1848" i="1"/>
  <c r="AN1848" i="1"/>
  <c r="AM1617" i="1"/>
  <c r="AN1617" i="1"/>
  <c r="AO2264" i="1"/>
  <c r="AN1309" i="1"/>
  <c r="AM1309" i="1"/>
  <c r="AM2385" i="1"/>
  <c r="AN2385" i="1"/>
  <c r="AO968" i="1"/>
  <c r="AM2742" i="1"/>
  <c r="AO2742" i="1"/>
  <c r="AM1304" i="1"/>
  <c r="AN1304" i="1"/>
  <c r="AN1217" i="1"/>
  <c r="AM1217" i="1"/>
  <c r="AO2315" i="1"/>
  <c r="AM1715" i="1"/>
  <c r="AN1715" i="1"/>
  <c r="AM1481" i="1"/>
  <c r="AN1481" i="1"/>
  <c r="AO1640" i="1"/>
  <c r="AO1574" i="1"/>
  <c r="AO1263" i="1"/>
  <c r="AO933" i="1"/>
  <c r="AO1394" i="1"/>
  <c r="AO2748" i="1"/>
  <c r="AO1639" i="1"/>
  <c r="AO2625" i="1"/>
  <c r="AM1050" i="1"/>
  <c r="AO1050" i="1"/>
  <c r="AM1903" i="1"/>
  <c r="AN1903" i="1"/>
  <c r="AO2262" i="1"/>
  <c r="AO1406" i="1"/>
  <c r="AO2164" i="1"/>
  <c r="AO1678" i="1"/>
  <c r="AO1055" i="1"/>
  <c r="AM2218" i="1"/>
  <c r="AN2218" i="1"/>
  <c r="AO1825" i="1"/>
  <c r="AO2234" i="1"/>
  <c r="AO2595" i="1"/>
  <c r="AO1993" i="1"/>
  <c r="AN1644" i="1"/>
  <c r="AM1644" i="1"/>
  <c r="AN1427" i="1"/>
  <c r="AM1427" i="1"/>
  <c r="AO921" i="1"/>
  <c r="AO2204" i="1"/>
  <c r="AO1809" i="1"/>
  <c r="AM961" i="1"/>
  <c r="AN961" i="1"/>
  <c r="AO2330" i="1"/>
  <c r="AO2608" i="1"/>
  <c r="AM1787" i="1"/>
  <c r="AN1787" i="1"/>
  <c r="AN2804" i="1"/>
  <c r="AM2804" i="1"/>
  <c r="AO1040" i="1"/>
  <c r="AM2719" i="1"/>
  <c r="AN2719" i="1"/>
  <c r="AO1410" i="1"/>
  <c r="AM2474" i="1"/>
  <c r="AN2474" i="1"/>
  <c r="AO1892" i="1"/>
  <c r="AO1503" i="1"/>
  <c r="AO1616" i="1"/>
  <c r="AN1962" i="1"/>
  <c r="AM1962" i="1"/>
  <c r="AO1093" i="1"/>
  <c r="AO2506" i="1"/>
  <c r="AN1446" i="1"/>
  <c r="AM1446" i="1"/>
  <c r="AM1435" i="1"/>
  <c r="AN1435" i="1"/>
  <c r="AO1097" i="1"/>
  <c r="AN2390" i="1"/>
  <c r="AM2390" i="1"/>
  <c r="AO2270" i="1"/>
  <c r="AO1164" i="1"/>
  <c r="AN2503" i="1"/>
  <c r="AM2503" i="1"/>
  <c r="AN2523" i="1"/>
  <c r="AM2523" i="1"/>
  <c r="AM1982" i="1"/>
  <c r="AN1982" i="1"/>
  <c r="AM2674" i="1"/>
  <c r="AN2674" i="1"/>
  <c r="AM1019" i="1"/>
  <c r="AN1019" i="1"/>
  <c r="AO2071" i="1"/>
  <c r="AO2357" i="1"/>
  <c r="AO2029" i="1"/>
  <c r="AM2646" i="1"/>
  <c r="AN2646" i="1"/>
  <c r="AM1909" i="1"/>
  <c r="AN1909" i="1"/>
  <c r="AO1282" i="1"/>
  <c r="AM1879" i="1"/>
  <c r="AN1879" i="1"/>
  <c r="AM1599" i="1"/>
  <c r="AN1599" i="1"/>
  <c r="AM1060" i="1"/>
  <c r="AO1060" i="1"/>
  <c r="AN2222" i="1"/>
  <c r="AM2222" i="1"/>
  <c r="AM1831" i="1"/>
  <c r="AN1831" i="1"/>
  <c r="AM1250" i="1"/>
  <c r="AN1250" i="1"/>
  <c r="AO2754" i="1"/>
  <c r="AM2782" i="1"/>
  <c r="AN2782" i="1"/>
  <c r="AO1045" i="1"/>
  <c r="AM887" i="1"/>
  <c r="AN887" i="1"/>
  <c r="AM2809" i="1"/>
  <c r="AN2809" i="1"/>
  <c r="AM1686" i="1"/>
  <c r="AN1686" i="1"/>
  <c r="AM2579" i="1"/>
  <c r="AN2579" i="1"/>
  <c r="AO1141" i="1"/>
  <c r="AM1351" i="1"/>
  <c r="AN1351" i="1"/>
  <c r="AO2797" i="1"/>
  <c r="AM1916" i="1"/>
  <c r="AN1916" i="1"/>
  <c r="AN1555" i="1"/>
  <c r="AM1555" i="1"/>
  <c r="AO1619" i="1"/>
  <c r="AN1234" i="1"/>
  <c r="AM1234" i="1"/>
  <c r="AN2255" i="1"/>
  <c r="AM2255" i="1"/>
  <c r="AO1936" i="1"/>
  <c r="AO2753" i="1"/>
  <c r="AO2727" i="1"/>
  <c r="AO2108" i="1"/>
  <c r="AN1549" i="1"/>
  <c r="AM1549" i="1"/>
  <c r="AO1768" i="1"/>
  <c r="AO831" i="1"/>
  <c r="AM1612" i="1"/>
  <c r="AN1612" i="1"/>
  <c r="AO2540" i="1"/>
  <c r="AM1810" i="1"/>
  <c r="AN1810" i="1"/>
  <c r="AO2328" i="1"/>
  <c r="AN985" i="1"/>
  <c r="AM985" i="1"/>
  <c r="AO1720" i="1"/>
  <c r="AO2282" i="1"/>
  <c r="AO1646" i="1"/>
  <c r="AO2310" i="1"/>
  <c r="AO1920" i="1"/>
  <c r="AO995" i="1"/>
  <c r="AO2062" i="1"/>
  <c r="AO2093" i="1"/>
  <c r="AO2345" i="1"/>
  <c r="AO2665" i="1"/>
  <c r="AM1895" i="1"/>
  <c r="AN1895" i="1"/>
  <c r="AN1714" i="1"/>
  <c r="AM1714" i="1"/>
  <c r="AO1382" i="1"/>
  <c r="AM2157" i="1"/>
  <c r="AN2157" i="1"/>
  <c r="AM2196" i="1"/>
  <c r="AN2196" i="1"/>
  <c r="AN1439" i="1"/>
  <c r="AM1439" i="1"/>
  <c r="AN2395" i="1"/>
  <c r="AM2395" i="1"/>
  <c r="AN1499" i="1"/>
  <c r="AM1499" i="1"/>
  <c r="AN2656" i="1"/>
  <c r="AM2656" i="1"/>
  <c r="AM1271" i="1"/>
  <c r="AN1271" i="1"/>
  <c r="AN1001" i="1"/>
  <c r="AM1001" i="1"/>
  <c r="AO1468" i="1"/>
  <c r="AO1420" i="1"/>
  <c r="AM2730" i="1"/>
  <c r="AN2730" i="1"/>
  <c r="AO2729" i="1"/>
  <c r="AN2428" i="1"/>
  <c r="AM2428" i="1"/>
  <c r="AO2275" i="1"/>
  <c r="AM911" i="1"/>
  <c r="AN911" i="1"/>
  <c r="AN2751" i="1"/>
  <c r="AM2751" i="1"/>
  <c r="AM986" i="1"/>
  <c r="AN986" i="1"/>
  <c r="AO1792" i="1"/>
  <c r="AM2692" i="1"/>
  <c r="AN2692" i="1"/>
  <c r="AO1887" i="1"/>
  <c r="AM2564" i="1"/>
  <c r="AN2564" i="1"/>
  <c r="AN1099" i="1"/>
  <c r="AM1099" i="1"/>
  <c r="AO1784" i="1"/>
  <c r="AN2546" i="1"/>
  <c r="AM2546" i="1"/>
  <c r="AM1896" i="1"/>
  <c r="AN1896" i="1"/>
  <c r="AM2391" i="1"/>
  <c r="AN2391" i="1"/>
  <c r="AM1469" i="1"/>
  <c r="AN1469" i="1"/>
  <c r="AO1317" i="1"/>
  <c r="AM2657" i="1"/>
  <c r="AN2657" i="1"/>
  <c r="AM1923" i="1"/>
  <c r="AN1923" i="1"/>
  <c r="AN1075" i="1"/>
  <c r="AM1075" i="1"/>
  <c r="AN2720" i="1"/>
  <c r="AM2720" i="1"/>
  <c r="AN1236" i="1"/>
  <c r="AM1236" i="1"/>
  <c r="AO1192" i="1"/>
  <c r="AM1984" i="1"/>
  <c r="AN1984" i="1"/>
  <c r="AO2132" i="1"/>
  <c r="AO1070" i="1"/>
  <c r="AO1882" i="1"/>
  <c r="AO1087" i="1"/>
  <c r="AO1738" i="1"/>
  <c r="AM958" i="1"/>
  <c r="AN958" i="1"/>
  <c r="AO869" i="1"/>
  <c r="AO1608" i="1"/>
  <c r="AO1615" i="1"/>
  <c r="AM1398" i="1"/>
  <c r="AN1398" i="1"/>
  <c r="AM2475" i="1"/>
  <c r="AN2475" i="1"/>
  <c r="AO2109" i="1"/>
  <c r="AN1674" i="1"/>
  <c r="AM1674" i="1"/>
  <c r="AO2314" i="1"/>
  <c r="AN2188" i="1"/>
  <c r="AM2188" i="1"/>
  <c r="AO1010" i="1"/>
  <c r="AN1551" i="1"/>
  <c r="AM1551" i="1"/>
  <c r="AN1290" i="1"/>
  <c r="AM1290" i="1"/>
  <c r="AO1015" i="1"/>
  <c r="AM879" i="1"/>
  <c r="AN879" i="1"/>
  <c r="AM1208" i="1"/>
  <c r="AN1208" i="1"/>
  <c r="AN2134" i="1"/>
  <c r="AM2134" i="1"/>
  <c r="AO2620" i="1"/>
  <c r="AN2120" i="1"/>
  <c r="AM2120" i="1"/>
  <c r="AM2696" i="1"/>
  <c r="AN2696" i="1"/>
  <c r="AN1114" i="1"/>
  <c r="AM1114" i="1"/>
  <c r="AM1379" i="1"/>
  <c r="AN1379" i="1"/>
  <c r="AO2369" i="1"/>
  <c r="AM1876" i="1"/>
  <c r="AN1876" i="1"/>
  <c r="AO2086" i="1"/>
  <c r="AO1940" i="1"/>
  <c r="AN1523" i="1"/>
  <c r="AM1523" i="1"/>
  <c r="AN1389" i="1"/>
  <c r="AM1389" i="1"/>
  <c r="AN1007" i="1"/>
  <c r="AM1007" i="1"/>
  <c r="AO925" i="1"/>
  <c r="AN2388" i="1"/>
  <c r="AM2388" i="1"/>
  <c r="AO1614" i="1"/>
  <c r="AM1855" i="1"/>
  <c r="AN1855" i="1"/>
  <c r="AN1533" i="1"/>
  <c r="AM1533" i="1"/>
  <c r="AM2001" i="1"/>
  <c r="AN2001" i="1"/>
  <c r="AO2007" i="1"/>
  <c r="AO882" i="1"/>
  <c r="AM1567" i="1"/>
  <c r="AN1567" i="1"/>
  <c r="AO1769" i="1"/>
  <c r="AO1115" i="1"/>
  <c r="AO2698" i="1"/>
  <c r="AO997" i="1"/>
  <c r="AO2317" i="1"/>
  <c r="AO2603" i="1"/>
  <c r="AM2038" i="1"/>
  <c r="AN2038" i="1"/>
  <c r="AM2784" i="1"/>
  <c r="AN2784" i="1"/>
  <c r="AO1509" i="1"/>
  <c r="AO1220" i="1"/>
  <c r="AO2327" i="1"/>
  <c r="AN1472" i="1"/>
  <c r="AM1472" i="1"/>
  <c r="AO2623" i="1"/>
  <c r="AM1946" i="1"/>
  <c r="AN1946" i="1"/>
  <c r="AO1742" i="1"/>
  <c r="AN1536" i="1"/>
  <c r="AM1536" i="1"/>
  <c r="AO1058" i="1"/>
  <c r="AO1057" i="1"/>
  <c r="AN1610" i="1"/>
  <c r="AM1610" i="1"/>
  <c r="AO1713" i="1"/>
  <c r="AM1254" i="1"/>
  <c r="AN1254" i="1"/>
  <c r="AO2329" i="1"/>
  <c r="AO1848" i="1"/>
  <c r="AO1617" i="1"/>
  <c r="AN2264" i="1"/>
  <c r="AM2264" i="1"/>
  <c r="AO1309" i="1"/>
  <c r="AO2385" i="1"/>
  <c r="AN968" i="1"/>
  <c r="AM968" i="1"/>
  <c r="AO1304" i="1"/>
  <c r="AO1217" i="1"/>
  <c r="AN2315" i="1"/>
  <c r="AM2315" i="1"/>
  <c r="AO1715" i="1"/>
  <c r="AO1481" i="1"/>
  <c r="AM1079" i="1"/>
  <c r="AN1079" i="1"/>
  <c r="AO930" i="1"/>
  <c r="AO2205" i="1"/>
  <c r="AO2788" i="1"/>
  <c r="AO1399" i="1"/>
  <c r="AM2664" i="1"/>
  <c r="AN2664" i="1"/>
  <c r="AO895" i="1"/>
  <c r="AO1701" i="1"/>
  <c r="AN2584" i="1"/>
  <c r="AM2584" i="1"/>
  <c r="AM2119" i="1"/>
  <c r="AN2119" i="1"/>
  <c r="AO2104" i="1"/>
  <c r="AM1548" i="1"/>
  <c r="AN1548" i="1"/>
  <c r="AN1246" i="1"/>
  <c r="AM1246" i="1"/>
  <c r="AO1335" i="1"/>
  <c r="AO1775" i="1"/>
  <c r="AN889" i="1"/>
  <c r="AM889" i="1"/>
  <c r="AN2211" i="1"/>
  <c r="AM2211" i="1"/>
  <c r="AM1413" i="1"/>
  <c r="AO1413" i="1"/>
  <c r="AO1644" i="1"/>
  <c r="AO1427" i="1"/>
  <c r="AO1315" i="1"/>
  <c r="AM2015" i="1"/>
  <c r="AN2015" i="1"/>
  <c r="AM1809" i="1"/>
  <c r="AN1809" i="1"/>
  <c r="AM1340" i="1"/>
  <c r="AN1340" i="1"/>
  <c r="AM1649" i="1"/>
  <c r="AN1649" i="1"/>
  <c r="AO922" i="1"/>
  <c r="AO1267" i="1"/>
  <c r="AN929" i="1"/>
  <c r="AM929" i="1"/>
  <c r="AO1414" i="1"/>
  <c r="AM1620" i="1"/>
  <c r="AN1620" i="1"/>
  <c r="AO848" i="1"/>
  <c r="AN2210" i="1"/>
  <c r="AM2210" i="1"/>
  <c r="AN2715" i="1"/>
  <c r="AM2715" i="1"/>
  <c r="AO1444" i="1"/>
  <c r="AM1758" i="1"/>
  <c r="AN1758" i="1"/>
  <c r="AM2231" i="1"/>
  <c r="AN2231" i="1"/>
  <c r="AO2112" i="1"/>
  <c r="AM1226" i="1"/>
  <c r="AN1226" i="1"/>
  <c r="AM2349" i="1"/>
  <c r="AN2349" i="1"/>
  <c r="AO868" i="1"/>
  <c r="AN1275" i="1"/>
  <c r="AM1275" i="1"/>
  <c r="AM1097" i="1"/>
  <c r="AN1097" i="1"/>
  <c r="AM2397" i="1"/>
  <c r="AN2397" i="1"/>
  <c r="AO1967" i="1"/>
  <c r="AM1244" i="1"/>
  <c r="AN1244" i="1"/>
  <c r="AN2135" i="1"/>
  <c r="AM2135" i="1"/>
  <c r="AN1065" i="1"/>
  <c r="AM1065" i="1"/>
  <c r="AN1901" i="1"/>
  <c r="AM1901" i="1"/>
  <c r="AN1230" i="1"/>
  <c r="AM1230" i="1"/>
  <c r="AM2019" i="1"/>
  <c r="AN2019" i="1"/>
  <c r="AM1005" i="1"/>
  <c r="AN1005" i="1"/>
  <c r="AO1911" i="1"/>
  <c r="AO2165" i="1"/>
  <c r="AN2383" i="1"/>
  <c r="AM2383" i="1"/>
  <c r="AN1913" i="1"/>
  <c r="AM1913" i="1"/>
  <c r="AN2576" i="1"/>
  <c r="AM2576" i="1"/>
  <c r="AO1850" i="1"/>
  <c r="AN1368" i="1"/>
  <c r="AM1368" i="1"/>
  <c r="AO1747" i="1"/>
  <c r="AM1239" i="1"/>
  <c r="AN1239" i="1"/>
  <c r="AN2406" i="1"/>
  <c r="AM2406" i="1"/>
  <c r="AO1250" i="1"/>
  <c r="AN2754" i="1"/>
  <c r="AM2754" i="1"/>
  <c r="AO2782" i="1"/>
  <c r="AO994" i="1"/>
  <c r="AO1915" i="1"/>
  <c r="AM2778" i="1"/>
  <c r="AN2778" i="1"/>
  <c r="AM1631" i="1"/>
  <c r="AN1631" i="1"/>
  <c r="AO2661" i="1"/>
  <c r="AN1303" i="1"/>
  <c r="AM1303" i="1"/>
  <c r="AO2233" i="1"/>
  <c r="AM2365" i="1"/>
  <c r="AN2365" i="1"/>
  <c r="AO2298" i="1"/>
  <c r="AN2010" i="1"/>
  <c r="AM2010" i="1"/>
  <c r="AM2131" i="1"/>
  <c r="AN2131" i="1"/>
  <c r="AO1513" i="1"/>
  <c r="AM1908" i="1"/>
  <c r="AN1908" i="1"/>
  <c r="AO1971" i="1"/>
  <c r="AN1167" i="1"/>
  <c r="AM1167" i="1"/>
  <c r="AO2114" i="1"/>
  <c r="AN1557" i="1"/>
  <c r="AM1557" i="1"/>
  <c r="AO1549" i="1"/>
  <c r="AN1638" i="1"/>
  <c r="AM1638" i="1"/>
  <c r="AN2775" i="1"/>
  <c r="AM2775" i="1"/>
  <c r="AO864" i="1"/>
  <c r="AN2126" i="1"/>
  <c r="AM2126" i="1"/>
  <c r="AN906" i="1"/>
  <c r="AM906" i="1"/>
  <c r="AN1859" i="1"/>
  <c r="AO1859" i="1"/>
  <c r="AO2094" i="1"/>
  <c r="AM960" i="1"/>
  <c r="AN960" i="1"/>
  <c r="AM1664" i="1"/>
  <c r="AN1664" i="1"/>
  <c r="AM2258" i="1"/>
  <c r="AN2258" i="1"/>
  <c r="AM2534" i="1"/>
  <c r="AN2534" i="1"/>
  <c r="AO2455" i="1"/>
  <c r="AN2133" i="1"/>
  <c r="AM2133" i="1"/>
  <c r="AO1670" i="1"/>
  <c r="AO1583" i="1"/>
  <c r="AO1731" i="1"/>
  <c r="AM998" i="1"/>
  <c r="AO998" i="1"/>
  <c r="AM2355" i="1"/>
  <c r="AN2355" i="1"/>
  <c r="AO1493" i="1"/>
  <c r="AO2428" i="1"/>
  <c r="AN1727" i="1"/>
  <c r="AO1727" i="1"/>
  <c r="AN1826" i="1"/>
  <c r="AM1826" i="1"/>
  <c r="AM2714" i="1"/>
  <c r="AN2714" i="1"/>
  <c r="AO986" i="1"/>
  <c r="AO2692" i="1"/>
  <c r="AM1887" i="1"/>
  <c r="AN1887" i="1"/>
  <c r="AO2564" i="1"/>
  <c r="AM1784" i="1"/>
  <c r="AN1784" i="1"/>
  <c r="AO2546" i="1"/>
  <c r="AO1896" i="1"/>
  <c r="AO2391" i="1"/>
  <c r="AO1469" i="1"/>
  <c r="AN1317" i="1"/>
  <c r="AM1317" i="1"/>
  <c r="AO2657" i="1"/>
  <c r="AO1923" i="1"/>
  <c r="AO1075" i="1"/>
  <c r="AO2720" i="1"/>
  <c r="AO1236" i="1"/>
  <c r="AO940" i="1"/>
  <c r="AO1984" i="1"/>
  <c r="AN2132" i="1"/>
  <c r="AM2132" i="1"/>
  <c r="AO1369" i="1"/>
  <c r="AO1919" i="1"/>
  <c r="AO852" i="1"/>
  <c r="AM2012" i="1"/>
  <c r="AN2012" i="1"/>
  <c r="AN857" i="1"/>
  <c r="AM857" i="1"/>
  <c r="AN1336" i="1"/>
  <c r="AM1336" i="1"/>
  <c r="AM2224" i="1"/>
  <c r="AN2224" i="1"/>
  <c r="AO1323" i="1"/>
  <c r="AM2768" i="1"/>
  <c r="AN2768" i="1"/>
  <c r="AO2572" i="1"/>
  <c r="AN2492" i="1"/>
  <c r="AM2492" i="1"/>
  <c r="AM1862" i="1"/>
  <c r="AN1862" i="1"/>
  <c r="AN1096" i="1"/>
  <c r="AM1096" i="1"/>
  <c r="AM2049" i="1"/>
  <c r="AN2049" i="1"/>
  <c r="AM1449" i="1"/>
  <c r="AN1449" i="1"/>
  <c r="AM1989" i="1"/>
  <c r="AN1989" i="1"/>
  <c r="AO988" i="1"/>
  <c r="AO879" i="1"/>
  <c r="AN1375" i="1"/>
  <c r="AM1375" i="1"/>
  <c r="AO2116" i="1"/>
  <c r="AO888" i="1"/>
  <c r="AM1928" i="1"/>
  <c r="AN1928" i="1"/>
  <c r="AM1117" i="1"/>
  <c r="AN1117" i="1"/>
  <c r="AM1158" i="1"/>
  <c r="AO1158" i="1"/>
  <c r="AO2068" i="1"/>
  <c r="AO943" i="1"/>
  <c r="AO2069" i="1"/>
  <c r="AN2154" i="1"/>
  <c r="AM2154" i="1"/>
  <c r="AM1595" i="1"/>
  <c r="AN1595" i="1"/>
  <c r="AN1296" i="1"/>
  <c r="AM1296" i="1"/>
  <c r="AM1199" i="1"/>
  <c r="AN1199" i="1"/>
  <c r="AN2363" i="1"/>
  <c r="AM2363" i="1"/>
  <c r="AO1172" i="1"/>
  <c r="AO1786" i="1"/>
  <c r="AM1447" i="1"/>
  <c r="AN1447" i="1"/>
  <c r="AO1349" i="1"/>
  <c r="AO1533" i="1"/>
  <c r="AN2159" i="1"/>
  <c r="AM2159" i="1"/>
  <c r="AM2007" i="1"/>
  <c r="AN2007" i="1"/>
  <c r="AO1393" i="1"/>
  <c r="AO947" i="1"/>
  <c r="AM2655" i="1"/>
  <c r="AN2655" i="1"/>
  <c r="AM2268" i="1"/>
  <c r="AN2268" i="1"/>
  <c r="AO2783" i="1"/>
  <c r="AO880" i="1"/>
  <c r="AM1830" i="1"/>
  <c r="AN1830" i="1"/>
  <c r="AN2680" i="1"/>
  <c r="AM2680" i="1"/>
  <c r="AO1436" i="1"/>
  <c r="AM2484" i="1"/>
  <c r="AN2484" i="1"/>
  <c r="AM1668" i="1"/>
  <c r="AN1668" i="1"/>
  <c r="AN1669" i="1"/>
  <c r="AM1669" i="1"/>
  <c r="AM1098" i="1"/>
  <c r="AO1098" i="1"/>
  <c r="AO1751" i="1"/>
  <c r="AN1111" i="1"/>
  <c r="AM1111" i="1"/>
  <c r="AO2567" i="1"/>
  <c r="AM1696" i="1"/>
  <c r="AN1696" i="1"/>
  <c r="AN1265" i="1"/>
  <c r="AM1265" i="1"/>
  <c r="AO859" i="1"/>
  <c r="AO2662" i="1"/>
  <c r="AN1038" i="1"/>
  <c r="AM1038" i="1"/>
  <c r="AM2381" i="1"/>
  <c r="AN2381" i="1"/>
  <c r="AO2444" i="1"/>
  <c r="AO1013" i="1"/>
  <c r="AM2758" i="1"/>
  <c r="AN2758" i="1"/>
  <c r="AN923" i="1"/>
  <c r="AM923" i="1"/>
  <c r="AN2673" i="1"/>
  <c r="AM2673" i="1"/>
  <c r="AN1238" i="1"/>
  <c r="AM1238" i="1"/>
  <c r="AO1138" i="1"/>
  <c r="AM2517" i="1"/>
  <c r="AO2517" i="1"/>
  <c r="AN1366" i="1"/>
  <c r="AM1366" i="1"/>
  <c r="AM2433" i="1"/>
  <c r="AN2433" i="1"/>
  <c r="AM1870" i="1"/>
  <c r="AN1870" i="1"/>
  <c r="AO1079" i="1"/>
  <c r="AM930" i="1"/>
  <c r="AN930" i="1"/>
  <c r="AM2205" i="1"/>
  <c r="AN2205" i="1"/>
  <c r="AN2788" i="1"/>
  <c r="AM2788" i="1"/>
  <c r="AN1399" i="1"/>
  <c r="AM1399" i="1"/>
  <c r="AO2664" i="1"/>
  <c r="AM895" i="1"/>
  <c r="AN895" i="1"/>
  <c r="AN1701" i="1"/>
  <c r="AM1701" i="1"/>
  <c r="AO2584" i="1"/>
  <c r="AO2119" i="1"/>
  <c r="AM2104" i="1"/>
  <c r="AN2104" i="1"/>
  <c r="AO1548" i="1"/>
  <c r="AO1246" i="1"/>
  <c r="AN1335" i="1"/>
  <c r="AM1335" i="1"/>
  <c r="AM1775" i="1"/>
  <c r="AN1775" i="1"/>
  <c r="AO889" i="1"/>
  <c r="AO2211" i="1"/>
  <c r="AN1201" i="1"/>
  <c r="AM1201" i="1"/>
  <c r="AM1315" i="1"/>
  <c r="AN1315" i="1"/>
  <c r="AO2015" i="1"/>
  <c r="AM1520" i="1"/>
  <c r="AN1520" i="1"/>
  <c r="AO1340" i="1"/>
  <c r="AO1649" i="1"/>
  <c r="AN922" i="1"/>
  <c r="AM922" i="1"/>
  <c r="AN1267" i="1"/>
  <c r="AM1267" i="1"/>
  <c r="AO929" i="1"/>
  <c r="AN1414" i="1"/>
  <c r="AM1414" i="1"/>
  <c r="AO1620" i="1"/>
  <c r="AN848" i="1"/>
  <c r="AM848" i="1"/>
  <c r="AO2210" i="1"/>
  <c r="AO2715" i="1"/>
  <c r="AN1444" i="1"/>
  <c r="AM1444" i="1"/>
  <c r="AO1758" i="1"/>
  <c r="AO2231" i="1"/>
  <c r="AN2112" i="1"/>
  <c r="AM2112" i="1"/>
  <c r="AO1226" i="1"/>
  <c r="AO2349" i="1"/>
  <c r="AN868" i="1"/>
  <c r="AM868" i="1"/>
  <c r="AO1275" i="1"/>
  <c r="AO2397" i="1"/>
  <c r="AN1967" i="1"/>
  <c r="AM1967" i="1"/>
  <c r="AO1244" i="1"/>
  <c r="AO2135" i="1"/>
  <c r="AO1065" i="1"/>
  <c r="AO1901" i="1"/>
  <c r="AM1090" i="1"/>
  <c r="AO1090" i="1"/>
  <c r="AO1230" i="1"/>
  <c r="AO2019" i="1"/>
  <c r="AO1005" i="1"/>
  <c r="AM1911" i="1"/>
  <c r="AN1911" i="1"/>
  <c r="AN2165" i="1"/>
  <c r="AM2165" i="1"/>
  <c r="AO2383" i="1"/>
  <c r="AO1913" i="1"/>
  <c r="AO2576" i="1"/>
  <c r="AN1850" i="1"/>
  <c r="AM1850" i="1"/>
  <c r="AO1368" i="1"/>
  <c r="AM1747" i="1"/>
  <c r="AN1747" i="1"/>
  <c r="AO1239" i="1"/>
  <c r="AO2406" i="1"/>
  <c r="AN907" i="1"/>
  <c r="AM907" i="1"/>
  <c r="AO2022" i="1"/>
  <c r="AN1232" i="1"/>
  <c r="AM1232" i="1"/>
  <c r="AM994" i="1"/>
  <c r="AN994" i="1"/>
  <c r="AN1915" i="1"/>
  <c r="AM1915" i="1"/>
  <c r="AO2778" i="1"/>
  <c r="AO1631" i="1"/>
  <c r="AN2661" i="1"/>
  <c r="AM2661" i="1"/>
  <c r="AO1303" i="1"/>
  <c r="AM2233" i="1"/>
  <c r="AN2233" i="1"/>
  <c r="AO2365" i="1"/>
  <c r="AN2298" i="1"/>
  <c r="AM2298" i="1"/>
  <c r="AO2010" i="1"/>
  <c r="AO2131" i="1"/>
  <c r="AM1513" i="1"/>
  <c r="AN1513" i="1"/>
  <c r="AO1908" i="1"/>
  <c r="AN1971" i="1"/>
  <c r="AM1971" i="1"/>
  <c r="AO1167" i="1"/>
  <c r="AN2114" i="1"/>
  <c r="AM2114" i="1"/>
  <c r="AO1557" i="1"/>
  <c r="AN1151" i="1"/>
  <c r="AM1151" i="1"/>
  <c r="AO1638" i="1"/>
  <c r="AO2513" i="1"/>
  <c r="AO2775" i="1"/>
  <c r="AN864" i="1"/>
  <c r="AM864" i="1"/>
  <c r="AO2126" i="1"/>
  <c r="AO906" i="1"/>
  <c r="AN2094" i="1"/>
  <c r="AM2094" i="1"/>
  <c r="AO960" i="1"/>
  <c r="AO1664" i="1"/>
  <c r="AO2258" i="1"/>
  <c r="AO2534" i="1"/>
  <c r="AM2455" i="1"/>
  <c r="AN2455" i="1"/>
  <c r="AO2133" i="1"/>
  <c r="AN1670" i="1"/>
  <c r="AM1670" i="1"/>
  <c r="AN1583" i="1"/>
  <c r="AM1583" i="1"/>
  <c r="AM1731" i="1"/>
  <c r="AN1731" i="1"/>
  <c r="AO2355" i="1"/>
  <c r="AM1493" i="1"/>
  <c r="AN1493" i="1"/>
  <c r="AM1792" i="1"/>
  <c r="AN1792" i="1"/>
  <c r="AO2306" i="1"/>
  <c r="AN1837" i="1"/>
  <c r="AM1837" i="1"/>
  <c r="AN1118" i="1"/>
  <c r="AM1118" i="1"/>
  <c r="AO2037" i="1"/>
  <c r="AO2302" i="1"/>
  <c r="AN1241" i="1"/>
  <c r="AM1241" i="1"/>
  <c r="AO1103" i="1"/>
  <c r="AN1025" i="1"/>
  <c r="AM1025" i="1"/>
  <c r="AM2685" i="1"/>
  <c r="AN2685" i="1"/>
  <c r="AN2634" i="1"/>
  <c r="AM2634" i="1"/>
  <c r="AO2508" i="1"/>
  <c r="AN2173" i="1"/>
  <c r="AM2173" i="1"/>
  <c r="AM1046" i="1"/>
  <c r="AN1046" i="1"/>
  <c r="AN2026" i="1"/>
  <c r="AM2026" i="1"/>
  <c r="AM2399" i="1"/>
  <c r="AN2399" i="1"/>
  <c r="AO909" i="1"/>
  <c r="AO2012" i="1"/>
  <c r="AO2768" i="1"/>
  <c r="AO1449" i="1"/>
  <c r="AO1200" i="1"/>
  <c r="AN888" i="1"/>
  <c r="AM888" i="1"/>
  <c r="AM2068" i="1"/>
  <c r="AN2068" i="1"/>
  <c r="AM2069" i="1"/>
  <c r="AN2069" i="1"/>
  <c r="AO2154" i="1"/>
  <c r="AO1595" i="1"/>
  <c r="AO1296" i="1"/>
  <c r="AO1199" i="1"/>
  <c r="AO2363" i="1"/>
  <c r="AM1172" i="1"/>
  <c r="AN1172" i="1"/>
  <c r="AN1786" i="1"/>
  <c r="AM1786" i="1"/>
  <c r="AO1447" i="1"/>
  <c r="AN1349" i="1"/>
  <c r="AM1349" i="1"/>
  <c r="AN1251" i="1"/>
  <c r="AM1251" i="1"/>
  <c r="AO2159" i="1"/>
  <c r="AO1988" i="1"/>
  <c r="AN1393" i="1"/>
  <c r="AM1393" i="1"/>
  <c r="AN947" i="1"/>
  <c r="AM947" i="1"/>
  <c r="AO2655" i="1"/>
  <c r="AO2268" i="1"/>
  <c r="AM2783" i="1"/>
  <c r="AN2783" i="1"/>
  <c r="AN880" i="1"/>
  <c r="AM880" i="1"/>
  <c r="AO1830" i="1"/>
  <c r="AO2680" i="1"/>
  <c r="AM1436" i="1"/>
  <c r="AN1436" i="1"/>
  <c r="AO2484" i="1"/>
  <c r="AO1668" i="1"/>
  <c r="AO1669" i="1"/>
  <c r="AM1751" i="1"/>
  <c r="AN1751" i="1"/>
  <c r="AO1111" i="1"/>
  <c r="AN2567" i="1"/>
  <c r="AM2567" i="1"/>
  <c r="AO1696" i="1"/>
  <c r="AO1265" i="1"/>
  <c r="AM859" i="1"/>
  <c r="AN859" i="1"/>
  <c r="AN2662" i="1"/>
  <c r="AM2662" i="1"/>
  <c r="AO1038" i="1"/>
  <c r="AO2381" i="1"/>
  <c r="AN2444" i="1"/>
  <c r="AM2444" i="1"/>
  <c r="AM1013" i="1"/>
  <c r="AN1013" i="1"/>
  <c r="AO2758" i="1"/>
  <c r="AO923" i="1"/>
  <c r="AO2673" i="1"/>
  <c r="AO1238" i="1"/>
  <c r="AM1138" i="1"/>
  <c r="AN1138" i="1"/>
  <c r="AO1366" i="1"/>
  <c r="AM2386" i="1"/>
  <c r="AO2386" i="1"/>
  <c r="AO2433" i="1"/>
  <c r="AO1870" i="1"/>
  <c r="AO1648" i="1"/>
  <c r="AM2245" i="1"/>
  <c r="AO2245" i="1"/>
  <c r="AO1237" i="1"/>
  <c r="AN2073" i="1"/>
  <c r="AM2073" i="1"/>
  <c r="AN1053" i="1"/>
  <c r="AM1053" i="1"/>
  <c r="AO2144" i="1"/>
  <c r="AM1056" i="1"/>
  <c r="AN1056" i="1"/>
  <c r="AM1240" i="1"/>
  <c r="AN1240" i="1"/>
  <c r="AM853" i="1"/>
  <c r="AN853" i="1"/>
  <c r="AN1459" i="1"/>
  <c r="AM1459" i="1"/>
  <c r="AM2482" i="1"/>
  <c r="AN2482" i="1"/>
  <c r="AM2168" i="1"/>
  <c r="AN2168" i="1"/>
  <c r="AN1606" i="1"/>
  <c r="AM1606" i="1"/>
  <c r="AN2267" i="1"/>
  <c r="AM2267" i="1"/>
  <c r="AO1576" i="1"/>
  <c r="AN1603" i="1"/>
  <c r="AM1603" i="1"/>
  <c r="AO1521" i="1"/>
  <c r="AM1161" i="1"/>
  <c r="AN1161" i="1"/>
  <c r="AO1201" i="1"/>
  <c r="AM2139" i="1"/>
  <c r="AN2139" i="1"/>
  <c r="AO1520" i="1"/>
  <c r="AN1676" i="1"/>
  <c r="AM1676" i="1"/>
  <c r="AN2319" i="1"/>
  <c r="AM2319" i="1"/>
  <c r="AM1074" i="1"/>
  <c r="AN1074" i="1"/>
  <c r="AM2080" i="1"/>
  <c r="AN2080" i="1"/>
  <c r="AO912" i="1"/>
  <c r="AO1313" i="1"/>
  <c r="AM1543" i="1"/>
  <c r="AN1543" i="1"/>
  <c r="AM926" i="1"/>
  <c r="AN926" i="1"/>
  <c r="AO2387" i="1"/>
  <c r="AM2799" i="1"/>
  <c r="AN2799" i="1"/>
  <c r="AO2550" i="1"/>
  <c r="AO1706" i="1"/>
  <c r="AN1160" i="1"/>
  <c r="AM1160" i="1"/>
  <c r="AN2702" i="1"/>
  <c r="AM2702" i="1"/>
  <c r="AO1422" i="1"/>
  <c r="AM2340" i="1"/>
  <c r="AO2340" i="1"/>
  <c r="AM1952" i="1"/>
  <c r="AN1952" i="1"/>
  <c r="AO1618" i="1"/>
  <c r="AN1844" i="1"/>
  <c r="AM1844" i="1"/>
  <c r="AO2487" i="1"/>
  <c r="AO884" i="1"/>
  <c r="AM2171" i="1"/>
  <c r="AN2171" i="1"/>
  <c r="AO890" i="1"/>
  <c r="AM1235" i="1"/>
  <c r="AN1235" i="1"/>
  <c r="AN2208" i="1"/>
  <c r="AM2208" i="1"/>
  <c r="AO1281" i="1"/>
  <c r="AM2548" i="1"/>
  <c r="AN2548" i="1"/>
  <c r="AO981" i="1"/>
  <c r="AO2757" i="1"/>
  <c r="AN1904" i="1"/>
  <c r="AM1904" i="1"/>
  <c r="AM954" i="1"/>
  <c r="AN954" i="1"/>
  <c r="AM2018" i="1"/>
  <c r="AN2018" i="1"/>
  <c r="AM1613" i="1"/>
  <c r="AN1613" i="1"/>
  <c r="AM2707" i="1"/>
  <c r="AN2707" i="1"/>
  <c r="AM2206" i="1"/>
  <c r="AN2206" i="1"/>
  <c r="AO907" i="1"/>
  <c r="AM2022" i="1"/>
  <c r="AN2022" i="1"/>
  <c r="AO1232" i="1"/>
  <c r="AN1088" i="1"/>
  <c r="AM1088" i="1"/>
  <c r="AM1371" i="1"/>
  <c r="AN1371" i="1"/>
  <c r="AN834" i="1"/>
  <c r="AM834" i="1"/>
  <c r="AO2216" i="1"/>
  <c r="AN837" i="1"/>
  <c r="AM837" i="1"/>
  <c r="AN1437" i="1"/>
  <c r="AM1437" i="1"/>
  <c r="AM2167" i="1"/>
  <c r="AN2167" i="1"/>
  <c r="AN963" i="1"/>
  <c r="AM963" i="1"/>
  <c r="AO2149" i="1"/>
  <c r="AM2687" i="1"/>
  <c r="AN2687" i="1"/>
  <c r="AM1865" i="1"/>
  <c r="AN1865" i="1"/>
  <c r="AN1591" i="1"/>
  <c r="AM1591" i="1"/>
  <c r="AM1011" i="1"/>
  <c r="AN1011" i="1"/>
  <c r="AM2152" i="1"/>
  <c r="AN2152" i="1"/>
  <c r="AM893" i="1"/>
  <c r="AN893" i="1"/>
  <c r="AO2588" i="1"/>
  <c r="AM886" i="1"/>
  <c r="AN886" i="1"/>
  <c r="AO1151" i="1"/>
  <c r="AO1106" i="1"/>
  <c r="AN2513" i="1"/>
  <c r="AM2513" i="1"/>
  <c r="AO1867" i="1"/>
  <c r="AM1299" i="1"/>
  <c r="AN1299" i="1"/>
  <c r="AM2053" i="1"/>
  <c r="AN2053" i="1"/>
  <c r="AO945" i="1"/>
  <c r="AM2337" i="1"/>
  <c r="AN2337" i="1"/>
  <c r="AN953" i="1"/>
  <c r="AM953" i="1"/>
  <c r="AO1594" i="1"/>
  <c r="AM1684" i="1"/>
  <c r="AN1684" i="1"/>
  <c r="AM1128" i="1"/>
  <c r="AN1128" i="1"/>
  <c r="AO2374" i="1"/>
  <c r="AO2140" i="1"/>
  <c r="AM2536" i="1"/>
  <c r="AN2536" i="1"/>
  <c r="AO1847" i="1"/>
  <c r="AM873" i="1"/>
  <c r="AN873" i="1"/>
  <c r="AO1778" i="1"/>
  <c r="AN1312" i="1"/>
  <c r="AM1312" i="1"/>
  <c r="AO2681" i="1"/>
  <c r="AO1124" i="1"/>
  <c r="AO2656" i="1"/>
  <c r="AO1271" i="1"/>
  <c r="AN1468" i="1"/>
  <c r="AM1468" i="1"/>
  <c r="AM1420" i="1"/>
  <c r="AN1420" i="1"/>
  <c r="AM2729" i="1"/>
  <c r="AN2729" i="1"/>
  <c r="AO911" i="1"/>
  <c r="AO1099" i="1"/>
  <c r="AO1996" i="1"/>
  <c r="AO1113" i="1"/>
  <c r="AM2179" i="1"/>
  <c r="AO2179" i="1"/>
  <c r="AO1987" i="1"/>
  <c r="AM1134" i="1"/>
  <c r="AN1134" i="1"/>
  <c r="AO1135" i="1"/>
  <c r="AM1002" i="1"/>
  <c r="AN1002" i="1"/>
  <c r="AO1534" i="1"/>
  <c r="AN2643" i="1"/>
  <c r="AM2643" i="1"/>
  <c r="AO2051" i="1"/>
  <c r="AN1071" i="1"/>
  <c r="AM1071" i="1"/>
  <c r="AO2065" i="1"/>
  <c r="AO2497" i="1"/>
  <c r="AO1081" i="1"/>
  <c r="AN2212" i="1"/>
  <c r="AM2212" i="1"/>
  <c r="AO1123" i="1"/>
  <c r="AO1041" i="1"/>
  <c r="AM1828" i="1"/>
  <c r="AN1828" i="1"/>
  <c r="AN2017" i="1"/>
  <c r="AM2017" i="1"/>
  <c r="AO1462" i="1"/>
  <c r="AN1973" i="1"/>
  <c r="AM1973" i="1"/>
  <c r="AO1794" i="1"/>
  <c r="AO2331" i="1"/>
  <c r="AM1744" i="1"/>
  <c r="AN1744" i="1"/>
  <c r="AM1300" i="1"/>
  <c r="AN1300" i="1"/>
  <c r="AM843" i="1"/>
  <c r="AN843" i="1"/>
  <c r="AN1764" i="1"/>
  <c r="AM1764" i="1"/>
  <c r="AO1566" i="1"/>
  <c r="AM2746" i="1"/>
  <c r="AN2746" i="1"/>
  <c r="AN2183" i="1"/>
  <c r="AM2183" i="1"/>
  <c r="AO1359" i="1"/>
  <c r="AO1826" i="1"/>
  <c r="AO2714" i="1"/>
  <c r="AO1339" i="1"/>
  <c r="AM939" i="1"/>
  <c r="AN939" i="1"/>
  <c r="AN1054" i="1"/>
  <c r="AM1054" i="1"/>
  <c r="AM1146" i="1"/>
  <c r="AO1146" i="1"/>
  <c r="AO2419" i="1"/>
  <c r="AN2201" i="1"/>
  <c r="AM2201" i="1"/>
  <c r="AO2750" i="1"/>
  <c r="AO2064" i="1"/>
  <c r="AO1488" i="1"/>
  <c r="AO1755" i="1"/>
  <c r="AM938" i="1"/>
  <c r="AN938" i="1"/>
  <c r="AM2207" i="1"/>
  <c r="AN2207" i="1"/>
  <c r="AN940" i="1"/>
  <c r="AM940" i="1"/>
  <c r="AN1780" i="1"/>
  <c r="AM1780" i="1"/>
  <c r="AM1621" i="1"/>
  <c r="AN1621" i="1"/>
  <c r="AN1369" i="1"/>
  <c r="AM1369" i="1"/>
  <c r="AM1919" i="1"/>
  <c r="AN1919" i="1"/>
  <c r="AN852" i="1"/>
  <c r="AM852" i="1"/>
  <c r="AO857" i="1"/>
  <c r="AO1336" i="1"/>
  <c r="AO2224" i="1"/>
  <c r="AN1323" i="1"/>
  <c r="AM1323" i="1"/>
  <c r="AM2572" i="1"/>
  <c r="AN2572" i="1"/>
  <c r="AO2492" i="1"/>
  <c r="AO1862" i="1"/>
  <c r="AO1096" i="1"/>
  <c r="AO2049" i="1"/>
  <c r="AO1989" i="1"/>
  <c r="AN988" i="1"/>
  <c r="AM988" i="1"/>
  <c r="AO1375" i="1"/>
  <c r="AN2116" i="1"/>
  <c r="AM2116" i="1"/>
  <c r="AO1928" i="1"/>
  <c r="AO1117" i="1"/>
  <c r="AM943" i="1"/>
  <c r="AN943" i="1"/>
  <c r="AN1889" i="1"/>
  <c r="AM1889" i="1"/>
  <c r="AO1837" i="1"/>
  <c r="AM1417" i="1"/>
  <c r="AN1417" i="1"/>
  <c r="AM1532" i="1"/>
  <c r="AN1532" i="1"/>
  <c r="AO1968" i="1"/>
  <c r="AO1346" i="1"/>
  <c r="AM2187" i="1"/>
  <c r="AN2187" i="1"/>
  <c r="AM1517" i="1"/>
  <c r="AN1517" i="1"/>
  <c r="AN2771" i="1"/>
  <c r="AM2771" i="1"/>
  <c r="AO977" i="1"/>
  <c r="AO2115" i="1"/>
  <c r="AN867" i="1"/>
  <c r="AM867" i="1"/>
  <c r="AN2197" i="1"/>
  <c r="AM2197" i="1"/>
  <c r="AN1450" i="1"/>
  <c r="AM1450" i="1"/>
  <c r="AM931" i="1"/>
  <c r="AN931" i="1"/>
  <c r="AM2359" i="1"/>
  <c r="AN2359" i="1"/>
  <c r="AN1717" i="1"/>
  <c r="AM1717" i="1"/>
  <c r="AM2621" i="1"/>
  <c r="AN2621" i="1"/>
  <c r="AM883" i="1"/>
  <c r="AN883" i="1"/>
  <c r="AM1657" i="1"/>
  <c r="AN1657" i="1"/>
  <c r="AO2336" i="1"/>
  <c r="AO1025" i="1"/>
  <c r="AO1828" i="1"/>
  <c r="AO2017" i="1"/>
  <c r="AN1462" i="1"/>
  <c r="AM1462" i="1"/>
  <c r="AO1973" i="1"/>
  <c r="AO2685" i="1"/>
  <c r="AN1794" i="1"/>
  <c r="AM1794" i="1"/>
  <c r="AN2331" i="1"/>
  <c r="AM2331" i="1"/>
  <c r="AO1744" i="1"/>
  <c r="AO2634" i="1"/>
  <c r="AO1300" i="1"/>
  <c r="AO1398" i="1"/>
  <c r="AO843" i="1"/>
  <c r="AO1764" i="1"/>
  <c r="AN1566" i="1"/>
  <c r="AM1566" i="1"/>
  <c r="AN2508" i="1"/>
  <c r="AM2508" i="1"/>
  <c r="AO2746" i="1"/>
  <c r="AO2183" i="1"/>
  <c r="AN1109" i="1"/>
  <c r="AM1109" i="1"/>
  <c r="AM1359" i="1"/>
  <c r="AN1359" i="1"/>
  <c r="AM1274" i="1"/>
  <c r="AN1274" i="1"/>
  <c r="AM1637" i="1"/>
  <c r="AN1637" i="1"/>
  <c r="AN1339" i="1"/>
  <c r="AM1339" i="1"/>
  <c r="AO2173" i="1"/>
  <c r="AO939" i="1"/>
  <c r="AO1054" i="1"/>
  <c r="AO1046" i="1"/>
  <c r="AM2419" i="1"/>
  <c r="AN2419" i="1"/>
  <c r="AO2201" i="1"/>
  <c r="AO2026" i="1"/>
  <c r="AN2750" i="1"/>
  <c r="AM2750" i="1"/>
  <c r="AN2064" i="1"/>
  <c r="AM2064" i="1"/>
  <c r="AN1488" i="1"/>
  <c r="AM1488" i="1"/>
  <c r="AO2399" i="1"/>
  <c r="AN1755" i="1"/>
  <c r="AM1755" i="1"/>
  <c r="AO938" i="1"/>
  <c r="AO2207" i="1"/>
  <c r="AM909" i="1"/>
  <c r="AN909" i="1"/>
  <c r="AO1780" i="1"/>
  <c r="AO1621" i="1"/>
  <c r="AM1565" i="1"/>
  <c r="AN1565" i="1"/>
  <c r="AO1767" i="1"/>
  <c r="AM1519" i="1"/>
  <c r="AN1519" i="1"/>
  <c r="AM2418" i="1"/>
  <c r="AO2418" i="1"/>
  <c r="AO1264" i="1"/>
  <c r="AM1944" i="1"/>
  <c r="AN1944" i="1"/>
  <c r="AM2555" i="1"/>
  <c r="AN2555" i="1"/>
  <c r="AO1197" i="1"/>
  <c r="AN2415" i="1"/>
  <c r="AM2415" i="1"/>
  <c r="AO992" i="1"/>
  <c r="AN2191" i="1"/>
  <c r="AM2191" i="1"/>
  <c r="AM1473" i="1"/>
  <c r="AN1473" i="1"/>
  <c r="AM1387" i="1"/>
  <c r="AO1387" i="1"/>
  <c r="AN1748" i="1"/>
  <c r="AM1748" i="1"/>
  <c r="AO1575" i="1"/>
  <c r="AM2697" i="1"/>
  <c r="AN2697" i="1"/>
  <c r="AN1200" i="1"/>
  <c r="AM1200" i="1"/>
  <c r="AM2148" i="1"/>
  <c r="AN2148" i="1"/>
  <c r="AM1378" i="1"/>
  <c r="AN1378" i="1"/>
  <c r="AN2398" i="1"/>
  <c r="AM2398" i="1"/>
  <c r="AO1170" i="1"/>
  <c r="AO1935" i="1"/>
  <c r="AO1030" i="1"/>
  <c r="AM1231" i="1"/>
  <c r="AN1231" i="1"/>
  <c r="AO1930" i="1"/>
  <c r="AN1205" i="1"/>
  <c r="AM1205" i="1"/>
  <c r="AN2305" i="1"/>
  <c r="AM2305" i="1"/>
  <c r="AM2810" i="1"/>
  <c r="AN2810" i="1"/>
  <c r="AO2459" i="1"/>
  <c r="AO1660" i="1"/>
  <c r="AO1031" i="1"/>
  <c r="AM2252" i="1"/>
  <c r="AN2252" i="1"/>
  <c r="AO1385" i="1"/>
  <c r="AM2802" i="1"/>
  <c r="AN2802" i="1"/>
  <c r="AM959" i="1"/>
  <c r="AN959" i="1"/>
  <c r="AO1251" i="1"/>
  <c r="AO1140" i="1"/>
  <c r="AM1988" i="1"/>
  <c r="AN1988" i="1"/>
  <c r="AM1515" i="1"/>
  <c r="AN1515" i="1"/>
  <c r="AM2232" i="1"/>
  <c r="AN2232" i="1"/>
  <c r="AM1137" i="1"/>
  <c r="AN1137" i="1"/>
  <c r="AO1402" i="1"/>
  <c r="AM891" i="1"/>
  <c r="AN891" i="1"/>
  <c r="AM1000" i="1"/>
  <c r="AN1000" i="1"/>
  <c r="AO2202" i="1"/>
  <c r="AN1092" i="1"/>
  <c r="AM1092" i="1"/>
  <c r="AO1338" i="1"/>
  <c r="AM2660" i="1"/>
  <c r="AN2660" i="1"/>
  <c r="AO1541" i="1"/>
  <c r="AN1586" i="1"/>
  <c r="AM1586" i="1"/>
  <c r="AO2110" i="1"/>
  <c r="AO1743" i="1"/>
  <c r="AO860" i="1"/>
  <c r="AO1929" i="1"/>
  <c r="AN1376" i="1"/>
  <c r="AM1376" i="1"/>
  <c r="AM1133" i="1"/>
  <c r="AN1133" i="1"/>
  <c r="AO2347" i="1"/>
  <c r="AN2299" i="1"/>
  <c r="AM2299" i="1"/>
  <c r="AO1120" i="1"/>
  <c r="AM1808" i="1"/>
  <c r="AN1808" i="1"/>
  <c r="AO2501" i="1"/>
  <c r="AO1458" i="1"/>
  <c r="AO2063" i="1"/>
  <c r="AN966" i="1"/>
  <c r="AM966" i="1"/>
  <c r="AO1698" i="1"/>
  <c r="AO2755" i="1"/>
  <c r="AO2166" i="1"/>
  <c r="AO2235" i="1"/>
  <c r="AN1223" i="1"/>
  <c r="AM1223" i="1"/>
  <c r="AO1484" i="1"/>
  <c r="AM1722" i="1"/>
  <c r="AN1722" i="1"/>
  <c r="AN1667" i="1"/>
  <c r="AM1667" i="1"/>
  <c r="AO2766" i="1"/>
  <c r="AM2477" i="1"/>
  <c r="AN2477" i="1"/>
  <c r="AO1803" i="1"/>
  <c r="AN1648" i="1"/>
  <c r="AM1648" i="1"/>
  <c r="AO2190" i="1"/>
  <c r="AM1237" i="1"/>
  <c r="AN1237" i="1"/>
  <c r="AO2073" i="1"/>
  <c r="AO1053" i="1"/>
  <c r="AN2144" i="1"/>
  <c r="AM2144" i="1"/>
  <c r="AO1056" i="1"/>
  <c r="AO1240" i="1"/>
  <c r="AM2095" i="1"/>
  <c r="AO2095" i="1"/>
  <c r="AO853" i="1"/>
  <c r="AO1459" i="1"/>
  <c r="AO2482" i="1"/>
  <c r="AO2168" i="1"/>
  <c r="AO1606" i="1"/>
  <c r="AO2267" i="1"/>
  <c r="AN1576" i="1"/>
  <c r="AM1576" i="1"/>
  <c r="AO1603" i="1"/>
  <c r="AM1521" i="1"/>
  <c r="AN1521" i="1"/>
  <c r="AO1161" i="1"/>
  <c r="AO2139" i="1"/>
  <c r="AO1311" i="1"/>
  <c r="AO1676" i="1"/>
  <c r="AO2319" i="1"/>
  <c r="AO1074" i="1"/>
  <c r="AO2080" i="1"/>
  <c r="AN912" i="1"/>
  <c r="AM912" i="1"/>
  <c r="AN1313" i="1"/>
  <c r="AM1313" i="1"/>
  <c r="AO1543" i="1"/>
  <c r="AO926" i="1"/>
  <c r="AN2387" i="1"/>
  <c r="AM2387" i="1"/>
  <c r="AO2799" i="1"/>
  <c r="AM2550" i="1"/>
  <c r="AN2550" i="1"/>
  <c r="AN1706" i="1"/>
  <c r="AM1706" i="1"/>
  <c r="AO1160" i="1"/>
  <c r="AO2702" i="1"/>
  <c r="AN1422" i="1"/>
  <c r="AM1422" i="1"/>
  <c r="AM2281" i="1"/>
  <c r="AN2281" i="1"/>
  <c r="AO1952" i="1"/>
  <c r="AN1618" i="1"/>
  <c r="AM1618" i="1"/>
  <c r="AO1844" i="1"/>
  <c r="AM2487" i="1"/>
  <c r="AN2487" i="1"/>
  <c r="AN884" i="1"/>
  <c r="AM884" i="1"/>
  <c r="AO2171" i="1"/>
  <c r="AM890" i="1"/>
  <c r="AN890" i="1"/>
  <c r="AO1235" i="1"/>
  <c r="AO2208" i="1"/>
  <c r="AN1281" i="1"/>
  <c r="AM1281" i="1"/>
  <c r="AO2548" i="1"/>
  <c r="AM981" i="1"/>
  <c r="AN981" i="1"/>
  <c r="AM2757" i="1"/>
  <c r="AN2757" i="1"/>
  <c r="AO1904" i="1"/>
  <c r="AO954" i="1"/>
  <c r="AO2018" i="1"/>
  <c r="AO1613" i="1"/>
  <c r="AO2707" i="1"/>
  <c r="AO2206" i="1"/>
  <c r="AO1014" i="1"/>
  <c r="AM913" i="1"/>
  <c r="AN913" i="1"/>
  <c r="AO1088" i="1"/>
  <c r="AO1371" i="1"/>
  <c r="AO834" i="1"/>
  <c r="AN2216" i="1"/>
  <c r="AM2216" i="1"/>
  <c r="AO837" i="1"/>
  <c r="AO1437" i="1"/>
  <c r="AO2167" i="1"/>
  <c r="AO963" i="1"/>
  <c r="AN2149" i="1"/>
  <c r="AM2149" i="1"/>
  <c r="AO2687" i="1"/>
  <c r="AO1865" i="1"/>
  <c r="AO1591" i="1"/>
  <c r="AO1011" i="1"/>
  <c r="AO2152" i="1"/>
  <c r="AO893" i="1"/>
  <c r="AM2588" i="1"/>
  <c r="AN2588" i="1"/>
  <c r="AO886" i="1"/>
  <c r="AM1106" i="1"/>
  <c r="AN1106" i="1"/>
  <c r="AN2198" i="1"/>
  <c r="AM2198" i="1"/>
  <c r="AM1867" i="1"/>
  <c r="AN1867" i="1"/>
  <c r="AO1299" i="1"/>
  <c r="AO2053" i="1"/>
  <c r="AM945" i="1"/>
  <c r="AN945" i="1"/>
  <c r="AO2337" i="1"/>
  <c r="AO953" i="1"/>
  <c r="AN1594" i="1"/>
  <c r="AM1594" i="1"/>
  <c r="AO1684" i="1"/>
  <c r="AO1128" i="1"/>
  <c r="AN2374" i="1"/>
  <c r="AM2374" i="1"/>
  <c r="AM2140" i="1"/>
  <c r="AN2140" i="1"/>
  <c r="AO2536" i="1"/>
  <c r="AM1847" i="1"/>
  <c r="AN1847" i="1"/>
  <c r="AO873" i="1"/>
  <c r="AM1778" i="1"/>
  <c r="AN1778" i="1"/>
  <c r="AO1312" i="1"/>
  <c r="AM2681" i="1"/>
  <c r="AN2681" i="1"/>
  <c r="AM1124" i="1"/>
  <c r="AN1124" i="1"/>
  <c r="AM824" i="1"/>
  <c r="AN824" i="1"/>
  <c r="AO824" i="1"/>
  <c r="AR824" i="1" l="1"/>
  <c r="BI852" i="1" l="1"/>
  <c r="BM848" i="1"/>
  <c r="BO848" i="1" l="1"/>
  <c r="BI854" i="1"/>
  <c r="E104" i="1" l="1"/>
  <c r="E103" i="1"/>
  <c r="E102" i="1"/>
  <c r="D107" i="1" l="1" a="1"/>
  <c r="D107" i="1" s="1"/>
  <c r="B107" i="1" l="1"/>
  <c r="B108" i="1" l="1"/>
  <c r="C498" i="1"/>
  <c r="K458" i="1"/>
  <c r="L60" i="1"/>
  <c r="F64" i="1"/>
  <c r="E64" i="1"/>
  <c r="B64" i="1"/>
  <c r="C64" i="1"/>
  <c r="H60" i="1"/>
  <c r="L64" i="1"/>
  <c r="H64" i="1"/>
  <c r="B60" i="1"/>
  <c r="G64" i="1"/>
  <c r="D64" i="1"/>
  <c r="D60" i="1"/>
  <c r="G60" i="1"/>
  <c r="F60" i="1"/>
  <c r="E60" i="1"/>
  <c r="C60" i="1"/>
  <c r="B117" i="1" l="1"/>
  <c r="C499" i="1"/>
  <c r="C500" i="1" s="1"/>
  <c r="K459" i="1"/>
  <c r="K460" i="1" s="1"/>
  <c r="C723" i="1"/>
  <c r="D674" i="1"/>
  <c r="E674" i="1"/>
  <c r="F674" i="1"/>
  <c r="G674" i="1"/>
  <c r="H674" i="1"/>
  <c r="C674" i="1"/>
  <c r="C640" i="1"/>
  <c r="D640" i="1"/>
  <c r="E640" i="1"/>
  <c r="F640" i="1"/>
  <c r="G640" i="1"/>
  <c r="C617" i="1"/>
  <c r="D617" i="1"/>
  <c r="E617" i="1"/>
  <c r="F617" i="1"/>
  <c r="G617" i="1"/>
  <c r="H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C633" i="1"/>
  <c r="D633" i="1"/>
  <c r="E633" i="1"/>
  <c r="F633" i="1"/>
  <c r="G633" i="1"/>
  <c r="C634" i="1"/>
  <c r="D634" i="1"/>
  <c r="E634" i="1"/>
  <c r="F634" i="1"/>
  <c r="G634" i="1"/>
  <c r="C635" i="1"/>
  <c r="D635" i="1"/>
  <c r="E635" i="1"/>
  <c r="F635" i="1"/>
  <c r="G635" i="1"/>
  <c r="C636" i="1"/>
  <c r="D636" i="1"/>
  <c r="E636" i="1"/>
  <c r="F636" i="1"/>
  <c r="G636" i="1"/>
  <c r="C637" i="1"/>
  <c r="D637" i="1"/>
  <c r="E637" i="1"/>
  <c r="F637" i="1"/>
  <c r="G637" i="1"/>
  <c r="C638" i="1"/>
  <c r="D638" i="1"/>
  <c r="E638" i="1"/>
  <c r="F638" i="1"/>
  <c r="G638" i="1"/>
  <c r="C639" i="1"/>
  <c r="D639" i="1"/>
  <c r="E639" i="1"/>
  <c r="F639" i="1"/>
  <c r="G639" i="1"/>
  <c r="D508" i="1" l="1"/>
  <c r="D509" i="1"/>
  <c r="D511" i="1"/>
  <c r="D512" i="1"/>
  <c r="D513" i="1"/>
  <c r="D510" i="1"/>
  <c r="D507" i="1"/>
  <c r="D505" i="1"/>
  <c r="D506" i="1"/>
  <c r="D504" i="1"/>
  <c r="H669" i="1"/>
  <c r="G669" i="1"/>
  <c r="F669" i="1"/>
  <c r="D669" i="1"/>
  <c r="E669" i="1"/>
  <c r="F668" i="1" l="1"/>
  <c r="H668" i="1"/>
  <c r="H677" i="1" s="1"/>
  <c r="D668" i="1"/>
  <c r="C70" i="1"/>
  <c r="E668" i="1"/>
  <c r="G668" i="1"/>
  <c r="G677" i="1" s="1"/>
  <c r="F677" i="1" l="1"/>
  <c r="E677" i="1"/>
  <c r="D677" i="1"/>
  <c r="E70" i="1" s="1"/>
  <c r="B116" i="1"/>
  <c r="C724" i="1" l="1"/>
  <c r="K708" i="1"/>
  <c r="J708" i="1"/>
  <c r="K709" i="1"/>
  <c r="J709" i="1"/>
  <c r="B118" i="1"/>
  <c r="C669" i="1" l="1"/>
  <c r="C668" i="1" l="1"/>
  <c r="D148" i="1" l="1"/>
  <c r="D140" i="1" l="1"/>
  <c r="B135" i="1" l="1"/>
  <c r="D141" i="1"/>
  <c r="K691" i="1"/>
  <c r="D145" i="1"/>
  <c r="K690" i="1"/>
  <c r="D144" i="1"/>
  <c r="D146" i="1"/>
  <c r="K692" i="1"/>
  <c r="C254" i="1"/>
  <c r="D254" i="1" s="1"/>
  <c r="C266" i="1"/>
  <c r="D266" i="1" s="1"/>
  <c r="C278" i="1"/>
  <c r="D278" i="1" s="1"/>
  <c r="C255" i="1"/>
  <c r="D255" i="1" s="1"/>
  <c r="C279" i="1"/>
  <c r="D279" i="1" s="1"/>
  <c r="C268" i="1"/>
  <c r="D268" i="1" s="1"/>
  <c r="C248" i="1"/>
  <c r="D248" i="1" s="1"/>
  <c r="C272" i="1"/>
  <c r="D272" i="1" s="1"/>
  <c r="C284" i="1"/>
  <c r="D284" i="1" s="1"/>
  <c r="C249" i="1"/>
  <c r="D249" i="1" s="1"/>
  <c r="C261" i="1"/>
  <c r="D261" i="1" s="1"/>
  <c r="C286" i="1"/>
  <c r="D286" i="1" s="1"/>
  <c r="C251" i="1"/>
  <c r="D251" i="1" s="1"/>
  <c r="C287" i="1"/>
  <c r="D287" i="1" s="1"/>
  <c r="C252" i="1"/>
  <c r="D252" i="1" s="1"/>
  <c r="C264" i="1"/>
  <c r="D264" i="1" s="1"/>
  <c r="C288" i="1"/>
  <c r="D288" i="1" s="1"/>
  <c r="C247" i="1"/>
  <c r="D247" i="1" s="1"/>
  <c r="C260" i="1"/>
  <c r="D260" i="1" s="1"/>
  <c r="C276" i="1"/>
  <c r="D276" i="1" s="1"/>
  <c r="C270" i="1"/>
  <c r="D270" i="1" s="1"/>
  <c r="C283" i="1"/>
  <c r="D283" i="1" s="1"/>
  <c r="C273" i="1"/>
  <c r="D273" i="1" s="1"/>
  <c r="C250" i="1"/>
  <c r="D250" i="1" s="1"/>
  <c r="C274" i="1"/>
  <c r="D274" i="1" s="1"/>
  <c r="C257" i="1"/>
  <c r="D257" i="1" s="1"/>
  <c r="C269" i="1"/>
  <c r="D269" i="1" s="1"/>
  <c r="C281" i="1"/>
  <c r="D281" i="1" s="1"/>
  <c r="C245" i="1"/>
  <c r="D245" i="1" s="1"/>
  <c r="C282" i="1"/>
  <c r="D282" i="1" s="1"/>
  <c r="C271" i="1"/>
  <c r="D271" i="1" s="1"/>
  <c r="C285" i="1"/>
  <c r="D285" i="1" s="1"/>
  <c r="C277" i="1"/>
  <c r="D277" i="1" s="1"/>
  <c r="D147" i="1"/>
  <c r="K693" i="1"/>
  <c r="D143" i="1"/>
  <c r="D149" i="1"/>
  <c r="J686" i="1"/>
  <c r="B504" i="1"/>
  <c r="B513" i="1"/>
  <c r="B505" i="1"/>
  <c r="B509" i="1"/>
  <c r="B506" i="1"/>
  <c r="D142" i="1"/>
  <c r="B508" i="1"/>
  <c r="B507" i="1"/>
  <c r="K689" i="1"/>
  <c r="S12" i="1"/>
  <c r="K688" i="1"/>
  <c r="K687" i="1"/>
  <c r="K699" i="1"/>
  <c r="C256" i="1" l="1"/>
  <c r="D256" i="1" s="1"/>
  <c r="C259" i="1"/>
  <c r="D259" i="1" s="1"/>
  <c r="C262" i="1"/>
  <c r="D262" i="1" s="1"/>
  <c r="C265" i="1"/>
  <c r="D265" i="1" s="1"/>
  <c r="C258" i="1"/>
  <c r="D258" i="1" s="1"/>
  <c r="C246" i="1"/>
  <c r="D246" i="1" s="1"/>
  <c r="C263" i="1"/>
  <c r="D263" i="1" s="1"/>
  <c r="C253" i="1"/>
  <c r="D253" i="1" s="1"/>
  <c r="C267" i="1"/>
  <c r="D267" i="1" s="1"/>
  <c r="C275" i="1"/>
  <c r="D275" i="1" s="1"/>
  <c r="C280" i="1"/>
  <c r="D280" i="1" s="1"/>
  <c r="B380" i="1"/>
  <c r="B395" i="1"/>
  <c r="G250" i="1"/>
  <c r="B386" i="1"/>
  <c r="B388" i="1"/>
  <c r="G252" i="1"/>
  <c r="G247" i="1"/>
  <c r="G251" i="1"/>
  <c r="G268" i="1"/>
  <c r="G245" i="1"/>
  <c r="B397" i="1"/>
  <c r="G248" i="1"/>
  <c r="G260" i="1"/>
  <c r="G261" i="1"/>
  <c r="B385" i="1"/>
  <c r="T20" i="1"/>
  <c r="U20" i="1" s="1"/>
  <c r="T45" i="1"/>
  <c r="U45" i="1" s="1"/>
  <c r="T44" i="1"/>
  <c r="U44" i="1" s="1"/>
  <c r="T32" i="1"/>
  <c r="U32" i="1" s="1"/>
  <c r="T47" i="1"/>
  <c r="U47" i="1" s="1"/>
  <c r="T34" i="1"/>
  <c r="U34" i="1" s="1"/>
  <c r="T49" i="1"/>
  <c r="U49" i="1" s="1"/>
  <c r="T17" i="1"/>
  <c r="U17" i="1" s="1"/>
  <c r="T28" i="1"/>
  <c r="U28" i="1" s="1"/>
  <c r="T48" i="1"/>
  <c r="U48" i="1" s="1"/>
  <c r="T37" i="1"/>
  <c r="U37" i="1" s="1"/>
  <c r="T29" i="1"/>
  <c r="U29" i="1" s="1"/>
  <c r="T46" i="1"/>
  <c r="U46" i="1" s="1"/>
  <c r="T30" i="1"/>
  <c r="U30" i="1" s="1"/>
  <c r="T43" i="1"/>
  <c r="U43" i="1" s="1"/>
  <c r="T23" i="1"/>
  <c r="U23" i="1" s="1"/>
  <c r="T55" i="1"/>
  <c r="U55" i="1" s="1"/>
  <c r="T31" i="1"/>
  <c r="U31" i="1" s="1"/>
  <c r="T33" i="1"/>
  <c r="U33" i="1" s="1"/>
  <c r="T52" i="1"/>
  <c r="U52" i="1" s="1"/>
  <c r="T40" i="1"/>
  <c r="U40" i="1" s="1"/>
  <c r="T19" i="1"/>
  <c r="U19" i="1" s="1"/>
  <c r="T13" i="1"/>
  <c r="U13" i="1" s="1"/>
  <c r="T15" i="1"/>
  <c r="U15" i="1" s="1"/>
  <c r="T41" i="1"/>
  <c r="U41" i="1" s="1"/>
  <c r="T16" i="1"/>
  <c r="U16" i="1" s="1"/>
  <c r="T36" i="1"/>
  <c r="U36" i="1" s="1"/>
  <c r="T38" i="1"/>
  <c r="U38" i="1" s="1"/>
  <c r="T25" i="1"/>
  <c r="U25" i="1" s="1"/>
  <c r="T18" i="1"/>
  <c r="U18" i="1" s="1"/>
  <c r="T54" i="1"/>
  <c r="U54" i="1" s="1"/>
  <c r="T27" i="1"/>
  <c r="U27" i="1" s="1"/>
  <c r="T42" i="1"/>
  <c r="U42" i="1" s="1"/>
  <c r="T39" i="1"/>
  <c r="U39" i="1" s="1"/>
  <c r="T22" i="1"/>
  <c r="U22" i="1" s="1"/>
  <c r="T50" i="1"/>
  <c r="U50" i="1" s="1"/>
  <c r="T51" i="1"/>
  <c r="U51" i="1" s="1"/>
  <c r="T24" i="1"/>
  <c r="U24" i="1" s="1"/>
  <c r="T21" i="1"/>
  <c r="U21" i="1" s="1"/>
  <c r="T53" i="1"/>
  <c r="U53" i="1" s="1"/>
  <c r="T26" i="1"/>
  <c r="U26" i="1" s="1"/>
  <c r="B419" i="1"/>
  <c r="B407" i="1"/>
  <c r="G284" i="1"/>
  <c r="B400" i="1"/>
  <c r="G254" i="1"/>
  <c r="B382" i="1"/>
  <c r="B399" i="1"/>
  <c r="G271" i="1"/>
  <c r="B416" i="1"/>
  <c r="B383" i="1"/>
  <c r="B381" i="1"/>
  <c r="G255" i="1"/>
  <c r="B392" i="1"/>
  <c r="G281" i="1"/>
  <c r="G266" i="1"/>
  <c r="B409" i="1"/>
  <c r="G286" i="1"/>
  <c r="G257" i="1"/>
  <c r="B391" i="1"/>
  <c r="B379" i="1"/>
  <c r="G249" i="1"/>
  <c r="G264" i="1"/>
  <c r="D196" i="1"/>
  <c r="B376" i="1"/>
  <c r="B413" i="1"/>
  <c r="G270" i="1"/>
  <c r="G274" i="1"/>
  <c r="B378" i="1"/>
  <c r="B403" i="1"/>
  <c r="B418" i="1"/>
  <c r="B404" i="1"/>
  <c r="B408" i="1"/>
  <c r="B410" i="1"/>
  <c r="B414" i="1"/>
  <c r="G272" i="1"/>
  <c r="G287" i="1"/>
  <c r="G273" i="1"/>
  <c r="G279" i="1"/>
  <c r="G277" i="1"/>
  <c r="G283" i="1"/>
  <c r="G256" i="1" l="1"/>
  <c r="B389" i="1"/>
  <c r="B387" i="1"/>
  <c r="G280" i="1"/>
  <c r="G275" i="1"/>
  <c r="G267" i="1"/>
  <c r="B384" i="1"/>
  <c r="B394" i="1"/>
  <c r="G259" i="1"/>
  <c r="B377" i="1"/>
  <c r="G258" i="1"/>
  <c r="B390" i="1"/>
  <c r="G265" i="1"/>
  <c r="B393" i="1"/>
  <c r="G253" i="1"/>
  <c r="B396" i="1"/>
  <c r="G262" i="1"/>
  <c r="B398" i="1"/>
  <c r="G263" i="1"/>
  <c r="G246" i="1"/>
  <c r="G269" i="1"/>
  <c r="G288" i="1"/>
  <c r="T14" i="1"/>
  <c r="U14" i="1" s="1"/>
  <c r="T35" i="1"/>
  <c r="U35" i="1" s="1"/>
  <c r="T12" i="1"/>
  <c r="U12" i="1" s="1"/>
  <c r="G276" i="1"/>
  <c r="G285" i="1"/>
  <c r="B415" i="1"/>
  <c r="B402" i="1"/>
  <c r="B406" i="1"/>
  <c r="B411" i="1"/>
  <c r="B412" i="1"/>
  <c r="G278" i="1"/>
  <c r="B417" i="1"/>
  <c r="B405" i="1"/>
  <c r="D241" i="1"/>
  <c r="C116" i="1" s="1"/>
  <c r="D290" i="1"/>
  <c r="C117" i="1" s="1"/>
  <c r="B110" i="1" s="1"/>
  <c r="B401" i="1"/>
  <c r="G282" i="1"/>
  <c r="C393" i="1" l="1"/>
  <c r="D393" i="1" s="1"/>
  <c r="C391" i="1"/>
  <c r="D391" i="1" s="1"/>
  <c r="C380" i="1"/>
  <c r="D380" i="1" s="1"/>
  <c r="C413" i="1"/>
  <c r="D413" i="1" s="1"/>
  <c r="C387" i="1"/>
  <c r="D387" i="1" s="1"/>
  <c r="C416" i="1"/>
  <c r="D416" i="1" s="1"/>
  <c r="C390" i="1"/>
  <c r="D390" i="1" s="1"/>
  <c r="C377" i="1"/>
  <c r="D377" i="1" s="1"/>
  <c r="C386" i="1"/>
  <c r="D386" i="1" s="1"/>
  <c r="C417" i="1"/>
  <c r="D417" i="1" s="1"/>
  <c r="C399" i="1"/>
  <c r="D399" i="1" s="1"/>
  <c r="C419" i="1"/>
  <c r="D419" i="1" s="1"/>
  <c r="C402" i="1"/>
  <c r="D402" i="1" s="1"/>
  <c r="C404" i="1"/>
  <c r="D404" i="1" s="1"/>
  <c r="C396" i="1"/>
  <c r="D396" i="1" s="1"/>
  <c r="C382" i="1"/>
  <c r="D382" i="1" s="1"/>
  <c r="C405" i="1"/>
  <c r="D405" i="1" s="1"/>
  <c r="C412" i="1"/>
  <c r="D412" i="1" s="1"/>
  <c r="C401" i="1"/>
  <c r="D401" i="1" s="1"/>
  <c r="C415" i="1"/>
  <c r="D415" i="1" s="1"/>
  <c r="C407" i="1"/>
  <c r="D407" i="1" s="1"/>
  <c r="C388" i="1"/>
  <c r="D388" i="1" s="1"/>
  <c r="C409" i="1"/>
  <c r="D409" i="1" s="1"/>
  <c r="C378" i="1"/>
  <c r="D378" i="1" s="1"/>
  <c r="C418" i="1"/>
  <c r="D418" i="1" s="1"/>
  <c r="C403" i="1"/>
  <c r="D403" i="1" s="1"/>
  <c r="C383" i="1"/>
  <c r="D383" i="1" s="1"/>
  <c r="C397" i="1"/>
  <c r="D397" i="1" s="1"/>
  <c r="C395" i="1"/>
  <c r="D395" i="1" s="1"/>
  <c r="C411" i="1"/>
  <c r="D411" i="1" s="1"/>
  <c r="C394" i="1"/>
  <c r="D394" i="1" s="1"/>
  <c r="C392" i="1"/>
  <c r="D392" i="1" s="1"/>
  <c r="C381" i="1"/>
  <c r="D381" i="1" s="1"/>
  <c r="C408" i="1"/>
  <c r="D408" i="1" s="1"/>
  <c r="C410" i="1"/>
  <c r="D410" i="1" s="1"/>
  <c r="C406" i="1"/>
  <c r="D406" i="1" s="1"/>
  <c r="C398" i="1"/>
  <c r="D398" i="1" s="1"/>
  <c r="C384" i="1"/>
  <c r="D384" i="1" s="1"/>
  <c r="C414" i="1"/>
  <c r="D414" i="1" s="1"/>
  <c r="C400" i="1"/>
  <c r="D400" i="1" s="1"/>
  <c r="C385" i="1"/>
  <c r="D385" i="1" s="1"/>
  <c r="C389" i="1"/>
  <c r="D389" i="1" s="1"/>
  <c r="C379" i="1"/>
  <c r="D379" i="1" s="1"/>
  <c r="D132" i="1"/>
  <c r="C513" i="1" s="1"/>
  <c r="D127" i="1"/>
  <c r="C508" i="1" s="1"/>
  <c r="D124" i="1"/>
  <c r="C505" i="1" s="1"/>
  <c r="D131" i="1"/>
  <c r="C512" i="1" s="1"/>
  <c r="D130" i="1"/>
  <c r="C511" i="1" s="1"/>
  <c r="D129" i="1"/>
  <c r="C510" i="1" s="1"/>
  <c r="D128" i="1"/>
  <c r="C509" i="1" s="1"/>
  <c r="D126" i="1"/>
  <c r="C507" i="1" s="1"/>
  <c r="D125" i="1"/>
  <c r="C506" i="1" s="1"/>
  <c r="D123" i="1"/>
  <c r="C504" i="1" s="1"/>
  <c r="C376" i="1"/>
  <c r="F263" i="1"/>
  <c r="O30" i="1" s="1"/>
  <c r="F248" i="1"/>
  <c r="O15" i="1" s="1"/>
  <c r="F256" i="1"/>
  <c r="O23" i="1" s="1"/>
  <c r="F251" i="1"/>
  <c r="O18" i="1" s="1"/>
  <c r="F252" i="1"/>
  <c r="O19" i="1" s="1"/>
  <c r="F265" i="1"/>
  <c r="O32" i="1" s="1"/>
  <c r="F259" i="1"/>
  <c r="O26" i="1" s="1"/>
  <c r="F254" i="1"/>
  <c r="O21" i="1" s="1"/>
  <c r="F249" i="1"/>
  <c r="O16" i="1" s="1"/>
  <c r="F266" i="1"/>
  <c r="O33" i="1" s="1"/>
  <c r="F268" i="1"/>
  <c r="O35" i="1" s="1"/>
  <c r="F262" i="1"/>
  <c r="O29" i="1" s="1"/>
  <c r="F257" i="1"/>
  <c r="O24" i="1" s="1"/>
  <c r="F255" i="1"/>
  <c r="O22" i="1" s="1"/>
  <c r="F245" i="1"/>
  <c r="O12" i="1" s="1"/>
  <c r="F267" i="1"/>
  <c r="O34" i="1" s="1"/>
  <c r="F253" i="1"/>
  <c r="O20" i="1" s="1"/>
  <c r="F261" i="1"/>
  <c r="O28" i="1" s="1"/>
  <c r="F258" i="1"/>
  <c r="O25" i="1" s="1"/>
  <c r="F260" i="1"/>
  <c r="O27" i="1" s="1"/>
  <c r="F250" i="1"/>
  <c r="O17" i="1" s="1"/>
  <c r="F247" i="1"/>
  <c r="O14" i="1" s="1"/>
  <c r="F264" i="1"/>
  <c r="O31" i="1" s="1"/>
  <c r="F246" i="1"/>
  <c r="O13" i="1" s="1"/>
  <c r="F271" i="1"/>
  <c r="O38" i="1" s="1"/>
  <c r="F285" i="1"/>
  <c r="O52" i="1" s="1"/>
  <c r="F284" i="1"/>
  <c r="O51" i="1" s="1"/>
  <c r="F270" i="1"/>
  <c r="O37" i="1" s="1"/>
  <c r="F287" i="1"/>
  <c r="O54" i="1" s="1"/>
  <c r="F276" i="1"/>
  <c r="O43" i="1" s="1"/>
  <c r="F288" i="1"/>
  <c r="O55" i="1" s="1"/>
  <c r="F278" i="1"/>
  <c r="O45" i="1" s="1"/>
  <c r="F269" i="1"/>
  <c r="O36" i="1" s="1"/>
  <c r="F272" i="1"/>
  <c r="O39" i="1" s="1"/>
  <c r="F274" i="1"/>
  <c r="O41" i="1" s="1"/>
  <c r="F282" i="1"/>
  <c r="O49" i="1" s="1"/>
  <c r="F286" i="1"/>
  <c r="O53" i="1" s="1"/>
  <c r="F280" i="1"/>
  <c r="O47" i="1" s="1"/>
  <c r="F283" i="1"/>
  <c r="O50" i="1" s="1"/>
  <c r="F279" i="1"/>
  <c r="O46" i="1" s="1"/>
  <c r="F273" i="1"/>
  <c r="O40" i="1" s="1"/>
  <c r="F277" i="1"/>
  <c r="O44" i="1" s="1"/>
  <c r="F275" i="1"/>
  <c r="O42" i="1" s="1"/>
  <c r="F281" i="1"/>
  <c r="O48" i="1" s="1"/>
  <c r="C726" i="1"/>
  <c r="C727" i="1" s="1"/>
  <c r="D122" i="1"/>
  <c r="E129" i="1" l="1"/>
  <c r="E511" i="1" s="1"/>
  <c r="F511" i="1" s="1"/>
  <c r="E130" i="1"/>
  <c r="E512" i="1" s="1"/>
  <c r="F512" i="1" s="1"/>
  <c r="E132" i="1"/>
  <c r="F132" i="1" s="1"/>
  <c r="L132" i="1" s="1"/>
  <c r="E131" i="1"/>
  <c r="E513" i="1" s="1"/>
  <c r="C729" i="1"/>
  <c r="F727" i="1" s="1"/>
  <c r="D376" i="1"/>
  <c r="E125" i="1"/>
  <c r="E507" i="1" s="1"/>
  <c r="E124" i="1"/>
  <c r="E506" i="1" s="1"/>
  <c r="E127" i="1"/>
  <c r="E509" i="1" s="1"/>
  <c r="E126" i="1"/>
  <c r="E508" i="1" s="1"/>
  <c r="E128" i="1"/>
  <c r="E510" i="1" s="1"/>
  <c r="E123" i="1"/>
  <c r="E505" i="1" s="1"/>
  <c r="D117" i="1"/>
  <c r="P409" i="1" l="1"/>
  <c r="P414" i="1"/>
  <c r="P402" i="1"/>
  <c r="P410" i="1"/>
  <c r="P380" i="1"/>
  <c r="P391" i="1"/>
  <c r="P418" i="1"/>
  <c r="P400" i="1"/>
  <c r="P379" i="1"/>
  <c r="P397" i="1"/>
  <c r="P408" i="1"/>
  <c r="P419" i="1"/>
  <c r="P385" i="1"/>
  <c r="P401" i="1"/>
  <c r="P405" i="1"/>
  <c r="P388" i="1"/>
  <c r="P415" i="1"/>
  <c r="P413" i="1"/>
  <c r="P417" i="1"/>
  <c r="P395" i="1"/>
  <c r="P378" i="1"/>
  <c r="K378" i="1" s="1"/>
  <c r="P14" i="1" s="1"/>
  <c r="P383" i="1"/>
  <c r="P416" i="1"/>
  <c r="P399" i="1"/>
  <c r="P404" i="1"/>
  <c r="P407" i="1"/>
  <c r="P381" i="1"/>
  <c r="P392" i="1"/>
  <c r="P403" i="1"/>
  <c r="P386" i="1"/>
  <c r="P412" i="1"/>
  <c r="P382" i="1"/>
  <c r="K382" i="1" s="1"/>
  <c r="P18" i="1" s="1"/>
  <c r="P393" i="1"/>
  <c r="P389" i="1"/>
  <c r="P387" i="1"/>
  <c r="P398" i="1"/>
  <c r="P394" i="1"/>
  <c r="P396" i="1"/>
  <c r="P390" i="1"/>
  <c r="P384" i="1"/>
  <c r="P406" i="1"/>
  <c r="P411" i="1"/>
  <c r="P377" i="1"/>
  <c r="H512" i="1"/>
  <c r="F131" i="1"/>
  <c r="F129" i="1"/>
  <c r="L129" i="1" s="1"/>
  <c r="H511" i="1"/>
  <c r="E389" i="1"/>
  <c r="E385" i="1"/>
  <c r="E400" i="1"/>
  <c r="E414" i="1"/>
  <c r="E395" i="1"/>
  <c r="E410" i="1"/>
  <c r="E408" i="1"/>
  <c r="E381" i="1"/>
  <c r="E392" i="1"/>
  <c r="E404" i="1"/>
  <c r="E380" i="1"/>
  <c r="E391" i="1"/>
  <c r="E382" i="1"/>
  <c r="E379" i="1"/>
  <c r="E418" i="1"/>
  <c r="E419" i="1"/>
  <c r="E383" i="1"/>
  <c r="E416" i="1"/>
  <c r="E399" i="1"/>
  <c r="E413" i="1"/>
  <c r="E397" i="1"/>
  <c r="E378" i="1"/>
  <c r="E409" i="1"/>
  <c r="E407" i="1"/>
  <c r="E403" i="1"/>
  <c r="E386" i="1"/>
  <c r="E388" i="1"/>
  <c r="E411" i="1"/>
  <c r="E406" i="1"/>
  <c r="E394" i="1"/>
  <c r="E396" i="1"/>
  <c r="E398" i="1"/>
  <c r="E387" i="1"/>
  <c r="E412" i="1"/>
  <c r="E393" i="1"/>
  <c r="E417" i="1"/>
  <c r="E415" i="1"/>
  <c r="E384" i="1"/>
  <c r="E402" i="1"/>
  <c r="E377" i="1"/>
  <c r="E401" i="1"/>
  <c r="E405" i="1"/>
  <c r="E390" i="1"/>
  <c r="F130" i="1"/>
  <c r="L130" i="1" s="1"/>
  <c r="F508" i="1"/>
  <c r="H508" i="1"/>
  <c r="F509" i="1"/>
  <c r="H509" i="1"/>
  <c r="F506" i="1"/>
  <c r="H506" i="1"/>
  <c r="F507" i="1"/>
  <c r="H507" i="1"/>
  <c r="H513" i="1"/>
  <c r="F513" i="1"/>
  <c r="P376" i="1"/>
  <c r="K376" i="1" s="1"/>
  <c r="F505" i="1"/>
  <c r="H505" i="1"/>
  <c r="F510" i="1"/>
  <c r="H510" i="1"/>
  <c r="F124" i="1"/>
  <c r="L124" i="1" s="1"/>
  <c r="F123" i="1"/>
  <c r="Q62" i="1" s="1"/>
  <c r="R62" i="1" s="1"/>
  <c r="F128" i="1"/>
  <c r="L128" i="1" s="1"/>
  <c r="F126" i="1"/>
  <c r="L126" i="1" s="1"/>
  <c r="F125" i="1"/>
  <c r="L125" i="1" s="1"/>
  <c r="F127" i="1"/>
  <c r="L127" i="1" s="1"/>
  <c r="E376" i="1"/>
  <c r="Q74" i="1"/>
  <c r="R74" i="1" s="1"/>
  <c r="E122" i="1"/>
  <c r="K390" i="1" l="1"/>
  <c r="P26" i="1" s="1"/>
  <c r="K403" i="1"/>
  <c r="P39" i="1" s="1"/>
  <c r="K419" i="1"/>
  <c r="P55" i="1" s="1"/>
  <c r="K392" i="1"/>
  <c r="P28" i="1" s="1"/>
  <c r="K402" i="1"/>
  <c r="P38" i="1" s="1"/>
  <c r="K406" i="1"/>
  <c r="P42" i="1" s="1"/>
  <c r="K395" i="1"/>
  <c r="P31" i="1" s="1"/>
  <c r="K377" i="1"/>
  <c r="P13" i="1" s="1"/>
  <c r="K412" i="1"/>
  <c r="P48" i="1" s="1"/>
  <c r="K400" i="1"/>
  <c r="P36" i="1" s="1"/>
  <c r="K408" i="1"/>
  <c r="P44" i="1" s="1"/>
  <c r="K388" i="1"/>
  <c r="P24" i="1" s="1"/>
  <c r="K396" i="1"/>
  <c r="P32" i="1" s="1"/>
  <c r="K418" i="1"/>
  <c r="P54" i="1" s="1"/>
  <c r="K399" i="1"/>
  <c r="P35" i="1" s="1"/>
  <c r="K410" i="1"/>
  <c r="P46" i="1" s="1"/>
  <c r="K405" i="1"/>
  <c r="P41" i="1" s="1"/>
  <c r="K397" i="1"/>
  <c r="P33" i="1" s="1"/>
  <c r="K411" i="1"/>
  <c r="P47" i="1" s="1"/>
  <c r="K413" i="1"/>
  <c r="P49" i="1" s="1"/>
  <c r="K384" i="1"/>
  <c r="P20" i="1" s="1"/>
  <c r="K391" i="1"/>
  <c r="P27" i="1" s="1"/>
  <c r="K407" i="1"/>
  <c r="P43" i="1" s="1"/>
  <c r="K394" i="1"/>
  <c r="P30" i="1" s="1"/>
  <c r="K404" i="1"/>
  <c r="P40" i="1" s="1"/>
  <c r="K379" i="1"/>
  <c r="P15" i="1" s="1"/>
  <c r="K417" i="1"/>
  <c r="P53" i="1" s="1"/>
  <c r="K381" i="1"/>
  <c r="P17" i="1" s="1"/>
  <c r="K387" i="1"/>
  <c r="P23" i="1" s="1"/>
  <c r="K415" i="1"/>
  <c r="P51" i="1" s="1"/>
  <c r="K386" i="1"/>
  <c r="P22" i="1" s="1"/>
  <c r="K389" i="1"/>
  <c r="P25" i="1" s="1"/>
  <c r="K385" i="1"/>
  <c r="P21" i="1" s="1"/>
  <c r="K409" i="1"/>
  <c r="P45" i="1" s="1"/>
  <c r="K414" i="1"/>
  <c r="P50" i="1" s="1"/>
  <c r="K383" i="1"/>
  <c r="P19" i="1" s="1"/>
  <c r="K398" i="1"/>
  <c r="P34" i="1" s="1"/>
  <c r="K380" i="1"/>
  <c r="P16" i="1" s="1"/>
  <c r="K416" i="1"/>
  <c r="P52" i="1" s="1"/>
  <c r="K393" i="1"/>
  <c r="P29" i="1" s="1"/>
  <c r="K401" i="1"/>
  <c r="P37" i="1" s="1"/>
  <c r="L123" i="1"/>
  <c r="Q72" i="1"/>
  <c r="R72" i="1" s="1"/>
  <c r="Q64" i="1"/>
  <c r="R64" i="1" s="1"/>
  <c r="Q70" i="1"/>
  <c r="R70" i="1" s="1"/>
  <c r="Q68" i="1"/>
  <c r="R68" i="1" s="1"/>
  <c r="F122" i="1"/>
  <c r="L122" i="1" s="1"/>
  <c r="E504" i="1"/>
  <c r="Q66" i="1"/>
  <c r="R66" i="1" s="1"/>
  <c r="P12" i="1"/>
  <c r="F504" i="1" l="1"/>
  <c r="H504" i="1"/>
  <c r="Q38" i="1"/>
  <c r="Q54" i="1"/>
  <c r="Q39" i="1"/>
  <c r="Q52" i="1"/>
  <c r="Q40" i="1"/>
  <c r="Q49" i="1"/>
  <c r="Q42" i="1"/>
  <c r="Q43" i="1"/>
  <c r="Q50" i="1"/>
  <c r="Q44" i="1"/>
  <c r="Q41" i="1"/>
  <c r="Q53" i="1"/>
  <c r="Q46" i="1"/>
  <c r="Q45" i="1"/>
  <c r="Q55" i="1"/>
  <c r="Q48" i="1"/>
  <c r="Q36" i="1"/>
  <c r="Q51" i="1"/>
  <c r="Q37" i="1"/>
  <c r="Q47" i="1"/>
  <c r="Q24" i="1"/>
  <c r="Q28" i="1"/>
  <c r="Q15" i="1"/>
  <c r="Q13" i="1"/>
  <c r="Q34" i="1"/>
  <c r="Q31" i="1"/>
  <c r="Q12" i="1"/>
  <c r="Q16" i="1"/>
  <c r="Q29" i="1"/>
  <c r="Q22" i="1"/>
  <c r="Q30" i="1"/>
  <c r="Q35" i="1"/>
  <c r="Q19" i="1"/>
  <c r="Q20" i="1"/>
  <c r="Q23" i="1"/>
  <c r="Q17" i="1"/>
  <c r="Q32" i="1"/>
  <c r="Q26" i="1"/>
  <c r="Q27" i="1"/>
  <c r="Q14" i="1"/>
  <c r="Q21" i="1"/>
  <c r="Q33" i="1"/>
  <c r="Q18" i="1"/>
  <c r="Q25" i="1"/>
  <c r="C677" i="1" l="1"/>
  <c r="E69" i="1" s="1"/>
  <c r="K686" i="1"/>
  <c r="C676" i="1"/>
  <c r="C69" i="1" s="1"/>
  <c r="K697" i="1" l="1"/>
  <c r="K701" i="1" s="1"/>
  <c r="F722" i="1" l="1"/>
  <c r="C744" i="1" s="1"/>
  <c r="J711" i="1"/>
  <c r="K766" i="1"/>
  <c r="K763" i="1" s="1"/>
  <c r="K764" i="1" s="1"/>
  <c r="L762" i="1" s="1"/>
  <c r="K711" i="1"/>
  <c r="F724" i="1" l="1"/>
  <c r="B740" i="1" s="1"/>
  <c r="B746" i="1" s="1"/>
  <c r="D740" i="1"/>
  <c r="D741" i="1"/>
  <c r="F725" i="1"/>
  <c r="F729" i="1" l="1"/>
  <c r="A732" i="1" s="1" a="1"/>
  <c r="A732" i="1" s="1"/>
  <c r="B741" i="1"/>
  <c r="G746" i="1" s="1"/>
  <c r="F740" i="1"/>
  <c r="B748" i="1" s="1"/>
  <c r="Q82" i="1" l="1"/>
  <c r="R82" i="1" s="1"/>
  <c r="N754" i="1"/>
  <c r="F741" i="1"/>
  <c r="O754" i="1" s="1"/>
  <c r="B102" i="1"/>
  <c r="D116" i="1"/>
  <c r="E116" i="1" s="1"/>
  <c r="K461" i="1" s="1"/>
  <c r="G748" i="1" l="1"/>
  <c r="H464" i="1"/>
  <c r="H463" i="1"/>
  <c r="F116" i="1"/>
  <c r="BO845" i="1"/>
  <c r="BL849" i="1" s="1"/>
  <c r="B103" i="1"/>
  <c r="B101" i="1"/>
  <c r="Q60" i="1" l="1"/>
  <c r="R60" i="1" s="1"/>
  <c r="BI857" i="1"/>
  <c r="BI860" i="1" s="1"/>
  <c r="Z467" i="1"/>
  <c r="Z466" i="1"/>
  <c r="A450" i="1" s="1"/>
  <c r="K455" i="1"/>
  <c r="L116" i="1"/>
  <c r="BM849" i="1"/>
  <c r="BL850" i="1"/>
  <c r="BP848" i="1" l="1"/>
  <c r="BM850" i="1"/>
  <c r="BN849" i="1" s="1"/>
  <c r="BO849" i="1" s="1"/>
  <c r="BL851" i="1"/>
  <c r="BN848" i="1"/>
  <c r="BP849" i="1"/>
  <c r="BM851" i="1" l="1"/>
  <c r="BL852" i="1"/>
  <c r="BP850" i="1"/>
  <c r="BP851" i="1" l="1"/>
  <c r="BN850" i="1"/>
  <c r="BO850" i="1" s="1"/>
  <c r="BM852" i="1"/>
  <c r="BL853" i="1"/>
  <c r="BM853" i="1" l="1"/>
  <c r="BN852" i="1" s="1"/>
  <c r="BO852" i="1" s="1"/>
  <c r="BL854" i="1"/>
  <c r="BP852" i="1"/>
  <c r="BN851" i="1"/>
  <c r="BO851" i="1" s="1"/>
  <c r="BM854" i="1" l="1"/>
  <c r="BN853" i="1" s="1"/>
  <c r="BO853" i="1" s="1"/>
  <c r="BL855" i="1"/>
  <c r="BP853" i="1"/>
  <c r="BM855" i="1" l="1"/>
  <c r="BN854" i="1" s="1"/>
  <c r="BO854" i="1" s="1"/>
  <c r="BL856" i="1"/>
  <c r="BP854" i="1"/>
  <c r="BM856" i="1" l="1"/>
  <c r="BN855" i="1" s="1"/>
  <c r="BO855" i="1" s="1"/>
  <c r="BL857" i="1"/>
  <c r="BP855" i="1"/>
  <c r="BM857" i="1" l="1"/>
  <c r="BN856" i="1" s="1"/>
  <c r="BO856" i="1" s="1"/>
  <c r="BL858" i="1"/>
  <c r="BP856" i="1"/>
  <c r="BM858" i="1" l="1"/>
  <c r="BN857" i="1" s="1"/>
  <c r="BO857" i="1" s="1"/>
  <c r="BL859" i="1"/>
  <c r="BP857" i="1"/>
  <c r="BM859" i="1" l="1"/>
  <c r="BN858" i="1" s="1"/>
  <c r="BO858" i="1" s="1"/>
  <c r="BL860" i="1"/>
  <c r="BP858" i="1"/>
  <c r="BM860" i="1" l="1"/>
  <c r="BN859" i="1" s="1"/>
  <c r="BO859" i="1" s="1"/>
  <c r="BL861" i="1"/>
  <c r="BP859" i="1"/>
  <c r="BM861" i="1" l="1"/>
  <c r="BN860" i="1" s="1"/>
  <c r="BO860" i="1" s="1"/>
  <c r="BL862" i="1"/>
  <c r="BP860" i="1"/>
  <c r="BM862" i="1" l="1"/>
  <c r="BN861" i="1" s="1"/>
  <c r="BO861" i="1" s="1"/>
  <c r="BL863" i="1"/>
  <c r="BP861" i="1"/>
  <c r="BM863" i="1" l="1"/>
  <c r="BN862" i="1" s="1"/>
  <c r="BO862" i="1" s="1"/>
  <c r="BL864" i="1"/>
  <c r="BP862" i="1"/>
  <c r="BM864" i="1" l="1"/>
  <c r="BN863" i="1" s="1"/>
  <c r="BO863" i="1" s="1"/>
  <c r="BL865" i="1"/>
  <c r="BP863" i="1"/>
  <c r="BM865" i="1" l="1"/>
  <c r="BN864" i="1" s="1"/>
  <c r="BO864" i="1" s="1"/>
  <c r="BL866" i="1"/>
  <c r="BP864" i="1"/>
  <c r="BM866" i="1" l="1"/>
  <c r="BN865" i="1" s="1"/>
  <c r="BO865" i="1" s="1"/>
  <c r="BL867" i="1"/>
  <c r="BP865" i="1"/>
  <c r="BM867" i="1" l="1"/>
  <c r="BN866" i="1" s="1"/>
  <c r="BO866" i="1" s="1"/>
  <c r="BL868" i="1"/>
  <c r="BP866" i="1"/>
  <c r="BM868" i="1" l="1"/>
  <c r="BN867" i="1" s="1"/>
  <c r="BO867" i="1" s="1"/>
  <c r="BL869" i="1"/>
  <c r="BP867" i="1"/>
  <c r="BM869" i="1" l="1"/>
  <c r="BN868" i="1" s="1"/>
  <c r="BO868" i="1" s="1"/>
  <c r="BL870" i="1"/>
  <c r="BP868" i="1"/>
  <c r="BM870" i="1" l="1"/>
  <c r="BN869" i="1" s="1"/>
  <c r="BO869" i="1" s="1"/>
  <c r="BL871" i="1"/>
  <c r="BP869" i="1"/>
  <c r="BM871" i="1" l="1"/>
  <c r="BN870" i="1" s="1"/>
  <c r="BO870" i="1" s="1"/>
  <c r="BL872" i="1"/>
  <c r="BP870" i="1"/>
  <c r="BM872" i="1" l="1"/>
  <c r="BN871" i="1" s="1"/>
  <c r="BO871" i="1" s="1"/>
  <c r="BL873" i="1"/>
  <c r="BP871" i="1"/>
  <c r="BM873" i="1" l="1"/>
  <c r="BN872" i="1" s="1"/>
  <c r="BO872" i="1" s="1"/>
  <c r="BL874" i="1"/>
  <c r="BP872" i="1"/>
  <c r="BM874" i="1" l="1"/>
  <c r="BN873" i="1" s="1"/>
  <c r="BO873" i="1" s="1"/>
  <c r="BL875" i="1"/>
  <c r="BP873" i="1"/>
  <c r="BM875" i="1" l="1"/>
  <c r="BN874" i="1" s="1"/>
  <c r="BO874" i="1" s="1"/>
  <c r="BL876" i="1"/>
  <c r="BP874" i="1"/>
  <c r="BM876" i="1" l="1"/>
  <c r="BN875" i="1" s="1"/>
  <c r="BO875" i="1" s="1"/>
  <c r="BL877" i="1"/>
  <c r="BP875" i="1"/>
  <c r="BM877" i="1" l="1"/>
  <c r="BN876" i="1" s="1"/>
  <c r="BO876" i="1" s="1"/>
  <c r="BL878" i="1"/>
  <c r="BP876" i="1"/>
  <c r="BM878" i="1" l="1"/>
  <c r="BN877" i="1" s="1"/>
  <c r="BO877" i="1" s="1"/>
  <c r="BL879" i="1"/>
  <c r="BP877" i="1"/>
  <c r="BM879" i="1" l="1"/>
  <c r="BN878" i="1" s="1"/>
  <c r="BO878" i="1" s="1"/>
  <c r="BL880" i="1"/>
  <c r="BP878" i="1"/>
  <c r="BM880" i="1" l="1"/>
  <c r="BN879" i="1" s="1"/>
  <c r="BO879" i="1" s="1"/>
  <c r="BL881" i="1"/>
  <c r="BP879" i="1"/>
  <c r="BM881" i="1" l="1"/>
  <c r="BN880" i="1" s="1"/>
  <c r="BO880" i="1" s="1"/>
  <c r="BL882" i="1"/>
  <c r="BP880" i="1"/>
  <c r="BM882" i="1" l="1"/>
  <c r="BN881" i="1" s="1"/>
  <c r="BO881" i="1" s="1"/>
  <c r="BL883" i="1"/>
  <c r="BP881" i="1"/>
  <c r="BM883" i="1" l="1"/>
  <c r="BN882" i="1" s="1"/>
  <c r="BO882" i="1" s="1"/>
  <c r="BL884" i="1"/>
  <c r="BP882" i="1"/>
  <c r="BM884" i="1" l="1"/>
  <c r="BN883" i="1" s="1"/>
  <c r="BO883" i="1" s="1"/>
  <c r="BL885" i="1"/>
  <c r="BP883" i="1"/>
  <c r="BM885" i="1" l="1"/>
  <c r="BN884" i="1" s="1"/>
  <c r="BO884" i="1" s="1"/>
  <c r="BL886" i="1"/>
  <c r="BP884" i="1"/>
  <c r="BM886" i="1" l="1"/>
  <c r="BN885" i="1" s="1"/>
  <c r="BO885" i="1" s="1"/>
  <c r="BL887" i="1"/>
  <c r="BP885" i="1"/>
  <c r="BM887" i="1" l="1"/>
  <c r="BN886" i="1" s="1"/>
  <c r="BO886" i="1" s="1"/>
  <c r="BL888" i="1"/>
  <c r="BP886" i="1"/>
  <c r="BM888" i="1" l="1"/>
  <c r="BN887" i="1" s="1"/>
  <c r="BO887" i="1" s="1"/>
  <c r="BL889" i="1"/>
  <c r="BP887" i="1"/>
  <c r="BM889" i="1" l="1"/>
  <c r="BN888" i="1" s="1"/>
  <c r="BO888" i="1" s="1"/>
  <c r="BL890" i="1"/>
  <c r="BP888" i="1"/>
  <c r="BM890" i="1" l="1"/>
  <c r="BN889" i="1" s="1"/>
  <c r="BO889" i="1" s="1"/>
  <c r="BL891" i="1"/>
  <c r="BP889" i="1"/>
  <c r="BM891" i="1" l="1"/>
  <c r="BN890" i="1" s="1"/>
  <c r="BO890" i="1" s="1"/>
  <c r="BL892" i="1"/>
  <c r="BP890" i="1"/>
  <c r="BM892" i="1" l="1"/>
  <c r="BN891" i="1" s="1"/>
  <c r="BO891" i="1" s="1"/>
  <c r="BL893" i="1"/>
  <c r="BP891" i="1"/>
  <c r="BM893" i="1" l="1"/>
  <c r="BN892" i="1" s="1"/>
  <c r="BO892" i="1" s="1"/>
  <c r="BL894" i="1"/>
  <c r="BP892" i="1"/>
  <c r="BM894" i="1" l="1"/>
  <c r="BN893" i="1" s="1"/>
  <c r="BO893" i="1" s="1"/>
  <c r="BL895" i="1"/>
  <c r="BP893" i="1"/>
  <c r="BM895" i="1" l="1"/>
  <c r="BN894" i="1" s="1"/>
  <c r="BO894" i="1" s="1"/>
  <c r="BL896" i="1"/>
  <c r="BP894" i="1"/>
  <c r="BM896" i="1" l="1"/>
  <c r="BN895" i="1" s="1"/>
  <c r="BO895" i="1" s="1"/>
  <c r="BL897" i="1"/>
  <c r="BP895" i="1"/>
  <c r="BM897" i="1" l="1"/>
  <c r="BN896" i="1" s="1"/>
  <c r="BO896" i="1" s="1"/>
  <c r="BL898" i="1"/>
  <c r="BP896" i="1"/>
  <c r="BM898" i="1" l="1"/>
  <c r="BN897" i="1" s="1"/>
  <c r="BO897" i="1" s="1"/>
  <c r="BL899" i="1"/>
  <c r="BP897" i="1"/>
  <c r="BM899" i="1" l="1"/>
  <c r="BN898" i="1" s="1"/>
  <c r="BO898" i="1" s="1"/>
  <c r="BL900" i="1"/>
  <c r="BP898" i="1"/>
  <c r="BM900" i="1" l="1"/>
  <c r="BN899" i="1" s="1"/>
  <c r="BO899" i="1" s="1"/>
  <c r="BL901" i="1"/>
  <c r="BP899" i="1"/>
  <c r="BM901" i="1" l="1"/>
  <c r="BN900" i="1" s="1"/>
  <c r="BO900" i="1" s="1"/>
  <c r="BL902" i="1"/>
  <c r="BP900" i="1"/>
  <c r="BM902" i="1" l="1"/>
  <c r="BN901" i="1" s="1"/>
  <c r="BO901" i="1" s="1"/>
  <c r="BL903" i="1"/>
  <c r="BP901" i="1"/>
  <c r="BM903" i="1" l="1"/>
  <c r="BN902" i="1" s="1"/>
  <c r="BO902" i="1" s="1"/>
  <c r="BL904" i="1"/>
  <c r="BP902" i="1"/>
  <c r="BM904" i="1" l="1"/>
  <c r="BN903" i="1" s="1"/>
  <c r="BO903" i="1" s="1"/>
  <c r="BL905" i="1"/>
  <c r="BP903" i="1"/>
  <c r="BM905" i="1" l="1"/>
  <c r="BN904" i="1" s="1"/>
  <c r="BO904" i="1" s="1"/>
  <c r="BL906" i="1"/>
  <c r="BP904" i="1"/>
  <c r="BM906" i="1" l="1"/>
  <c r="BN905" i="1" s="1"/>
  <c r="BO905" i="1" s="1"/>
  <c r="BL907" i="1"/>
  <c r="BP905" i="1"/>
  <c r="BM907" i="1" l="1"/>
  <c r="BN906" i="1" s="1"/>
  <c r="BO906" i="1" s="1"/>
  <c r="BL908" i="1"/>
  <c r="BP906" i="1"/>
  <c r="BM908" i="1" l="1"/>
  <c r="BN907" i="1" s="1"/>
  <c r="BO907" i="1" s="1"/>
  <c r="BL909" i="1"/>
  <c r="BP907" i="1"/>
  <c r="BM909" i="1" l="1"/>
  <c r="BN908" i="1" s="1"/>
  <c r="BO908" i="1" s="1"/>
  <c r="BL910" i="1"/>
  <c r="BP908" i="1"/>
  <c r="BM910" i="1" l="1"/>
  <c r="BN909" i="1" s="1"/>
  <c r="BO909" i="1" s="1"/>
  <c r="BL911" i="1"/>
  <c r="BP909" i="1"/>
  <c r="BM911" i="1" l="1"/>
  <c r="BN910" i="1" s="1"/>
  <c r="BO910" i="1" s="1"/>
  <c r="BL912" i="1"/>
  <c r="BP910" i="1"/>
  <c r="BM912" i="1" l="1"/>
  <c r="BN911" i="1" s="1"/>
  <c r="BO911" i="1" s="1"/>
  <c r="BL913" i="1"/>
  <c r="BP911" i="1"/>
  <c r="BM913" i="1" l="1"/>
  <c r="BN912" i="1" s="1"/>
  <c r="BO912" i="1" s="1"/>
  <c r="BL914" i="1"/>
  <c r="BP912" i="1"/>
  <c r="BM914" i="1" l="1"/>
  <c r="BN913" i="1" s="1"/>
  <c r="BO913" i="1" s="1"/>
  <c r="BL915" i="1"/>
  <c r="BP913" i="1"/>
  <c r="BM915" i="1" l="1"/>
  <c r="BN914" i="1" s="1"/>
  <c r="BO914" i="1" s="1"/>
  <c r="BL916" i="1"/>
  <c r="BP914" i="1"/>
  <c r="BM916" i="1" l="1"/>
  <c r="BN915" i="1" s="1"/>
  <c r="BO915" i="1" s="1"/>
  <c r="BL917" i="1"/>
  <c r="BP915" i="1"/>
  <c r="BM917" i="1" l="1"/>
  <c r="BN916" i="1" s="1"/>
  <c r="BO916" i="1" s="1"/>
  <c r="BL918" i="1"/>
  <c r="BP916" i="1"/>
  <c r="BM918" i="1" l="1"/>
  <c r="BN917" i="1" s="1"/>
  <c r="BO917" i="1" s="1"/>
  <c r="BL919" i="1"/>
  <c r="BP917" i="1"/>
  <c r="BM919" i="1" l="1"/>
  <c r="BN918" i="1" s="1"/>
  <c r="BO918" i="1" s="1"/>
  <c r="BL920" i="1"/>
  <c r="BP918" i="1"/>
  <c r="BM920" i="1" l="1"/>
  <c r="BN919" i="1" s="1"/>
  <c r="BO919" i="1" s="1"/>
  <c r="BL921" i="1"/>
  <c r="BP919" i="1"/>
  <c r="BM921" i="1" l="1"/>
  <c r="BN920" i="1" s="1"/>
  <c r="BO920" i="1" s="1"/>
  <c r="BL922" i="1"/>
  <c r="BP920" i="1"/>
  <c r="BM922" i="1" l="1"/>
  <c r="BN921" i="1" s="1"/>
  <c r="BO921" i="1" s="1"/>
  <c r="BL923" i="1"/>
  <c r="BP921" i="1"/>
  <c r="BM923" i="1" l="1"/>
  <c r="BN922" i="1" s="1"/>
  <c r="BO922" i="1" s="1"/>
  <c r="BL924" i="1"/>
  <c r="BP922" i="1"/>
  <c r="BM924" i="1" l="1"/>
  <c r="BN923" i="1" s="1"/>
  <c r="BO923" i="1" s="1"/>
  <c r="BL925" i="1"/>
  <c r="BP923" i="1"/>
  <c r="BM925" i="1" l="1"/>
  <c r="BN924" i="1" s="1"/>
  <c r="BO924" i="1" s="1"/>
  <c r="BL926" i="1"/>
  <c r="BP924" i="1"/>
  <c r="BM926" i="1" l="1"/>
  <c r="BN925" i="1" s="1"/>
  <c r="BO925" i="1" s="1"/>
  <c r="BL927" i="1"/>
  <c r="BP925" i="1"/>
  <c r="BM927" i="1" l="1"/>
  <c r="BN926" i="1" s="1"/>
  <c r="BO926" i="1" s="1"/>
  <c r="BL928" i="1"/>
  <c r="BP926" i="1"/>
  <c r="BM928" i="1" l="1"/>
  <c r="BN927" i="1" s="1"/>
  <c r="BO927" i="1" s="1"/>
  <c r="BL929" i="1"/>
  <c r="BP927" i="1"/>
  <c r="BM929" i="1" l="1"/>
  <c r="BN928" i="1" s="1"/>
  <c r="BO928" i="1" s="1"/>
  <c r="BL930" i="1"/>
  <c r="BP928" i="1"/>
  <c r="BM930" i="1" l="1"/>
  <c r="BN929" i="1" s="1"/>
  <c r="BO929" i="1" s="1"/>
  <c r="BL931" i="1"/>
  <c r="BP929" i="1"/>
  <c r="BM931" i="1" l="1"/>
  <c r="BN930" i="1" s="1"/>
  <c r="BO930" i="1" s="1"/>
  <c r="BL932" i="1"/>
  <c r="BP930" i="1"/>
  <c r="BM932" i="1" l="1"/>
  <c r="BN931" i="1" s="1"/>
  <c r="BO931" i="1" s="1"/>
  <c r="BL933" i="1"/>
  <c r="BP931" i="1"/>
  <c r="BM933" i="1" l="1"/>
  <c r="BN932" i="1" s="1"/>
  <c r="BO932" i="1" s="1"/>
  <c r="BL934" i="1"/>
  <c r="BP932" i="1"/>
  <c r="BM934" i="1" l="1"/>
  <c r="BN933" i="1" s="1"/>
  <c r="BO933" i="1" s="1"/>
  <c r="BL935" i="1"/>
  <c r="BP933" i="1"/>
  <c r="BM935" i="1" l="1"/>
  <c r="BN934" i="1" s="1"/>
  <c r="BO934" i="1" s="1"/>
  <c r="BL936" i="1"/>
  <c r="BP934" i="1"/>
  <c r="BM936" i="1" l="1"/>
  <c r="BN935" i="1" s="1"/>
  <c r="BO935" i="1" s="1"/>
  <c r="BL937" i="1"/>
  <c r="BP935" i="1"/>
  <c r="BM937" i="1" l="1"/>
  <c r="BN936" i="1" s="1"/>
  <c r="BO936" i="1" s="1"/>
  <c r="BL938" i="1"/>
  <c r="BP936" i="1"/>
  <c r="BM938" i="1" l="1"/>
  <c r="BN937" i="1" s="1"/>
  <c r="BO937" i="1" s="1"/>
  <c r="BL939" i="1"/>
  <c r="BP937" i="1"/>
  <c r="BM939" i="1" l="1"/>
  <c r="BN938" i="1" s="1"/>
  <c r="BO938" i="1" s="1"/>
  <c r="BL940" i="1"/>
  <c r="BP938" i="1"/>
  <c r="BM940" i="1" l="1"/>
  <c r="BN939" i="1" s="1"/>
  <c r="BO939" i="1" s="1"/>
  <c r="BL941" i="1"/>
  <c r="BP939" i="1"/>
  <c r="BM941" i="1" l="1"/>
  <c r="BN940" i="1" s="1"/>
  <c r="BO940" i="1" s="1"/>
  <c r="BL942" i="1"/>
  <c r="BP940" i="1"/>
  <c r="BM942" i="1" l="1"/>
  <c r="BN941" i="1" s="1"/>
  <c r="BO941" i="1" s="1"/>
  <c r="BL943" i="1"/>
  <c r="BP941" i="1"/>
  <c r="BM943" i="1" l="1"/>
  <c r="BN942" i="1" s="1"/>
  <c r="BO942" i="1" s="1"/>
  <c r="BL944" i="1"/>
  <c r="BP942" i="1"/>
  <c r="BM944" i="1" l="1"/>
  <c r="BN943" i="1" s="1"/>
  <c r="BO943" i="1" s="1"/>
  <c r="BL945" i="1"/>
  <c r="BP943" i="1"/>
  <c r="BM945" i="1" l="1"/>
  <c r="BN944" i="1" s="1"/>
  <c r="BO944" i="1" s="1"/>
  <c r="BL946" i="1"/>
  <c r="BP944" i="1"/>
  <c r="BM946" i="1" l="1"/>
  <c r="BN945" i="1" s="1"/>
  <c r="BO945" i="1" s="1"/>
  <c r="BL947" i="1"/>
  <c r="BP945" i="1"/>
  <c r="BM947" i="1" l="1"/>
  <c r="BN946" i="1" s="1"/>
  <c r="BO946" i="1" s="1"/>
  <c r="BL948" i="1"/>
  <c r="BP946" i="1"/>
  <c r="BM948" i="1" l="1"/>
  <c r="BN947" i="1" s="1"/>
  <c r="BO947" i="1" s="1"/>
  <c r="BL949" i="1"/>
  <c r="BP947" i="1"/>
  <c r="BM949" i="1" l="1"/>
  <c r="BN948" i="1" s="1"/>
  <c r="BO948" i="1" s="1"/>
  <c r="BL950" i="1"/>
  <c r="BP948" i="1"/>
  <c r="BM950" i="1" l="1"/>
  <c r="BN949" i="1" s="1"/>
  <c r="BO949" i="1" s="1"/>
  <c r="BL951" i="1"/>
  <c r="BP949" i="1"/>
  <c r="BM951" i="1" l="1"/>
  <c r="BN950" i="1" s="1"/>
  <c r="BO950" i="1" s="1"/>
  <c r="BL952" i="1"/>
  <c r="BP950" i="1"/>
  <c r="BM952" i="1" l="1"/>
  <c r="BN951" i="1" s="1"/>
  <c r="BO951" i="1" s="1"/>
  <c r="BL953" i="1"/>
  <c r="BP951" i="1"/>
  <c r="BM953" i="1" l="1"/>
  <c r="BN952" i="1" s="1"/>
  <c r="BO952" i="1" s="1"/>
  <c r="BL954" i="1"/>
  <c r="BP952" i="1"/>
  <c r="BM954" i="1" l="1"/>
  <c r="BN953" i="1" s="1"/>
  <c r="BO953" i="1" s="1"/>
  <c r="BL955" i="1"/>
  <c r="BP953" i="1"/>
  <c r="BM955" i="1" l="1"/>
  <c r="BN954" i="1" s="1"/>
  <c r="BO954" i="1" s="1"/>
  <c r="BL956" i="1"/>
  <c r="BP954" i="1"/>
  <c r="BM956" i="1" l="1"/>
  <c r="BN955" i="1" s="1"/>
  <c r="BO955" i="1" s="1"/>
  <c r="BL957" i="1"/>
  <c r="BP955" i="1"/>
  <c r="BM957" i="1" l="1"/>
  <c r="BN956" i="1" s="1"/>
  <c r="BO956" i="1" s="1"/>
  <c r="BL958" i="1"/>
  <c r="BP956" i="1"/>
  <c r="BM958" i="1" l="1"/>
  <c r="BN957" i="1" s="1"/>
  <c r="BO957" i="1" s="1"/>
  <c r="BL959" i="1"/>
  <c r="BP957" i="1"/>
  <c r="BM959" i="1" l="1"/>
  <c r="BN958" i="1" s="1"/>
  <c r="BO958" i="1" s="1"/>
  <c r="BL960" i="1"/>
  <c r="BP958" i="1"/>
  <c r="BM960" i="1" l="1"/>
  <c r="BN959" i="1" s="1"/>
  <c r="BO959" i="1" s="1"/>
  <c r="BL961" i="1"/>
  <c r="BP959" i="1"/>
  <c r="BM961" i="1" l="1"/>
  <c r="BN960" i="1" s="1"/>
  <c r="BO960" i="1" s="1"/>
  <c r="BL962" i="1"/>
  <c r="BP960" i="1"/>
  <c r="BM962" i="1" l="1"/>
  <c r="BN961" i="1" s="1"/>
  <c r="BO961" i="1" s="1"/>
  <c r="BL963" i="1"/>
  <c r="BP961" i="1"/>
  <c r="BM963" i="1" l="1"/>
  <c r="BN962" i="1" s="1"/>
  <c r="BO962" i="1" s="1"/>
  <c r="BL964" i="1"/>
  <c r="BP962" i="1"/>
  <c r="BM964" i="1" l="1"/>
  <c r="BN963" i="1" s="1"/>
  <c r="BO963" i="1" s="1"/>
  <c r="BL965" i="1"/>
  <c r="BP963" i="1"/>
  <c r="BM965" i="1" l="1"/>
  <c r="BN964" i="1" s="1"/>
  <c r="BO964" i="1" s="1"/>
  <c r="BL966" i="1"/>
  <c r="BP964" i="1"/>
  <c r="BM966" i="1" l="1"/>
  <c r="BN965" i="1" s="1"/>
  <c r="BO965" i="1" s="1"/>
  <c r="BL967" i="1"/>
  <c r="BP965" i="1"/>
  <c r="BM967" i="1" l="1"/>
  <c r="BN966" i="1" s="1"/>
  <c r="BO966" i="1" s="1"/>
  <c r="BL968" i="1"/>
  <c r="BP966" i="1"/>
  <c r="BM968" i="1" l="1"/>
  <c r="BN967" i="1" s="1"/>
  <c r="BO967" i="1" s="1"/>
  <c r="BL969" i="1"/>
  <c r="BP967" i="1"/>
  <c r="BM969" i="1" l="1"/>
  <c r="BN968" i="1" s="1"/>
  <c r="BO968" i="1" s="1"/>
  <c r="BL970" i="1"/>
  <c r="BP968" i="1"/>
  <c r="BM970" i="1" l="1"/>
  <c r="BN969" i="1" s="1"/>
  <c r="BO969" i="1" s="1"/>
  <c r="BL971" i="1"/>
  <c r="BP969" i="1"/>
  <c r="BM971" i="1" l="1"/>
  <c r="BN970" i="1" s="1"/>
  <c r="BO970" i="1" s="1"/>
  <c r="BL972" i="1"/>
  <c r="BP970" i="1"/>
  <c r="BM972" i="1" l="1"/>
  <c r="BN971" i="1" s="1"/>
  <c r="BO971" i="1" s="1"/>
  <c r="BL973" i="1"/>
  <c r="BP971" i="1"/>
  <c r="BM973" i="1" l="1"/>
  <c r="BN972" i="1" s="1"/>
  <c r="BO972" i="1" s="1"/>
  <c r="BL974" i="1"/>
  <c r="BP972" i="1"/>
  <c r="BM974" i="1" l="1"/>
  <c r="BN973" i="1" s="1"/>
  <c r="BO973" i="1" s="1"/>
  <c r="BL975" i="1"/>
  <c r="BP973" i="1"/>
  <c r="BM975" i="1" l="1"/>
  <c r="BN974" i="1" s="1"/>
  <c r="BO974" i="1" s="1"/>
  <c r="BL976" i="1"/>
  <c r="BP974" i="1"/>
  <c r="BM976" i="1" l="1"/>
  <c r="BN975" i="1" s="1"/>
  <c r="BO975" i="1" s="1"/>
  <c r="BL977" i="1"/>
  <c r="BP975" i="1"/>
  <c r="BM977" i="1" l="1"/>
  <c r="BN976" i="1" s="1"/>
  <c r="BO976" i="1" s="1"/>
  <c r="BL978" i="1"/>
  <c r="BP976" i="1"/>
  <c r="BM978" i="1" l="1"/>
  <c r="BN977" i="1" s="1"/>
  <c r="BO977" i="1" s="1"/>
  <c r="BL979" i="1"/>
  <c r="BP977" i="1"/>
  <c r="BM979" i="1" l="1"/>
  <c r="BN978" i="1" s="1"/>
  <c r="BO978" i="1" s="1"/>
  <c r="BL980" i="1"/>
  <c r="BP978" i="1"/>
  <c r="BM980" i="1" l="1"/>
  <c r="BN979" i="1" s="1"/>
  <c r="BO979" i="1" s="1"/>
  <c r="BL981" i="1"/>
  <c r="BP979" i="1"/>
  <c r="BM981" i="1" l="1"/>
  <c r="BN980" i="1" s="1"/>
  <c r="BO980" i="1" s="1"/>
  <c r="BL982" i="1"/>
  <c r="BP980" i="1"/>
  <c r="BM982" i="1" l="1"/>
  <c r="BN981" i="1" s="1"/>
  <c r="BO981" i="1" s="1"/>
  <c r="BL983" i="1"/>
  <c r="BP981" i="1"/>
  <c r="BM983" i="1" l="1"/>
  <c r="BN982" i="1" s="1"/>
  <c r="BO982" i="1" s="1"/>
  <c r="BL984" i="1"/>
  <c r="BP982" i="1"/>
  <c r="BM984" i="1" l="1"/>
  <c r="BN983" i="1" s="1"/>
  <c r="BO983" i="1" s="1"/>
  <c r="BL985" i="1"/>
  <c r="BP983" i="1"/>
  <c r="BM985" i="1" l="1"/>
  <c r="BN984" i="1" s="1"/>
  <c r="BO984" i="1" s="1"/>
  <c r="BL986" i="1"/>
  <c r="BP984" i="1"/>
  <c r="BM986" i="1" l="1"/>
  <c r="BN985" i="1" s="1"/>
  <c r="BO985" i="1" s="1"/>
  <c r="BL987" i="1"/>
  <c r="BP985" i="1"/>
  <c r="BM987" i="1" l="1"/>
  <c r="BN986" i="1" s="1"/>
  <c r="BO986" i="1" s="1"/>
  <c r="BL988" i="1"/>
  <c r="BP986" i="1"/>
  <c r="BM988" i="1" l="1"/>
  <c r="BN987" i="1" s="1"/>
  <c r="BO987" i="1" s="1"/>
  <c r="BL989" i="1"/>
  <c r="BP987" i="1"/>
  <c r="BM989" i="1" l="1"/>
  <c r="BN988" i="1" s="1"/>
  <c r="BO988" i="1" s="1"/>
  <c r="BL990" i="1"/>
  <c r="BP988" i="1"/>
  <c r="BM990" i="1" l="1"/>
  <c r="BN989" i="1" s="1"/>
  <c r="BO989" i="1" s="1"/>
  <c r="BL991" i="1"/>
  <c r="BP989" i="1"/>
  <c r="BM991" i="1" l="1"/>
  <c r="BN990" i="1" s="1"/>
  <c r="BO990" i="1" s="1"/>
  <c r="BL992" i="1"/>
  <c r="BP990" i="1"/>
  <c r="BM992" i="1" l="1"/>
  <c r="BN991" i="1" s="1"/>
  <c r="BO991" i="1" s="1"/>
  <c r="BL993" i="1"/>
  <c r="BP991" i="1"/>
  <c r="BM993" i="1" l="1"/>
  <c r="BN992" i="1" s="1"/>
  <c r="BO992" i="1" s="1"/>
  <c r="BL994" i="1"/>
  <c r="BP992" i="1"/>
  <c r="BM994" i="1" l="1"/>
  <c r="BN993" i="1" s="1"/>
  <c r="BO993" i="1" s="1"/>
  <c r="BL995" i="1"/>
  <c r="BP993" i="1"/>
  <c r="BM995" i="1" l="1"/>
  <c r="BN994" i="1" s="1"/>
  <c r="BO994" i="1" s="1"/>
  <c r="BL996" i="1"/>
  <c r="BP994" i="1"/>
  <c r="BM996" i="1" l="1"/>
  <c r="BN995" i="1" s="1"/>
  <c r="BO995" i="1" s="1"/>
  <c r="BL997" i="1"/>
  <c r="BP995" i="1"/>
  <c r="BM997" i="1" l="1"/>
  <c r="BN996" i="1" s="1"/>
  <c r="BO996" i="1" s="1"/>
  <c r="BL998" i="1"/>
  <c r="BP996" i="1"/>
  <c r="BM998" i="1" l="1"/>
  <c r="BN997" i="1" s="1"/>
  <c r="BO997" i="1" s="1"/>
  <c r="BL999" i="1"/>
  <c r="BP997" i="1"/>
  <c r="BM999" i="1" l="1"/>
  <c r="BN998" i="1" s="1"/>
  <c r="BO998" i="1" s="1"/>
  <c r="BL1000" i="1"/>
  <c r="BP998" i="1"/>
  <c r="BM1000" i="1" l="1"/>
  <c r="BN999" i="1" s="1"/>
  <c r="BO999" i="1" s="1"/>
  <c r="BL1001" i="1"/>
  <c r="BP999" i="1"/>
  <c r="BM1001" i="1" l="1"/>
  <c r="BN1000" i="1" s="1"/>
  <c r="BO1000" i="1" s="1"/>
  <c r="BL1002" i="1"/>
  <c r="BP1000" i="1"/>
  <c r="BM1002" i="1" l="1"/>
  <c r="BN1001" i="1" s="1"/>
  <c r="BO1001" i="1" s="1"/>
  <c r="BL1003" i="1"/>
  <c r="BP1001" i="1"/>
  <c r="BM1003" i="1" l="1"/>
  <c r="BN1002" i="1" s="1"/>
  <c r="BO1002" i="1" s="1"/>
  <c r="BL1004" i="1"/>
  <c r="BP1002" i="1"/>
  <c r="BM1004" i="1" l="1"/>
  <c r="BN1003" i="1" s="1"/>
  <c r="BO1003" i="1" s="1"/>
  <c r="BL1005" i="1"/>
  <c r="BP1003" i="1"/>
  <c r="BM1005" i="1" l="1"/>
  <c r="BN1004" i="1" s="1"/>
  <c r="BO1004" i="1" s="1"/>
  <c r="BL1006" i="1"/>
  <c r="BP1004" i="1"/>
  <c r="BM1006" i="1" l="1"/>
  <c r="BN1005" i="1" s="1"/>
  <c r="BO1005" i="1" s="1"/>
  <c r="BL1007" i="1"/>
  <c r="BP1005" i="1"/>
  <c r="BM1007" i="1" l="1"/>
  <c r="BN1006" i="1" s="1"/>
  <c r="BO1006" i="1" s="1"/>
  <c r="BL1008" i="1"/>
  <c r="BP1006" i="1"/>
  <c r="BM1008" i="1" l="1"/>
  <c r="BN1007" i="1" s="1"/>
  <c r="BO1007" i="1" s="1"/>
  <c r="BL1009" i="1"/>
  <c r="BP1007" i="1"/>
  <c r="BM1009" i="1" l="1"/>
  <c r="BN1008" i="1" s="1"/>
  <c r="BO1008" i="1" s="1"/>
  <c r="BL1010" i="1"/>
  <c r="BP1008" i="1"/>
  <c r="BM1010" i="1" l="1"/>
  <c r="BN1009" i="1" s="1"/>
  <c r="BO1009" i="1" s="1"/>
  <c r="BL1011" i="1"/>
  <c r="BP1009" i="1"/>
  <c r="BM1011" i="1" l="1"/>
  <c r="BN1010" i="1" s="1"/>
  <c r="BO1010" i="1" s="1"/>
  <c r="BL1012" i="1"/>
  <c r="BP1010" i="1"/>
  <c r="BM1012" i="1" l="1"/>
  <c r="BN1011" i="1" s="1"/>
  <c r="BO1011" i="1" s="1"/>
  <c r="BL1013" i="1"/>
  <c r="BP1011" i="1"/>
  <c r="BM1013" i="1" l="1"/>
  <c r="BN1012" i="1" s="1"/>
  <c r="BO1012" i="1" s="1"/>
  <c r="BL1014" i="1"/>
  <c r="BP1012" i="1"/>
  <c r="BM1014" i="1" l="1"/>
  <c r="BN1013" i="1" s="1"/>
  <c r="BO1013" i="1" s="1"/>
  <c r="BL1015" i="1"/>
  <c r="BP1013" i="1"/>
  <c r="BM1015" i="1" l="1"/>
  <c r="BN1014" i="1" s="1"/>
  <c r="BO1014" i="1" s="1"/>
  <c r="BL1016" i="1"/>
  <c r="BP1014" i="1"/>
  <c r="BM1016" i="1" l="1"/>
  <c r="BN1015" i="1" s="1"/>
  <c r="BO1015" i="1" s="1"/>
  <c r="BL1017" i="1"/>
  <c r="BP1015" i="1"/>
  <c r="BM1017" i="1" l="1"/>
  <c r="BN1016" i="1" s="1"/>
  <c r="BO1016" i="1" s="1"/>
  <c r="BL1018" i="1"/>
  <c r="BP1016" i="1"/>
  <c r="BM1018" i="1" l="1"/>
  <c r="BN1017" i="1" s="1"/>
  <c r="BO1017" i="1" s="1"/>
  <c r="BL1019" i="1"/>
  <c r="BP1017" i="1"/>
  <c r="BM1019" i="1" l="1"/>
  <c r="BN1018" i="1" s="1"/>
  <c r="BO1018" i="1" s="1"/>
  <c r="BL1020" i="1"/>
  <c r="BP1018" i="1"/>
  <c r="BM1020" i="1" l="1"/>
  <c r="BN1019" i="1" s="1"/>
  <c r="BO1019" i="1" s="1"/>
  <c r="BL1021" i="1"/>
  <c r="BP1019" i="1"/>
  <c r="BM1021" i="1" l="1"/>
  <c r="BN1020" i="1" s="1"/>
  <c r="BO1020" i="1" s="1"/>
  <c r="BL1022" i="1"/>
  <c r="BP1020" i="1"/>
  <c r="BM1022" i="1" l="1"/>
  <c r="BN1021" i="1" s="1"/>
  <c r="BO1021" i="1" s="1"/>
  <c r="BL1023" i="1"/>
  <c r="BP1021" i="1"/>
  <c r="BM1023" i="1" l="1"/>
  <c r="BN1022" i="1" s="1"/>
  <c r="BO1022" i="1" s="1"/>
  <c r="BL1024" i="1"/>
  <c r="BP1022" i="1"/>
  <c r="BM1024" i="1" l="1"/>
  <c r="BN1023" i="1" s="1"/>
  <c r="BO1023" i="1" s="1"/>
  <c r="BL1025" i="1"/>
  <c r="BP1023" i="1"/>
  <c r="BM1025" i="1" l="1"/>
  <c r="BN1024" i="1" s="1"/>
  <c r="BO1024" i="1" s="1"/>
  <c r="BL1026" i="1"/>
  <c r="BP1024" i="1"/>
  <c r="BM1026" i="1" l="1"/>
  <c r="BN1025" i="1" s="1"/>
  <c r="BO1025" i="1" s="1"/>
  <c r="BL1027" i="1"/>
  <c r="BP1025" i="1"/>
  <c r="BM1027" i="1" l="1"/>
  <c r="BN1026" i="1" s="1"/>
  <c r="BO1026" i="1" s="1"/>
  <c r="BL1028" i="1"/>
  <c r="BP1026" i="1"/>
  <c r="BM1028" i="1" l="1"/>
  <c r="BN1027" i="1" s="1"/>
  <c r="BO1027" i="1" s="1"/>
  <c r="BL1029" i="1"/>
  <c r="BP1027" i="1"/>
  <c r="BM1029" i="1" l="1"/>
  <c r="BN1028" i="1" s="1"/>
  <c r="BO1028" i="1" s="1"/>
  <c r="BL1030" i="1"/>
  <c r="BP1028" i="1"/>
  <c r="BM1030" i="1" l="1"/>
  <c r="BN1029" i="1" s="1"/>
  <c r="BO1029" i="1" s="1"/>
  <c r="BL1031" i="1"/>
  <c r="BP1029" i="1"/>
  <c r="BM1031" i="1" l="1"/>
  <c r="BN1030" i="1" s="1"/>
  <c r="BO1030" i="1" s="1"/>
  <c r="BL1032" i="1"/>
  <c r="BP1030" i="1"/>
  <c r="BM1032" i="1" l="1"/>
  <c r="BN1031" i="1" s="1"/>
  <c r="BO1031" i="1" s="1"/>
  <c r="BL1033" i="1"/>
  <c r="BP1031" i="1"/>
  <c r="BM1033" i="1" l="1"/>
  <c r="BN1032" i="1" s="1"/>
  <c r="BO1032" i="1" s="1"/>
  <c r="BL1034" i="1"/>
  <c r="BP1032" i="1"/>
  <c r="BM1034" i="1" l="1"/>
  <c r="BN1033" i="1" s="1"/>
  <c r="BO1033" i="1" s="1"/>
  <c r="BL1035" i="1"/>
  <c r="BP1033" i="1"/>
  <c r="BM1035" i="1" l="1"/>
  <c r="BN1034" i="1" s="1"/>
  <c r="BO1034" i="1" s="1"/>
  <c r="BL1036" i="1"/>
  <c r="BP1034" i="1"/>
  <c r="BM1036" i="1" l="1"/>
  <c r="BN1035" i="1" s="1"/>
  <c r="BO1035" i="1" s="1"/>
  <c r="BL1037" i="1"/>
  <c r="BP1035" i="1"/>
  <c r="BM1037" i="1" l="1"/>
  <c r="BN1036" i="1" s="1"/>
  <c r="BO1036" i="1" s="1"/>
  <c r="BL1038" i="1"/>
  <c r="BP1036" i="1"/>
  <c r="BM1038" i="1" l="1"/>
  <c r="BN1037" i="1" s="1"/>
  <c r="BO1037" i="1" s="1"/>
  <c r="BL1039" i="1"/>
  <c r="BP1037" i="1"/>
  <c r="BM1039" i="1" l="1"/>
  <c r="BN1038" i="1" s="1"/>
  <c r="BO1038" i="1" s="1"/>
  <c r="BL1040" i="1"/>
  <c r="BP1038" i="1"/>
  <c r="BM1040" i="1" l="1"/>
  <c r="BN1039" i="1" s="1"/>
  <c r="BO1039" i="1" s="1"/>
  <c r="BL1041" i="1"/>
  <c r="BP1039" i="1"/>
  <c r="BM1041" i="1" l="1"/>
  <c r="BN1040" i="1" s="1"/>
  <c r="BO1040" i="1" s="1"/>
  <c r="BL1042" i="1"/>
  <c r="BP1040" i="1"/>
  <c r="BM1042" i="1" l="1"/>
  <c r="BN1041" i="1" s="1"/>
  <c r="BO1041" i="1" s="1"/>
  <c r="BL1043" i="1"/>
  <c r="BP1041" i="1"/>
  <c r="BM1043" i="1" l="1"/>
  <c r="BN1042" i="1" s="1"/>
  <c r="BO1042" i="1" s="1"/>
  <c r="BL1044" i="1"/>
  <c r="BP1042" i="1"/>
  <c r="BM1044" i="1" l="1"/>
  <c r="BN1043" i="1" s="1"/>
  <c r="BO1043" i="1" s="1"/>
  <c r="BL1045" i="1"/>
  <c r="BP1043" i="1"/>
  <c r="BM1045" i="1" l="1"/>
  <c r="BN1044" i="1" s="1"/>
  <c r="BO1044" i="1" s="1"/>
  <c r="BL1046" i="1"/>
  <c r="BP1044" i="1"/>
  <c r="BM1046" i="1" l="1"/>
  <c r="BN1045" i="1" s="1"/>
  <c r="BO1045" i="1" s="1"/>
  <c r="BL1047" i="1"/>
  <c r="BP1045" i="1"/>
  <c r="BM1047" i="1" l="1"/>
  <c r="BN1046" i="1" s="1"/>
  <c r="BO1046" i="1" s="1"/>
  <c r="BL1048" i="1"/>
  <c r="BP1046" i="1"/>
  <c r="BM1048" i="1" l="1"/>
  <c r="BN1047" i="1" s="1"/>
  <c r="BO1047" i="1" s="1"/>
  <c r="BL1049" i="1"/>
  <c r="BP1047" i="1"/>
  <c r="BM1049" i="1" l="1"/>
  <c r="BN1048" i="1" s="1"/>
  <c r="BO1048" i="1" s="1"/>
  <c r="BL1050" i="1"/>
  <c r="BP1048" i="1"/>
  <c r="BM1050" i="1" l="1"/>
  <c r="BN1049" i="1" s="1"/>
  <c r="BO1049" i="1" s="1"/>
  <c r="BL1051" i="1"/>
  <c r="BP1049" i="1"/>
  <c r="BM1051" i="1" l="1"/>
  <c r="BN1050" i="1" s="1"/>
  <c r="BO1050" i="1" s="1"/>
  <c r="BL1052" i="1"/>
  <c r="BP1050" i="1"/>
  <c r="BM1052" i="1" l="1"/>
  <c r="BN1051" i="1" s="1"/>
  <c r="BO1051" i="1" s="1"/>
  <c r="BL1053" i="1"/>
  <c r="BP1051" i="1"/>
  <c r="BM1053" i="1" l="1"/>
  <c r="BN1052" i="1" s="1"/>
  <c r="BO1052" i="1" s="1"/>
  <c r="BL1054" i="1"/>
  <c r="BP1052" i="1"/>
  <c r="BM1054" i="1" l="1"/>
  <c r="BN1053" i="1" s="1"/>
  <c r="BO1053" i="1" s="1"/>
  <c r="BL1055" i="1"/>
  <c r="BP1053" i="1"/>
  <c r="BM1055" i="1" l="1"/>
  <c r="BN1054" i="1" s="1"/>
  <c r="BO1054" i="1" s="1"/>
  <c r="BL1056" i="1"/>
  <c r="BP1054" i="1"/>
  <c r="BM1056" i="1" l="1"/>
  <c r="BN1055" i="1" s="1"/>
  <c r="BO1055" i="1" s="1"/>
  <c r="BL1057" i="1"/>
  <c r="BP1055" i="1"/>
  <c r="BM1057" i="1" l="1"/>
  <c r="BN1056" i="1" s="1"/>
  <c r="BO1056" i="1" s="1"/>
  <c r="BL1058" i="1"/>
  <c r="BP1056" i="1"/>
  <c r="BM1058" i="1" l="1"/>
  <c r="BN1057" i="1" s="1"/>
  <c r="BO1057" i="1" s="1"/>
  <c r="BL1059" i="1"/>
  <c r="BP1057" i="1"/>
  <c r="BM1059" i="1" l="1"/>
  <c r="BN1058" i="1" s="1"/>
  <c r="BO1058" i="1" s="1"/>
  <c r="BL1060" i="1"/>
  <c r="BP1058" i="1"/>
  <c r="BM1060" i="1" l="1"/>
  <c r="BN1059" i="1" s="1"/>
  <c r="BO1059" i="1" s="1"/>
  <c r="BL1061" i="1"/>
  <c r="BP1059" i="1"/>
  <c r="BM1061" i="1" l="1"/>
  <c r="BN1060" i="1" s="1"/>
  <c r="BO1060" i="1" s="1"/>
  <c r="BL1062" i="1"/>
  <c r="BP1060" i="1"/>
  <c r="BM1062" i="1" l="1"/>
  <c r="BN1061" i="1" s="1"/>
  <c r="BO1061" i="1" s="1"/>
  <c r="BL1063" i="1"/>
  <c r="BP1061" i="1"/>
  <c r="BM1063" i="1" l="1"/>
  <c r="BN1062" i="1" s="1"/>
  <c r="BO1062" i="1" s="1"/>
  <c r="BL1064" i="1"/>
  <c r="BP1062" i="1"/>
  <c r="BM1064" i="1" l="1"/>
  <c r="BN1063" i="1" s="1"/>
  <c r="BO1063" i="1" s="1"/>
  <c r="BL1065" i="1"/>
  <c r="BP1063" i="1"/>
  <c r="BM1065" i="1" l="1"/>
  <c r="BN1064" i="1" s="1"/>
  <c r="BO1064" i="1" s="1"/>
  <c r="BL1066" i="1"/>
  <c r="BP1064" i="1"/>
  <c r="BM1066" i="1" l="1"/>
  <c r="BN1065" i="1" s="1"/>
  <c r="BO1065" i="1" s="1"/>
  <c r="BL1067" i="1"/>
  <c r="BP1065" i="1"/>
  <c r="BM1067" i="1" l="1"/>
  <c r="BN1066" i="1" s="1"/>
  <c r="BO1066" i="1" s="1"/>
  <c r="BL1068" i="1"/>
  <c r="BP1066" i="1"/>
  <c r="BM1068" i="1" l="1"/>
  <c r="BN1067" i="1" s="1"/>
  <c r="BO1067" i="1" s="1"/>
  <c r="BL1069" i="1"/>
  <c r="BP1067" i="1"/>
  <c r="BM1069" i="1" l="1"/>
  <c r="BN1068" i="1" s="1"/>
  <c r="BO1068" i="1" s="1"/>
  <c r="BL1070" i="1"/>
  <c r="BP1068" i="1"/>
  <c r="BM1070" i="1" l="1"/>
  <c r="BN1069" i="1" s="1"/>
  <c r="BO1069" i="1" s="1"/>
  <c r="BL1071" i="1"/>
  <c r="BP1069" i="1"/>
  <c r="BM1071" i="1" l="1"/>
  <c r="BN1070" i="1" s="1"/>
  <c r="BO1070" i="1" s="1"/>
  <c r="BL1072" i="1"/>
  <c r="BP1070" i="1"/>
  <c r="BM1072" i="1" l="1"/>
  <c r="BN1071" i="1" s="1"/>
  <c r="BL1073" i="1"/>
  <c r="BP1071" i="1"/>
  <c r="BO1071" i="1"/>
  <c r="BM1073" i="1" l="1"/>
  <c r="BN1072" i="1" s="1"/>
  <c r="BO1072" i="1" s="1"/>
  <c r="BL1074" i="1"/>
  <c r="BP1072" i="1"/>
  <c r="BM1074" i="1" l="1"/>
  <c r="BN1073" i="1" s="1"/>
  <c r="BO1073" i="1" s="1"/>
  <c r="BL1075" i="1"/>
  <c r="BP1073" i="1"/>
  <c r="BM1075" i="1" l="1"/>
  <c r="BN1074" i="1" s="1"/>
  <c r="BO1074" i="1" s="1"/>
  <c r="BL1076" i="1"/>
  <c r="BP1074" i="1"/>
  <c r="BM1076" i="1" l="1"/>
  <c r="BN1075" i="1" s="1"/>
  <c r="BO1075" i="1" s="1"/>
  <c r="BL1077" i="1"/>
  <c r="BP1075" i="1"/>
  <c r="BM1077" i="1" l="1"/>
  <c r="BN1076" i="1" s="1"/>
  <c r="BO1076" i="1" s="1"/>
  <c r="BL1078" i="1"/>
  <c r="BP1076" i="1"/>
  <c r="BM1078" i="1" l="1"/>
  <c r="BN1077" i="1" s="1"/>
  <c r="BO1077" i="1" s="1"/>
  <c r="BL1079" i="1"/>
  <c r="BP1077" i="1"/>
  <c r="BM1079" i="1" l="1"/>
  <c r="BN1078" i="1" s="1"/>
  <c r="BO1078" i="1" s="1"/>
  <c r="BL1080" i="1"/>
  <c r="BP1078" i="1"/>
  <c r="BM1080" i="1" l="1"/>
  <c r="BN1079" i="1" s="1"/>
  <c r="BO1079" i="1" s="1"/>
  <c r="BL1081" i="1"/>
  <c r="BP1079" i="1"/>
  <c r="BM1081" i="1" l="1"/>
  <c r="BN1080" i="1" s="1"/>
  <c r="BO1080" i="1" s="1"/>
  <c r="BL1082" i="1"/>
  <c r="BP1080" i="1"/>
  <c r="BM1082" i="1" l="1"/>
  <c r="BN1081" i="1" s="1"/>
  <c r="BO1081" i="1" s="1"/>
  <c r="BL1083" i="1"/>
  <c r="BP1081" i="1"/>
  <c r="BM1083" i="1" l="1"/>
  <c r="BN1082" i="1" s="1"/>
  <c r="BO1082" i="1" s="1"/>
  <c r="BL1084" i="1"/>
  <c r="BP1082" i="1"/>
  <c r="BM1084" i="1" l="1"/>
  <c r="BN1083" i="1" s="1"/>
  <c r="BO1083" i="1" s="1"/>
  <c r="BL1085" i="1"/>
  <c r="BP1083" i="1"/>
  <c r="BM1085" i="1" l="1"/>
  <c r="BN1084" i="1" s="1"/>
  <c r="BO1084" i="1" s="1"/>
  <c r="BL1086" i="1"/>
  <c r="BP1084" i="1"/>
  <c r="BM1086" i="1" l="1"/>
  <c r="BN1085" i="1" s="1"/>
  <c r="BO1085" i="1" s="1"/>
  <c r="BL1087" i="1"/>
  <c r="BP1085" i="1"/>
  <c r="BM1087" i="1" l="1"/>
  <c r="BN1086" i="1" s="1"/>
  <c r="BO1086" i="1" s="1"/>
  <c r="BL1088" i="1"/>
  <c r="BP1086" i="1"/>
  <c r="BM1088" i="1" l="1"/>
  <c r="BN1087" i="1" s="1"/>
  <c r="BO1087" i="1" s="1"/>
  <c r="BL1089" i="1"/>
  <c r="BP1087" i="1"/>
  <c r="BM1089" i="1" l="1"/>
  <c r="BN1088" i="1" s="1"/>
  <c r="BO1088" i="1" s="1"/>
  <c r="BL1090" i="1"/>
  <c r="BP1088" i="1"/>
  <c r="BM1090" i="1" l="1"/>
  <c r="BN1089" i="1" s="1"/>
  <c r="BO1089" i="1" s="1"/>
  <c r="BL1091" i="1"/>
  <c r="BP1089" i="1"/>
  <c r="BM1091" i="1" l="1"/>
  <c r="BN1090" i="1" s="1"/>
  <c r="BO1090" i="1" s="1"/>
  <c r="BL1092" i="1"/>
  <c r="BP1090" i="1"/>
  <c r="BM1092" i="1" l="1"/>
  <c r="BN1091" i="1" s="1"/>
  <c r="BO1091" i="1" s="1"/>
  <c r="BL1093" i="1"/>
  <c r="BP1091" i="1"/>
  <c r="BM1093" i="1" l="1"/>
  <c r="BN1092" i="1" s="1"/>
  <c r="BO1092" i="1" s="1"/>
  <c r="BL1094" i="1"/>
  <c r="BP1092" i="1"/>
  <c r="BM1094" i="1" l="1"/>
  <c r="BN1093" i="1" s="1"/>
  <c r="BO1093" i="1" s="1"/>
  <c r="BL1095" i="1"/>
  <c r="BP1093" i="1"/>
  <c r="BM1095" i="1" l="1"/>
  <c r="BN1094" i="1" s="1"/>
  <c r="BO1094" i="1" s="1"/>
  <c r="BL1096" i="1"/>
  <c r="BP1094" i="1"/>
  <c r="BM1096" i="1" l="1"/>
  <c r="BN1095" i="1" s="1"/>
  <c r="BO1095" i="1" s="1"/>
  <c r="BL1097" i="1"/>
  <c r="BP1095" i="1"/>
  <c r="BM1097" i="1" l="1"/>
  <c r="BN1096" i="1" s="1"/>
  <c r="BO1096" i="1" s="1"/>
  <c r="BL1098" i="1"/>
  <c r="BP1096" i="1"/>
  <c r="BM1098" i="1" l="1"/>
  <c r="BN1097" i="1" s="1"/>
  <c r="BO1097" i="1" s="1"/>
  <c r="BL1099" i="1"/>
  <c r="BP1097" i="1"/>
  <c r="BM1099" i="1" l="1"/>
  <c r="BN1098" i="1" s="1"/>
  <c r="BO1098" i="1" s="1"/>
  <c r="BL1100" i="1"/>
  <c r="BP1098" i="1"/>
  <c r="BM1100" i="1" l="1"/>
  <c r="BN1099" i="1" s="1"/>
  <c r="BO1099" i="1" s="1"/>
  <c r="BL1101" i="1"/>
  <c r="BP1099" i="1"/>
  <c r="BM1101" i="1" l="1"/>
  <c r="BN1100" i="1" s="1"/>
  <c r="BO1100" i="1" s="1"/>
  <c r="BL1102" i="1"/>
  <c r="BP1100" i="1"/>
  <c r="BM1102" i="1" l="1"/>
  <c r="BN1101" i="1" s="1"/>
  <c r="BO1101" i="1" s="1"/>
  <c r="BL1103" i="1"/>
  <c r="BP1101" i="1"/>
  <c r="BM1103" i="1" l="1"/>
  <c r="BN1102" i="1" s="1"/>
  <c r="BO1102" i="1" s="1"/>
  <c r="BL1104" i="1"/>
  <c r="BP1102" i="1"/>
  <c r="BM1104" i="1" l="1"/>
  <c r="BN1103" i="1" s="1"/>
  <c r="BO1103" i="1" s="1"/>
  <c r="BL1105" i="1"/>
  <c r="BP1103" i="1"/>
  <c r="BM1105" i="1" l="1"/>
  <c r="BN1104" i="1" s="1"/>
  <c r="BO1104" i="1" s="1"/>
  <c r="BL1106" i="1"/>
  <c r="BP1104" i="1"/>
  <c r="BM1106" i="1" l="1"/>
  <c r="BN1105" i="1" s="1"/>
  <c r="BO1105" i="1" s="1"/>
  <c r="BL1107" i="1"/>
  <c r="BP1105" i="1"/>
  <c r="BM1107" i="1" l="1"/>
  <c r="BN1106" i="1" s="1"/>
  <c r="BO1106" i="1" s="1"/>
  <c r="BL1108" i="1"/>
  <c r="BP1106" i="1"/>
  <c r="BM1108" i="1" l="1"/>
  <c r="BN1107" i="1" s="1"/>
  <c r="BO1107" i="1" s="1"/>
  <c r="BL1109" i="1"/>
  <c r="BP1107" i="1"/>
  <c r="BM1109" i="1" l="1"/>
  <c r="BN1108" i="1" s="1"/>
  <c r="BO1108" i="1" s="1"/>
  <c r="BL1110" i="1"/>
  <c r="BP1108" i="1"/>
  <c r="BM1110" i="1" l="1"/>
  <c r="BN1109" i="1" s="1"/>
  <c r="BO1109" i="1" s="1"/>
  <c r="BL1111" i="1"/>
  <c r="BP1109" i="1"/>
  <c r="BM1111" i="1" l="1"/>
  <c r="BN1110" i="1" s="1"/>
  <c r="BO1110" i="1" s="1"/>
  <c r="BL1112" i="1"/>
  <c r="BP1110" i="1"/>
  <c r="BM1112" i="1" l="1"/>
  <c r="BN1111" i="1" s="1"/>
  <c r="BO1111" i="1" s="1"/>
  <c r="BL1113" i="1"/>
  <c r="BP1111" i="1"/>
  <c r="BM1113" i="1" l="1"/>
  <c r="BN1112" i="1" s="1"/>
  <c r="BO1112" i="1" s="1"/>
  <c r="BL1114" i="1"/>
  <c r="BP1112" i="1"/>
  <c r="BM1114" i="1" l="1"/>
  <c r="BN1113" i="1" s="1"/>
  <c r="BO1113" i="1" s="1"/>
  <c r="BL1115" i="1"/>
  <c r="BP1113" i="1"/>
  <c r="BM1115" i="1" l="1"/>
  <c r="BN1114" i="1" s="1"/>
  <c r="BO1114" i="1" s="1"/>
  <c r="BL1116" i="1"/>
  <c r="BP1114" i="1"/>
  <c r="BM1116" i="1" l="1"/>
  <c r="BN1115" i="1" s="1"/>
  <c r="BO1115" i="1" s="1"/>
  <c r="BL1117" i="1"/>
  <c r="BP1115" i="1"/>
  <c r="BM1117" i="1" l="1"/>
  <c r="BN1116" i="1" s="1"/>
  <c r="BO1116" i="1" s="1"/>
  <c r="BL1118" i="1"/>
  <c r="BP1116" i="1"/>
  <c r="BM1118" i="1" l="1"/>
  <c r="BN1117" i="1" s="1"/>
  <c r="BO1117" i="1" s="1"/>
  <c r="BL1119" i="1"/>
  <c r="BP1117" i="1"/>
  <c r="BM1119" i="1" l="1"/>
  <c r="BN1118" i="1" s="1"/>
  <c r="BO1118" i="1" s="1"/>
  <c r="BL1120" i="1"/>
  <c r="BP1118" i="1"/>
  <c r="BM1120" i="1" l="1"/>
  <c r="BN1119" i="1" s="1"/>
  <c r="BO1119" i="1" s="1"/>
  <c r="BL1121" i="1"/>
  <c r="BP1119" i="1"/>
  <c r="BM1121" i="1" l="1"/>
  <c r="BN1120" i="1" s="1"/>
  <c r="BO1120" i="1" s="1"/>
  <c r="BL1122" i="1"/>
  <c r="BP1120" i="1"/>
  <c r="BM1122" i="1" l="1"/>
  <c r="BN1121" i="1" s="1"/>
  <c r="BO1121" i="1" s="1"/>
  <c r="BL1123" i="1"/>
  <c r="BP1121" i="1"/>
  <c r="BM1123" i="1" l="1"/>
  <c r="BN1122" i="1" s="1"/>
  <c r="BO1122" i="1" s="1"/>
  <c r="BL1124" i="1"/>
  <c r="BP1122" i="1"/>
  <c r="BM1124" i="1" l="1"/>
  <c r="BN1123" i="1" s="1"/>
  <c r="BO1123" i="1" s="1"/>
  <c r="BL1125" i="1"/>
  <c r="BP1123" i="1"/>
  <c r="BM1125" i="1" l="1"/>
  <c r="BN1124" i="1" s="1"/>
  <c r="BO1124" i="1" s="1"/>
  <c r="BL1126" i="1"/>
  <c r="BP1124" i="1"/>
  <c r="BM1126" i="1" l="1"/>
  <c r="BN1125" i="1" s="1"/>
  <c r="BO1125" i="1" s="1"/>
  <c r="BL1127" i="1"/>
  <c r="BP1125" i="1"/>
  <c r="BM1127" i="1" l="1"/>
  <c r="BN1126" i="1" s="1"/>
  <c r="BO1126" i="1" s="1"/>
  <c r="BL1128" i="1"/>
  <c r="BP1126" i="1"/>
  <c r="BM1128" i="1" l="1"/>
  <c r="BN1127" i="1" s="1"/>
  <c r="BO1127" i="1" s="1"/>
  <c r="BL1129" i="1"/>
  <c r="BP1127" i="1"/>
  <c r="BM1129" i="1" l="1"/>
  <c r="BN1128" i="1" s="1"/>
  <c r="BO1128" i="1" s="1"/>
  <c r="BL1130" i="1"/>
  <c r="BP1128" i="1"/>
  <c r="BM1130" i="1" l="1"/>
  <c r="BN1129" i="1" s="1"/>
  <c r="BO1129" i="1" s="1"/>
  <c r="BL1131" i="1"/>
  <c r="BP1129" i="1"/>
  <c r="BM1131" i="1" l="1"/>
  <c r="BN1130" i="1" s="1"/>
  <c r="BO1130" i="1" s="1"/>
  <c r="BL1132" i="1"/>
  <c r="BP1130" i="1"/>
  <c r="BM1132" i="1" l="1"/>
  <c r="BN1131" i="1" s="1"/>
  <c r="BO1131" i="1" s="1"/>
  <c r="BL1133" i="1"/>
  <c r="BP1131" i="1"/>
  <c r="BM1133" i="1" l="1"/>
  <c r="BN1132" i="1" s="1"/>
  <c r="BO1132" i="1" s="1"/>
  <c r="BL1134" i="1"/>
  <c r="BP1132" i="1"/>
  <c r="BM1134" i="1" l="1"/>
  <c r="BN1133" i="1" s="1"/>
  <c r="BO1133" i="1" s="1"/>
  <c r="BL1135" i="1"/>
  <c r="BP1133" i="1"/>
  <c r="BM1135" i="1" l="1"/>
  <c r="BN1134" i="1" s="1"/>
  <c r="BO1134" i="1" s="1"/>
  <c r="BL1136" i="1"/>
  <c r="BP1134" i="1"/>
  <c r="BM1136" i="1" l="1"/>
  <c r="BN1135" i="1" s="1"/>
  <c r="BO1135" i="1" s="1"/>
  <c r="BL1137" i="1"/>
  <c r="BP1135" i="1"/>
  <c r="BM1137" i="1" l="1"/>
  <c r="BN1136" i="1" s="1"/>
  <c r="BO1136" i="1" s="1"/>
  <c r="BL1138" i="1"/>
  <c r="BP1136" i="1"/>
  <c r="BM1138" i="1" l="1"/>
  <c r="BN1137" i="1" s="1"/>
  <c r="BO1137" i="1" s="1"/>
  <c r="BL1139" i="1"/>
  <c r="BP1137" i="1"/>
  <c r="BM1139" i="1" l="1"/>
  <c r="BN1138" i="1" s="1"/>
  <c r="BO1138" i="1" s="1"/>
  <c r="BL1140" i="1"/>
  <c r="BP1138" i="1"/>
  <c r="BM1140" i="1" l="1"/>
  <c r="BN1139" i="1" s="1"/>
  <c r="BO1139" i="1" s="1"/>
  <c r="BL1141" i="1"/>
  <c r="BP1139" i="1"/>
  <c r="BM1141" i="1" l="1"/>
  <c r="BN1140" i="1" s="1"/>
  <c r="BO1140" i="1" s="1"/>
  <c r="BL1142" i="1"/>
  <c r="BP1140" i="1"/>
  <c r="BM1142" i="1" l="1"/>
  <c r="BN1141" i="1" s="1"/>
  <c r="BO1141" i="1" s="1"/>
  <c r="BL1143" i="1"/>
  <c r="BP1141" i="1"/>
  <c r="BM1143" i="1" l="1"/>
  <c r="BN1142" i="1" s="1"/>
  <c r="BO1142" i="1" s="1"/>
  <c r="BL1144" i="1"/>
  <c r="BP1142" i="1"/>
  <c r="BM1144" i="1" l="1"/>
  <c r="BN1143" i="1" s="1"/>
  <c r="BO1143" i="1" s="1"/>
  <c r="BL1145" i="1"/>
  <c r="BP1143" i="1"/>
  <c r="BM1145" i="1" l="1"/>
  <c r="BN1144" i="1" s="1"/>
  <c r="BO1144" i="1" s="1"/>
  <c r="BL1146" i="1"/>
  <c r="BP1144" i="1"/>
  <c r="BM1146" i="1" l="1"/>
  <c r="BN1145" i="1" s="1"/>
  <c r="BO1145" i="1" s="1"/>
  <c r="BL1147" i="1"/>
  <c r="BP1145" i="1"/>
  <c r="BM1147" i="1" l="1"/>
  <c r="BN1146" i="1" s="1"/>
  <c r="BO1146" i="1" s="1"/>
  <c r="BL1148" i="1"/>
  <c r="BP1146" i="1"/>
  <c r="BM1148" i="1" l="1"/>
  <c r="BN1147" i="1" s="1"/>
  <c r="BO1147" i="1" s="1"/>
  <c r="BL1149" i="1"/>
  <c r="BP1147" i="1"/>
  <c r="BM1149" i="1" l="1"/>
  <c r="BN1148" i="1" s="1"/>
  <c r="BO1148" i="1" s="1"/>
  <c r="BL1150" i="1"/>
  <c r="BP1148" i="1"/>
  <c r="BM1150" i="1" l="1"/>
  <c r="BN1149" i="1" s="1"/>
  <c r="BO1149" i="1" s="1"/>
  <c r="BL1151" i="1"/>
  <c r="BP1149" i="1"/>
  <c r="BM1151" i="1" l="1"/>
  <c r="BN1150" i="1" s="1"/>
  <c r="BO1150" i="1" s="1"/>
  <c r="BL1152" i="1"/>
  <c r="BP1150" i="1"/>
  <c r="BM1152" i="1" l="1"/>
  <c r="BN1151" i="1" s="1"/>
  <c r="BO1151" i="1" s="1"/>
  <c r="BL1153" i="1"/>
  <c r="BP1151" i="1"/>
  <c r="BM1153" i="1" l="1"/>
  <c r="BN1152" i="1" s="1"/>
  <c r="BO1152" i="1" s="1"/>
  <c r="BL1154" i="1"/>
  <c r="BP1152" i="1"/>
  <c r="BM1154" i="1" l="1"/>
  <c r="BN1153" i="1" s="1"/>
  <c r="BO1153" i="1" s="1"/>
  <c r="BL1155" i="1"/>
  <c r="BP1153" i="1"/>
  <c r="BM1155" i="1" l="1"/>
  <c r="BN1154" i="1" s="1"/>
  <c r="BO1154" i="1" s="1"/>
  <c r="BL1156" i="1"/>
  <c r="BP1154" i="1"/>
  <c r="BM1156" i="1" l="1"/>
  <c r="BN1155" i="1" s="1"/>
  <c r="BO1155" i="1" s="1"/>
  <c r="BL1157" i="1"/>
  <c r="BP1155" i="1"/>
  <c r="BM1157" i="1" l="1"/>
  <c r="BN1156" i="1" s="1"/>
  <c r="BO1156" i="1" s="1"/>
  <c r="BL1158" i="1"/>
  <c r="BP1156" i="1"/>
  <c r="BM1158" i="1" l="1"/>
  <c r="BN1157" i="1" s="1"/>
  <c r="BO1157" i="1" s="1"/>
  <c r="BL1159" i="1"/>
  <c r="BP1157" i="1"/>
  <c r="BM1159" i="1" l="1"/>
  <c r="BN1158" i="1" s="1"/>
  <c r="BO1158" i="1" s="1"/>
  <c r="BL1160" i="1"/>
  <c r="BP1158" i="1"/>
  <c r="BM1160" i="1" l="1"/>
  <c r="BN1159" i="1" s="1"/>
  <c r="BO1159" i="1" s="1"/>
  <c r="BL1161" i="1"/>
  <c r="BP1159" i="1"/>
  <c r="BM1161" i="1" l="1"/>
  <c r="BN1160" i="1" s="1"/>
  <c r="BO1160" i="1" s="1"/>
  <c r="BL1162" i="1"/>
  <c r="BP1160" i="1"/>
  <c r="BM1162" i="1" l="1"/>
  <c r="BN1161" i="1" s="1"/>
  <c r="BO1161" i="1" s="1"/>
  <c r="BL1163" i="1"/>
  <c r="BP1161" i="1"/>
  <c r="BM1163" i="1" l="1"/>
  <c r="BN1162" i="1" s="1"/>
  <c r="BO1162" i="1" s="1"/>
  <c r="BL1164" i="1"/>
  <c r="BP1162" i="1"/>
  <c r="BM1164" i="1" l="1"/>
  <c r="BN1163" i="1" s="1"/>
  <c r="BO1163" i="1" s="1"/>
  <c r="BL1165" i="1"/>
  <c r="BP1163" i="1"/>
  <c r="BM1165" i="1" l="1"/>
  <c r="BN1164" i="1" s="1"/>
  <c r="BO1164" i="1" s="1"/>
  <c r="BL1166" i="1"/>
  <c r="BP1164" i="1"/>
  <c r="BM1166" i="1" l="1"/>
  <c r="BN1165" i="1" s="1"/>
  <c r="BO1165" i="1" s="1"/>
  <c r="BL1167" i="1"/>
  <c r="BP1165" i="1"/>
  <c r="BM1167" i="1" l="1"/>
  <c r="BN1166" i="1" s="1"/>
  <c r="BO1166" i="1" s="1"/>
  <c r="BL1168" i="1"/>
  <c r="BP1166" i="1"/>
  <c r="BM1168" i="1" l="1"/>
  <c r="BN1167" i="1" s="1"/>
  <c r="BO1167" i="1" s="1"/>
  <c r="BL1169" i="1"/>
  <c r="BP1167" i="1"/>
  <c r="BM1169" i="1" l="1"/>
  <c r="BN1168" i="1" s="1"/>
  <c r="BO1168" i="1" s="1"/>
  <c r="BL1170" i="1"/>
  <c r="BP1168" i="1"/>
  <c r="BM1170" i="1" l="1"/>
  <c r="BN1169" i="1" s="1"/>
  <c r="BO1169" i="1" s="1"/>
  <c r="BL1171" i="1"/>
  <c r="BP1169" i="1"/>
  <c r="BM1171" i="1" l="1"/>
  <c r="BN1170" i="1" s="1"/>
  <c r="BO1170" i="1" s="1"/>
  <c r="BL1172" i="1"/>
  <c r="BP1170" i="1"/>
  <c r="BM1172" i="1" l="1"/>
  <c r="BN1171" i="1" s="1"/>
  <c r="BO1171" i="1" s="1"/>
  <c r="BL1173" i="1"/>
  <c r="BP1171" i="1"/>
  <c r="BM1173" i="1" l="1"/>
  <c r="BN1172" i="1" s="1"/>
  <c r="BO1172" i="1" s="1"/>
  <c r="BL1174" i="1"/>
  <c r="BP1172" i="1"/>
  <c r="BM1174" i="1" l="1"/>
  <c r="BN1173" i="1" s="1"/>
  <c r="BO1173" i="1" s="1"/>
  <c r="BL1175" i="1"/>
  <c r="BP1173" i="1"/>
  <c r="BM1175" i="1" l="1"/>
  <c r="BN1174" i="1" s="1"/>
  <c r="BO1174" i="1" s="1"/>
  <c r="BL1176" i="1"/>
  <c r="BP1174" i="1"/>
  <c r="BM1176" i="1" l="1"/>
  <c r="BN1175" i="1" s="1"/>
  <c r="BO1175" i="1" s="1"/>
  <c r="BL1177" i="1"/>
  <c r="BP1175" i="1"/>
  <c r="BM1177" i="1" l="1"/>
  <c r="BN1176" i="1" s="1"/>
  <c r="BO1176" i="1" s="1"/>
  <c r="BL1178" i="1"/>
  <c r="BP1176" i="1"/>
  <c r="BM1178" i="1" l="1"/>
  <c r="BN1177" i="1" s="1"/>
  <c r="BO1177" i="1" s="1"/>
  <c r="BL1179" i="1"/>
  <c r="BP1177" i="1"/>
  <c r="BM1179" i="1" l="1"/>
  <c r="BN1178" i="1" s="1"/>
  <c r="BO1178" i="1" s="1"/>
  <c r="BL1180" i="1"/>
  <c r="BP1178" i="1"/>
  <c r="BM1180" i="1" l="1"/>
  <c r="BN1179" i="1" s="1"/>
  <c r="BO1179" i="1" s="1"/>
  <c r="BL1181" i="1"/>
  <c r="BP1179" i="1"/>
  <c r="BM1181" i="1" l="1"/>
  <c r="BN1180" i="1" s="1"/>
  <c r="BO1180" i="1" s="1"/>
  <c r="BL1182" i="1"/>
  <c r="BP1180" i="1"/>
  <c r="BM1182" i="1" l="1"/>
  <c r="BN1181" i="1" s="1"/>
  <c r="BO1181" i="1" s="1"/>
  <c r="BL1183" i="1"/>
  <c r="BP1181" i="1"/>
  <c r="BM1183" i="1" l="1"/>
  <c r="BN1182" i="1" s="1"/>
  <c r="BO1182" i="1" s="1"/>
  <c r="BL1184" i="1"/>
  <c r="BP1182" i="1"/>
  <c r="BM1184" i="1" l="1"/>
  <c r="BN1183" i="1" s="1"/>
  <c r="BO1183" i="1" s="1"/>
  <c r="BL1185" i="1"/>
  <c r="BP1183" i="1"/>
  <c r="BM1185" i="1" l="1"/>
  <c r="BN1184" i="1" s="1"/>
  <c r="BO1184" i="1" s="1"/>
  <c r="BL1186" i="1"/>
  <c r="BP1184" i="1"/>
  <c r="BM1186" i="1" l="1"/>
  <c r="BN1185" i="1" s="1"/>
  <c r="BO1185" i="1" s="1"/>
  <c r="BL1187" i="1"/>
  <c r="BP1185" i="1"/>
  <c r="BM1187" i="1" l="1"/>
  <c r="BN1186" i="1" s="1"/>
  <c r="BO1186" i="1" s="1"/>
  <c r="BL1188" i="1"/>
  <c r="BP1186" i="1"/>
  <c r="BM1188" i="1" l="1"/>
  <c r="BN1187" i="1" s="1"/>
  <c r="BO1187" i="1" s="1"/>
  <c r="BL1189" i="1"/>
  <c r="BP1187" i="1"/>
  <c r="BM1189" i="1" l="1"/>
  <c r="BN1188" i="1" s="1"/>
  <c r="BO1188" i="1" s="1"/>
  <c r="BL1190" i="1"/>
  <c r="BP1188" i="1"/>
  <c r="BM1190" i="1" l="1"/>
  <c r="BN1189" i="1" s="1"/>
  <c r="BO1189" i="1" s="1"/>
  <c r="BL1191" i="1"/>
  <c r="BP1189" i="1"/>
  <c r="BM1191" i="1" l="1"/>
  <c r="BN1190" i="1" s="1"/>
  <c r="BO1190" i="1" s="1"/>
  <c r="BL1192" i="1"/>
  <c r="BP1190" i="1"/>
  <c r="BM1192" i="1" l="1"/>
  <c r="BN1191" i="1" s="1"/>
  <c r="BO1191" i="1" s="1"/>
  <c r="BL1193" i="1"/>
  <c r="BP1191" i="1"/>
  <c r="BM1193" i="1" l="1"/>
  <c r="BN1192" i="1" s="1"/>
  <c r="BO1192" i="1" s="1"/>
  <c r="BL1194" i="1"/>
  <c r="BP1192" i="1"/>
  <c r="BM1194" i="1" l="1"/>
  <c r="BN1193" i="1" s="1"/>
  <c r="BO1193" i="1" s="1"/>
  <c r="BL1195" i="1"/>
  <c r="BP1193" i="1"/>
  <c r="BM1195" i="1" l="1"/>
  <c r="BN1194" i="1" s="1"/>
  <c r="BO1194" i="1" s="1"/>
  <c r="BL1196" i="1"/>
  <c r="BP1194" i="1"/>
  <c r="BM1196" i="1" l="1"/>
  <c r="BN1195" i="1" s="1"/>
  <c r="BO1195" i="1" s="1"/>
  <c r="BL1197" i="1"/>
  <c r="BP1195" i="1"/>
  <c r="BM1197" i="1" l="1"/>
  <c r="BN1196" i="1" s="1"/>
  <c r="BO1196" i="1" s="1"/>
  <c r="BL1198" i="1"/>
  <c r="BP1196" i="1"/>
  <c r="BM1198" i="1" l="1"/>
  <c r="BN1197" i="1" s="1"/>
  <c r="BO1197" i="1" s="1"/>
  <c r="BL1199" i="1"/>
  <c r="BP1197" i="1"/>
  <c r="BM1199" i="1" l="1"/>
  <c r="BN1198" i="1" s="1"/>
  <c r="BO1198" i="1" s="1"/>
  <c r="BL1200" i="1"/>
  <c r="BP1198" i="1"/>
  <c r="BM1200" i="1" l="1"/>
  <c r="BN1199" i="1" s="1"/>
  <c r="BO1199" i="1" s="1"/>
  <c r="BL1201" i="1"/>
  <c r="BP1199" i="1"/>
  <c r="BM1201" i="1" l="1"/>
  <c r="BN1200" i="1" s="1"/>
  <c r="BO1200" i="1" s="1"/>
  <c r="BL1202" i="1"/>
  <c r="BP1200" i="1"/>
  <c r="BM1202" i="1" l="1"/>
  <c r="BN1201" i="1" s="1"/>
  <c r="BO1201" i="1" s="1"/>
  <c r="BL1203" i="1"/>
  <c r="BP1201" i="1"/>
  <c r="BM1203" i="1" l="1"/>
  <c r="BN1202" i="1" s="1"/>
  <c r="BO1202" i="1" s="1"/>
  <c r="BL1204" i="1"/>
  <c r="BP1202" i="1"/>
  <c r="BM1204" i="1" l="1"/>
  <c r="BN1203" i="1" s="1"/>
  <c r="BO1203" i="1" s="1"/>
  <c r="BL1205" i="1"/>
  <c r="BP1203" i="1"/>
  <c r="BM1205" i="1" l="1"/>
  <c r="BN1204" i="1" s="1"/>
  <c r="BO1204" i="1" s="1"/>
  <c r="BL1206" i="1"/>
  <c r="BP1204" i="1"/>
  <c r="BM1206" i="1" l="1"/>
  <c r="BN1205" i="1" s="1"/>
  <c r="BO1205" i="1" s="1"/>
  <c r="BL1207" i="1"/>
  <c r="BP1205" i="1"/>
  <c r="BM1207" i="1" l="1"/>
  <c r="BN1206" i="1" s="1"/>
  <c r="BO1206" i="1" s="1"/>
  <c r="BL1208" i="1"/>
  <c r="BP1206" i="1"/>
  <c r="BM1208" i="1" l="1"/>
  <c r="BN1207" i="1" s="1"/>
  <c r="BO1207" i="1" s="1"/>
  <c r="BL1209" i="1"/>
  <c r="BP1207" i="1"/>
  <c r="BM1209" i="1" l="1"/>
  <c r="BN1208" i="1" s="1"/>
  <c r="BO1208" i="1" s="1"/>
  <c r="BL1210" i="1"/>
  <c r="BP1208" i="1"/>
  <c r="BM1210" i="1" l="1"/>
  <c r="BN1209" i="1" s="1"/>
  <c r="BO1209" i="1" s="1"/>
  <c r="BL1211" i="1"/>
  <c r="BP1209" i="1"/>
  <c r="BM1211" i="1" l="1"/>
  <c r="BN1210" i="1" s="1"/>
  <c r="BO1210" i="1" s="1"/>
  <c r="BL1212" i="1"/>
  <c r="BP1210" i="1"/>
  <c r="BM1212" i="1" l="1"/>
  <c r="BN1211" i="1" s="1"/>
  <c r="BO1211" i="1" s="1"/>
  <c r="BL1213" i="1"/>
  <c r="BP1211" i="1"/>
  <c r="BM1213" i="1" l="1"/>
  <c r="BN1212" i="1" s="1"/>
  <c r="BO1212" i="1" s="1"/>
  <c r="BL1214" i="1"/>
  <c r="BP1212" i="1"/>
  <c r="BM1214" i="1" l="1"/>
  <c r="BN1213" i="1" s="1"/>
  <c r="BO1213" i="1" s="1"/>
  <c r="BL1215" i="1"/>
  <c r="BP1213" i="1"/>
  <c r="BM1215" i="1" l="1"/>
  <c r="BN1214" i="1" s="1"/>
  <c r="BO1214" i="1" s="1"/>
  <c r="BL1216" i="1"/>
  <c r="BP1214" i="1"/>
  <c r="BM1216" i="1" l="1"/>
  <c r="BN1215" i="1" s="1"/>
  <c r="BO1215" i="1" s="1"/>
  <c r="BL1217" i="1"/>
  <c r="BP1215" i="1"/>
  <c r="BM1217" i="1" l="1"/>
  <c r="BN1216" i="1" s="1"/>
  <c r="BO1216" i="1" s="1"/>
  <c r="BL1218" i="1"/>
  <c r="BP1216" i="1"/>
  <c r="BM1218" i="1" l="1"/>
  <c r="BN1217" i="1" s="1"/>
  <c r="BO1217" i="1" s="1"/>
  <c r="BL1219" i="1"/>
  <c r="BP1217" i="1"/>
  <c r="BM1219" i="1" l="1"/>
  <c r="BN1218" i="1" s="1"/>
  <c r="BO1218" i="1" s="1"/>
  <c r="BL1220" i="1"/>
  <c r="BP1218" i="1"/>
  <c r="BM1220" i="1" l="1"/>
  <c r="BN1219" i="1" s="1"/>
  <c r="BO1219" i="1" s="1"/>
  <c r="BL1221" i="1"/>
  <c r="BP1219" i="1"/>
  <c r="BM1221" i="1" l="1"/>
  <c r="BN1220" i="1" s="1"/>
  <c r="BO1220" i="1" s="1"/>
  <c r="BL1222" i="1"/>
  <c r="BP1220" i="1"/>
  <c r="BM1222" i="1" l="1"/>
  <c r="BN1221" i="1" s="1"/>
  <c r="BO1221" i="1" s="1"/>
  <c r="BL1223" i="1"/>
  <c r="BP1221" i="1"/>
  <c r="BM1223" i="1" l="1"/>
  <c r="BN1222" i="1" s="1"/>
  <c r="BO1222" i="1" s="1"/>
  <c r="BL1224" i="1"/>
  <c r="BP1222" i="1"/>
  <c r="BM1224" i="1" l="1"/>
  <c r="BN1223" i="1" s="1"/>
  <c r="BO1223" i="1" s="1"/>
  <c r="BL1225" i="1"/>
  <c r="BP1223" i="1"/>
  <c r="BM1225" i="1" l="1"/>
  <c r="BN1224" i="1" s="1"/>
  <c r="BO1224" i="1" s="1"/>
  <c r="BL1226" i="1"/>
  <c r="BP1224" i="1"/>
  <c r="BM1226" i="1" l="1"/>
  <c r="BN1225" i="1" s="1"/>
  <c r="BO1225" i="1" s="1"/>
  <c r="BL1227" i="1"/>
  <c r="BP1225" i="1"/>
  <c r="BM1227" i="1" l="1"/>
  <c r="BN1226" i="1" s="1"/>
  <c r="BO1226" i="1" s="1"/>
  <c r="BL1228" i="1"/>
  <c r="BP1226" i="1"/>
  <c r="BM1228" i="1" l="1"/>
  <c r="BN1227" i="1" s="1"/>
  <c r="BO1227" i="1" s="1"/>
  <c r="BL1229" i="1"/>
  <c r="BP1227" i="1"/>
  <c r="BM1229" i="1" l="1"/>
  <c r="BN1228" i="1" s="1"/>
  <c r="BO1228" i="1" s="1"/>
  <c r="BL1230" i="1"/>
  <c r="BP1228" i="1"/>
  <c r="BM1230" i="1" l="1"/>
  <c r="BN1229" i="1" s="1"/>
  <c r="BO1229" i="1" s="1"/>
  <c r="BL1231" i="1"/>
  <c r="BP1229" i="1"/>
  <c r="BM1231" i="1" l="1"/>
  <c r="BN1230" i="1" s="1"/>
  <c r="BO1230" i="1" s="1"/>
  <c r="BL1232" i="1"/>
  <c r="BP1230" i="1"/>
  <c r="BM1232" i="1" l="1"/>
  <c r="BN1231" i="1" s="1"/>
  <c r="BO1231" i="1" s="1"/>
  <c r="BL1233" i="1"/>
  <c r="BP1231" i="1"/>
  <c r="BM1233" i="1" l="1"/>
  <c r="BN1232" i="1" s="1"/>
  <c r="BO1232" i="1" s="1"/>
  <c r="BL1234" i="1"/>
  <c r="BP1232" i="1"/>
  <c r="BM1234" i="1" l="1"/>
  <c r="BN1233" i="1" s="1"/>
  <c r="BO1233" i="1" s="1"/>
  <c r="BL1235" i="1"/>
  <c r="BP1233" i="1"/>
  <c r="BM1235" i="1" l="1"/>
  <c r="BN1234" i="1" s="1"/>
  <c r="BO1234" i="1" s="1"/>
  <c r="BL1236" i="1"/>
  <c r="BP1234" i="1"/>
  <c r="BM1236" i="1" l="1"/>
  <c r="BN1235" i="1" s="1"/>
  <c r="BO1235" i="1" s="1"/>
  <c r="BL1237" i="1"/>
  <c r="BP1235" i="1"/>
  <c r="BM1237" i="1" l="1"/>
  <c r="BN1236" i="1" s="1"/>
  <c r="BO1236" i="1" s="1"/>
  <c r="BL1238" i="1"/>
  <c r="BP1236" i="1"/>
  <c r="BM1238" i="1" l="1"/>
  <c r="BN1237" i="1" s="1"/>
  <c r="BO1237" i="1" s="1"/>
  <c r="BL1239" i="1"/>
  <c r="BP1237" i="1"/>
  <c r="BM1239" i="1" l="1"/>
  <c r="BN1238" i="1" s="1"/>
  <c r="BO1238" i="1" s="1"/>
  <c r="BL1240" i="1"/>
  <c r="BP1238" i="1"/>
  <c r="BM1240" i="1" l="1"/>
  <c r="BN1239" i="1" s="1"/>
  <c r="BO1239" i="1" s="1"/>
  <c r="BL1241" i="1"/>
  <c r="BP1239" i="1"/>
  <c r="BM1241" i="1" l="1"/>
  <c r="BN1240" i="1" s="1"/>
  <c r="BO1240" i="1" s="1"/>
  <c r="BL1242" i="1"/>
  <c r="BP1240" i="1"/>
  <c r="BM1242" i="1" l="1"/>
  <c r="BN1241" i="1" s="1"/>
  <c r="BO1241" i="1" s="1"/>
  <c r="BL1243" i="1"/>
  <c r="BP1241" i="1"/>
  <c r="BM1243" i="1" l="1"/>
  <c r="BN1242" i="1" s="1"/>
  <c r="BO1242" i="1" s="1"/>
  <c r="BL1244" i="1"/>
  <c r="BP1242" i="1"/>
  <c r="BM1244" i="1" l="1"/>
  <c r="BN1243" i="1" s="1"/>
  <c r="BO1243" i="1" s="1"/>
  <c r="BL1245" i="1"/>
  <c r="BP1243" i="1"/>
  <c r="BM1245" i="1" l="1"/>
  <c r="BN1244" i="1" s="1"/>
  <c r="BO1244" i="1" s="1"/>
  <c r="BL1246" i="1"/>
  <c r="BP1244" i="1"/>
  <c r="BM1246" i="1" l="1"/>
  <c r="BN1245" i="1" s="1"/>
  <c r="BO1245" i="1" s="1"/>
  <c r="BL1247" i="1"/>
  <c r="BP1245" i="1"/>
  <c r="BM1247" i="1" l="1"/>
  <c r="BN1246" i="1" s="1"/>
  <c r="BO1246" i="1" s="1"/>
  <c r="BL1248" i="1"/>
  <c r="BP1246" i="1"/>
  <c r="BM1248" i="1" l="1"/>
  <c r="BN1247" i="1" s="1"/>
  <c r="BO1247" i="1" s="1"/>
  <c r="BL1249" i="1"/>
  <c r="BP1247" i="1"/>
  <c r="BM1249" i="1" l="1"/>
  <c r="BN1248" i="1" s="1"/>
  <c r="BO1248" i="1" s="1"/>
  <c r="BL1250" i="1"/>
  <c r="BP1248" i="1"/>
  <c r="BM1250" i="1" l="1"/>
  <c r="BN1249" i="1" s="1"/>
  <c r="BO1249" i="1" s="1"/>
  <c r="BL1251" i="1"/>
  <c r="BP1249" i="1"/>
  <c r="BM1251" i="1" l="1"/>
  <c r="BN1250" i="1" s="1"/>
  <c r="BO1250" i="1" s="1"/>
  <c r="BL1252" i="1"/>
  <c r="BP1250" i="1"/>
  <c r="BM1252" i="1" l="1"/>
  <c r="BN1251" i="1" s="1"/>
  <c r="BO1251" i="1" s="1"/>
  <c r="BL1253" i="1"/>
  <c r="BP1251" i="1"/>
  <c r="BM1253" i="1" l="1"/>
  <c r="BN1252" i="1" s="1"/>
  <c r="BO1252" i="1" s="1"/>
  <c r="BL1254" i="1"/>
  <c r="BP1252" i="1"/>
  <c r="BM1254" i="1" l="1"/>
  <c r="BN1253" i="1" s="1"/>
  <c r="BO1253" i="1" s="1"/>
  <c r="BL1255" i="1"/>
  <c r="BP1253" i="1"/>
  <c r="BM1255" i="1" l="1"/>
  <c r="BN1254" i="1" s="1"/>
  <c r="BO1254" i="1" s="1"/>
  <c r="BL1256" i="1"/>
  <c r="BP1254" i="1"/>
  <c r="BM1256" i="1" l="1"/>
  <c r="BN1255" i="1" s="1"/>
  <c r="BO1255" i="1" s="1"/>
  <c r="BL1257" i="1"/>
  <c r="BP1255" i="1"/>
  <c r="BM1257" i="1" l="1"/>
  <c r="BN1256" i="1" s="1"/>
  <c r="BO1256" i="1" s="1"/>
  <c r="BL1258" i="1"/>
  <c r="BP1256" i="1"/>
  <c r="BM1258" i="1" l="1"/>
  <c r="BN1257" i="1" s="1"/>
  <c r="BO1257" i="1" s="1"/>
  <c r="BL1259" i="1"/>
  <c r="BP1257" i="1"/>
  <c r="BM1259" i="1" l="1"/>
  <c r="BN1258" i="1" s="1"/>
  <c r="BO1258" i="1" s="1"/>
  <c r="BL1260" i="1"/>
  <c r="BP1258" i="1"/>
  <c r="BM1260" i="1" l="1"/>
  <c r="BN1259" i="1" s="1"/>
  <c r="BO1259" i="1" s="1"/>
  <c r="BL1261" i="1"/>
  <c r="BP1259" i="1"/>
  <c r="BM1261" i="1" l="1"/>
  <c r="BN1260" i="1" s="1"/>
  <c r="BO1260" i="1" s="1"/>
  <c r="BL1262" i="1"/>
  <c r="BP1260" i="1"/>
  <c r="BM1262" i="1" l="1"/>
  <c r="BN1261" i="1" s="1"/>
  <c r="BO1261" i="1" s="1"/>
  <c r="BL1263" i="1"/>
  <c r="BP1261" i="1"/>
  <c r="BM1263" i="1" l="1"/>
  <c r="BN1262" i="1" s="1"/>
  <c r="BO1262" i="1" s="1"/>
  <c r="BL1264" i="1"/>
  <c r="BP1262" i="1"/>
  <c r="BM1264" i="1" l="1"/>
  <c r="BN1263" i="1" s="1"/>
  <c r="BO1263" i="1" s="1"/>
  <c r="BL1265" i="1"/>
  <c r="BP1263" i="1"/>
  <c r="BM1265" i="1" l="1"/>
  <c r="BN1264" i="1" s="1"/>
  <c r="BO1264" i="1" s="1"/>
  <c r="BL1266" i="1"/>
  <c r="BP1264" i="1"/>
  <c r="BM1266" i="1" l="1"/>
  <c r="BN1265" i="1" s="1"/>
  <c r="BO1265" i="1" s="1"/>
  <c r="BL1267" i="1"/>
  <c r="BP1265" i="1"/>
  <c r="BM1267" i="1" l="1"/>
  <c r="BN1266" i="1" s="1"/>
  <c r="BO1266" i="1" s="1"/>
  <c r="BL1268" i="1"/>
  <c r="BP1266" i="1"/>
  <c r="BM1268" i="1" l="1"/>
  <c r="BN1267" i="1" s="1"/>
  <c r="BO1267" i="1" s="1"/>
  <c r="BL1269" i="1"/>
  <c r="BP1267" i="1"/>
  <c r="BM1269" i="1" l="1"/>
  <c r="BN1268" i="1" s="1"/>
  <c r="BO1268" i="1" s="1"/>
  <c r="BL1270" i="1"/>
  <c r="BP1268" i="1"/>
  <c r="BM1270" i="1" l="1"/>
  <c r="BN1269" i="1" s="1"/>
  <c r="BO1269" i="1" s="1"/>
  <c r="BL1271" i="1"/>
  <c r="BP1269" i="1"/>
  <c r="BM1271" i="1" l="1"/>
  <c r="BN1270" i="1" s="1"/>
  <c r="BO1270" i="1" s="1"/>
  <c r="BL1272" i="1"/>
  <c r="BP1270" i="1"/>
  <c r="BM1272" i="1" l="1"/>
  <c r="BN1271" i="1" s="1"/>
  <c r="BO1271" i="1" s="1"/>
  <c r="BL1273" i="1"/>
  <c r="BP1271" i="1"/>
  <c r="BM1273" i="1" l="1"/>
  <c r="BN1272" i="1" s="1"/>
  <c r="BO1272" i="1" s="1"/>
  <c r="BL1274" i="1"/>
  <c r="BP1272" i="1"/>
  <c r="BM1274" i="1" l="1"/>
  <c r="BN1273" i="1" s="1"/>
  <c r="BO1273" i="1" s="1"/>
  <c r="BL1275" i="1"/>
  <c r="BP1273" i="1"/>
  <c r="BM1275" i="1" l="1"/>
  <c r="BN1274" i="1" s="1"/>
  <c r="BO1274" i="1" s="1"/>
  <c r="BL1276" i="1"/>
  <c r="BP1274" i="1"/>
  <c r="BM1276" i="1" l="1"/>
  <c r="BN1275" i="1" s="1"/>
  <c r="BO1275" i="1" s="1"/>
  <c r="BL1277" i="1"/>
  <c r="BP1275" i="1"/>
  <c r="BM1277" i="1" l="1"/>
  <c r="BN1276" i="1" s="1"/>
  <c r="BO1276" i="1" s="1"/>
  <c r="BL1278" i="1"/>
  <c r="BP1276" i="1"/>
  <c r="BM1278" i="1" l="1"/>
  <c r="BN1277" i="1" s="1"/>
  <c r="BO1277" i="1" s="1"/>
  <c r="BL1279" i="1"/>
  <c r="BP1277" i="1"/>
  <c r="BM1279" i="1" l="1"/>
  <c r="BN1278" i="1" s="1"/>
  <c r="BO1278" i="1" s="1"/>
  <c r="BL1280" i="1"/>
  <c r="BP1278" i="1"/>
  <c r="BM1280" i="1" l="1"/>
  <c r="BN1279" i="1" s="1"/>
  <c r="BO1279" i="1" s="1"/>
  <c r="BL1281" i="1"/>
  <c r="BP1279" i="1"/>
  <c r="BM1281" i="1" l="1"/>
  <c r="BN1280" i="1" s="1"/>
  <c r="BO1280" i="1" s="1"/>
  <c r="BL1282" i="1"/>
  <c r="BP1280" i="1"/>
  <c r="BM1282" i="1" l="1"/>
  <c r="BN1281" i="1" s="1"/>
  <c r="BO1281" i="1" s="1"/>
  <c r="BL1283" i="1"/>
  <c r="BP1281" i="1"/>
  <c r="BM1283" i="1" l="1"/>
  <c r="BN1282" i="1" s="1"/>
  <c r="BO1282" i="1" s="1"/>
  <c r="BL1284" i="1"/>
  <c r="BP1282" i="1"/>
  <c r="BM1284" i="1" l="1"/>
  <c r="BN1283" i="1" s="1"/>
  <c r="BO1283" i="1" s="1"/>
  <c r="BL1285" i="1"/>
  <c r="BP1283" i="1"/>
  <c r="BM1285" i="1" l="1"/>
  <c r="BN1284" i="1" s="1"/>
  <c r="BO1284" i="1" s="1"/>
  <c r="BL1286" i="1"/>
  <c r="BP1284" i="1"/>
  <c r="BM1286" i="1" l="1"/>
  <c r="BN1285" i="1" s="1"/>
  <c r="BO1285" i="1" s="1"/>
  <c r="BL1287" i="1"/>
  <c r="BP1285" i="1"/>
  <c r="BM1287" i="1" l="1"/>
  <c r="BN1286" i="1" s="1"/>
  <c r="BO1286" i="1" s="1"/>
  <c r="BL1288" i="1"/>
  <c r="BP1286" i="1"/>
  <c r="BM1288" i="1" l="1"/>
  <c r="BN1287" i="1" s="1"/>
  <c r="BO1287" i="1" s="1"/>
  <c r="BL1289" i="1"/>
  <c r="BP1287" i="1"/>
  <c r="BM1289" i="1" l="1"/>
  <c r="BN1288" i="1" s="1"/>
  <c r="BO1288" i="1" s="1"/>
  <c r="BL1290" i="1"/>
  <c r="BP1288" i="1"/>
  <c r="BM1290" i="1" l="1"/>
  <c r="BN1289" i="1" s="1"/>
  <c r="BO1289" i="1" s="1"/>
  <c r="BL1291" i="1"/>
  <c r="BP1289" i="1"/>
  <c r="BM1291" i="1" l="1"/>
  <c r="BN1290" i="1" s="1"/>
  <c r="BO1290" i="1" s="1"/>
  <c r="BL1292" i="1"/>
  <c r="BP1290" i="1"/>
  <c r="BM1292" i="1" l="1"/>
  <c r="BN1291" i="1" s="1"/>
  <c r="BO1291" i="1" s="1"/>
  <c r="BL1293" i="1"/>
  <c r="BP1291" i="1"/>
  <c r="BM1293" i="1" l="1"/>
  <c r="BN1292" i="1" s="1"/>
  <c r="BO1292" i="1" s="1"/>
  <c r="BL1294" i="1"/>
  <c r="BP1292" i="1"/>
  <c r="BM1294" i="1" l="1"/>
  <c r="BN1293" i="1" s="1"/>
  <c r="BO1293" i="1" s="1"/>
  <c r="BL1295" i="1"/>
  <c r="BP1293" i="1"/>
  <c r="BM1295" i="1" l="1"/>
  <c r="BN1294" i="1" s="1"/>
  <c r="BO1294" i="1" s="1"/>
  <c r="BL1296" i="1"/>
  <c r="BP1294" i="1"/>
  <c r="BM1296" i="1" l="1"/>
  <c r="BN1295" i="1" s="1"/>
  <c r="BO1295" i="1" s="1"/>
  <c r="BL1297" i="1"/>
  <c r="BP1295" i="1"/>
  <c r="BM1297" i="1" l="1"/>
  <c r="BN1296" i="1" s="1"/>
  <c r="BO1296" i="1" s="1"/>
  <c r="BL1298" i="1"/>
  <c r="BP1296" i="1"/>
  <c r="BM1298" i="1" l="1"/>
  <c r="BN1297" i="1" s="1"/>
  <c r="BO1297" i="1" s="1"/>
  <c r="BL1299" i="1"/>
  <c r="BP1297" i="1"/>
  <c r="BM1299" i="1" l="1"/>
  <c r="BN1298" i="1" s="1"/>
  <c r="BO1298" i="1" s="1"/>
  <c r="BL1300" i="1"/>
  <c r="BP1298" i="1"/>
  <c r="BM1300" i="1" l="1"/>
  <c r="BN1299" i="1" s="1"/>
  <c r="BO1299" i="1" s="1"/>
  <c r="BL1301" i="1"/>
  <c r="BP1299" i="1"/>
  <c r="BM1301" i="1" l="1"/>
  <c r="BN1300" i="1" s="1"/>
  <c r="BO1300" i="1" s="1"/>
  <c r="BL1302" i="1"/>
  <c r="BP1300" i="1"/>
  <c r="BM1302" i="1" l="1"/>
  <c r="BN1301" i="1" s="1"/>
  <c r="BO1301" i="1" s="1"/>
  <c r="BL1303" i="1"/>
  <c r="BP1301" i="1"/>
  <c r="BM1303" i="1" l="1"/>
  <c r="BN1302" i="1" s="1"/>
  <c r="BO1302" i="1" s="1"/>
  <c r="BL1304" i="1"/>
  <c r="BP1302" i="1"/>
  <c r="BM1304" i="1" l="1"/>
  <c r="BN1303" i="1" s="1"/>
  <c r="BO1303" i="1" s="1"/>
  <c r="BL1305" i="1"/>
  <c r="BP1303" i="1"/>
  <c r="BM1305" i="1" l="1"/>
  <c r="BN1304" i="1" s="1"/>
  <c r="BO1304" i="1" s="1"/>
  <c r="BL1306" i="1"/>
  <c r="BP1304" i="1"/>
  <c r="BM1306" i="1" l="1"/>
  <c r="BN1305" i="1" s="1"/>
  <c r="BO1305" i="1" s="1"/>
  <c r="BL1307" i="1"/>
  <c r="BP1305" i="1"/>
  <c r="BM1307" i="1" l="1"/>
  <c r="BN1306" i="1" s="1"/>
  <c r="BO1306" i="1" s="1"/>
  <c r="BL1308" i="1"/>
  <c r="BP1306" i="1"/>
  <c r="BM1308" i="1" l="1"/>
  <c r="BN1307" i="1" s="1"/>
  <c r="BO1307" i="1" s="1"/>
  <c r="BL1309" i="1"/>
  <c r="BP1307" i="1"/>
  <c r="BM1309" i="1" l="1"/>
  <c r="BN1308" i="1" s="1"/>
  <c r="BO1308" i="1" s="1"/>
  <c r="BL1310" i="1"/>
  <c r="BP1308" i="1"/>
  <c r="BM1310" i="1" l="1"/>
  <c r="BN1309" i="1" s="1"/>
  <c r="BO1309" i="1" s="1"/>
  <c r="BL1311" i="1"/>
  <c r="BP1309" i="1"/>
  <c r="BM1311" i="1" l="1"/>
  <c r="BN1310" i="1" s="1"/>
  <c r="BO1310" i="1" s="1"/>
  <c r="BL1312" i="1"/>
  <c r="BP1310" i="1"/>
  <c r="BM1312" i="1" l="1"/>
  <c r="BN1311" i="1" s="1"/>
  <c r="BO1311" i="1" s="1"/>
  <c r="BL1313" i="1"/>
  <c r="BP1311" i="1"/>
  <c r="BM1313" i="1" l="1"/>
  <c r="BN1312" i="1" s="1"/>
  <c r="BO1312" i="1" s="1"/>
  <c r="BL1314" i="1"/>
  <c r="BP1312" i="1"/>
  <c r="BM1314" i="1" l="1"/>
  <c r="BN1313" i="1" s="1"/>
  <c r="BO1313" i="1" s="1"/>
  <c r="BL1315" i="1"/>
  <c r="BP1313" i="1"/>
  <c r="BM1315" i="1" l="1"/>
  <c r="BN1314" i="1" s="1"/>
  <c r="BO1314" i="1" s="1"/>
  <c r="BL1316" i="1"/>
  <c r="BP1314" i="1"/>
  <c r="BM1316" i="1" l="1"/>
  <c r="BN1315" i="1" s="1"/>
  <c r="BO1315" i="1" s="1"/>
  <c r="BL1317" i="1"/>
  <c r="BP1315" i="1"/>
  <c r="BM1317" i="1" l="1"/>
  <c r="BN1316" i="1" s="1"/>
  <c r="BO1316" i="1" s="1"/>
  <c r="BL1318" i="1"/>
  <c r="BP1316" i="1"/>
  <c r="BM1318" i="1" l="1"/>
  <c r="BN1317" i="1" s="1"/>
  <c r="BO1317" i="1" s="1"/>
  <c r="BL1319" i="1"/>
  <c r="BP1317" i="1"/>
  <c r="BM1319" i="1" l="1"/>
  <c r="BN1318" i="1" s="1"/>
  <c r="BO1318" i="1" s="1"/>
  <c r="BL1320" i="1"/>
  <c r="BP1318" i="1"/>
  <c r="BM1320" i="1" l="1"/>
  <c r="BN1319" i="1" s="1"/>
  <c r="BO1319" i="1" s="1"/>
  <c r="BL1321" i="1"/>
  <c r="BP1319" i="1"/>
  <c r="BM1321" i="1" l="1"/>
  <c r="BN1320" i="1" s="1"/>
  <c r="BO1320" i="1" s="1"/>
  <c r="BL1322" i="1"/>
  <c r="BP1320" i="1"/>
  <c r="BM1322" i="1" l="1"/>
  <c r="BN1321" i="1" s="1"/>
  <c r="BO1321" i="1" s="1"/>
  <c r="BL1323" i="1"/>
  <c r="BP1321" i="1"/>
  <c r="BM1323" i="1" l="1"/>
  <c r="BN1322" i="1" s="1"/>
  <c r="BO1322" i="1" s="1"/>
  <c r="BL1324" i="1"/>
  <c r="BP1322" i="1"/>
  <c r="BM1324" i="1" l="1"/>
  <c r="BN1323" i="1" s="1"/>
  <c r="BO1323" i="1" s="1"/>
  <c r="BL1325" i="1"/>
  <c r="BP1323" i="1"/>
  <c r="BM1325" i="1" l="1"/>
  <c r="BN1324" i="1" s="1"/>
  <c r="BO1324" i="1" s="1"/>
  <c r="BL1326" i="1"/>
  <c r="BP1324" i="1"/>
  <c r="BM1326" i="1" l="1"/>
  <c r="BN1325" i="1" s="1"/>
  <c r="BO1325" i="1" s="1"/>
  <c r="BL1327" i="1"/>
  <c r="BP1325" i="1"/>
  <c r="BM1327" i="1" l="1"/>
  <c r="BN1326" i="1" s="1"/>
  <c r="BO1326" i="1" s="1"/>
  <c r="BL1328" i="1"/>
  <c r="BP1326" i="1"/>
  <c r="BM1328" i="1" l="1"/>
  <c r="BN1327" i="1" s="1"/>
  <c r="BO1327" i="1" s="1"/>
  <c r="BL1329" i="1"/>
  <c r="BP1327" i="1"/>
  <c r="BM1329" i="1" l="1"/>
  <c r="BN1328" i="1" s="1"/>
  <c r="BO1328" i="1" s="1"/>
  <c r="BL1330" i="1"/>
  <c r="BP1328" i="1"/>
  <c r="BM1330" i="1" l="1"/>
  <c r="BN1329" i="1" s="1"/>
  <c r="BO1329" i="1" s="1"/>
  <c r="BL1331" i="1"/>
  <c r="BP1329" i="1"/>
  <c r="BM1331" i="1" l="1"/>
  <c r="BN1330" i="1" s="1"/>
  <c r="BO1330" i="1" s="1"/>
  <c r="BL1332" i="1"/>
  <c r="BP1330" i="1"/>
  <c r="BM1332" i="1" l="1"/>
  <c r="BN1331" i="1" s="1"/>
  <c r="BO1331" i="1" s="1"/>
  <c r="BL1333" i="1"/>
  <c r="BP1331" i="1"/>
  <c r="BM1333" i="1" l="1"/>
  <c r="BN1332" i="1" s="1"/>
  <c r="BO1332" i="1" s="1"/>
  <c r="BL1334" i="1"/>
  <c r="BP1332" i="1"/>
  <c r="BM1334" i="1" l="1"/>
  <c r="BN1333" i="1" s="1"/>
  <c r="BO1333" i="1" s="1"/>
  <c r="BL1335" i="1"/>
  <c r="BP1333" i="1"/>
  <c r="BM1335" i="1" l="1"/>
  <c r="BN1334" i="1" s="1"/>
  <c r="BO1334" i="1" s="1"/>
  <c r="BL1336" i="1"/>
  <c r="BP1334" i="1"/>
  <c r="BM1336" i="1" l="1"/>
  <c r="BN1335" i="1" s="1"/>
  <c r="BO1335" i="1" s="1"/>
  <c r="BL1337" i="1"/>
  <c r="BP1335" i="1"/>
  <c r="BM1337" i="1" l="1"/>
  <c r="BN1336" i="1" s="1"/>
  <c r="BO1336" i="1" s="1"/>
  <c r="BL1338" i="1"/>
  <c r="BP1336" i="1"/>
  <c r="BM1338" i="1" l="1"/>
  <c r="BN1337" i="1" s="1"/>
  <c r="BO1337" i="1" s="1"/>
  <c r="BL1339" i="1"/>
  <c r="BP1337" i="1"/>
  <c r="BM1339" i="1" l="1"/>
  <c r="BN1338" i="1" s="1"/>
  <c r="BO1338" i="1" s="1"/>
  <c r="BL1340" i="1"/>
  <c r="BP1338" i="1"/>
  <c r="BM1340" i="1" l="1"/>
  <c r="BN1339" i="1" s="1"/>
  <c r="BO1339" i="1" s="1"/>
  <c r="BL1341" i="1"/>
  <c r="BP1339" i="1"/>
  <c r="BM1341" i="1" l="1"/>
  <c r="BN1340" i="1" s="1"/>
  <c r="BO1340" i="1" s="1"/>
  <c r="BL1342" i="1"/>
  <c r="BP1340" i="1"/>
  <c r="BM1342" i="1" l="1"/>
  <c r="BN1341" i="1" s="1"/>
  <c r="BO1341" i="1" s="1"/>
  <c r="BL1343" i="1"/>
  <c r="BP1341" i="1"/>
  <c r="BM1343" i="1" l="1"/>
  <c r="BN1342" i="1" s="1"/>
  <c r="BO1342" i="1" s="1"/>
  <c r="BL1344" i="1"/>
  <c r="BP1342" i="1"/>
  <c r="BM1344" i="1" l="1"/>
  <c r="BN1343" i="1" s="1"/>
  <c r="BO1343" i="1" s="1"/>
  <c r="BL1345" i="1"/>
  <c r="BP1343" i="1"/>
  <c r="BM1345" i="1" l="1"/>
  <c r="BN1344" i="1" s="1"/>
  <c r="BO1344" i="1" s="1"/>
  <c r="BL1346" i="1"/>
  <c r="BP1344" i="1"/>
  <c r="BM1346" i="1" l="1"/>
  <c r="BN1345" i="1" s="1"/>
  <c r="BO1345" i="1" s="1"/>
  <c r="BL1347" i="1"/>
  <c r="BP1345" i="1"/>
  <c r="BM1347" i="1" l="1"/>
  <c r="BN1346" i="1" s="1"/>
  <c r="BO1346" i="1" s="1"/>
  <c r="BL1348" i="1"/>
  <c r="BP1346" i="1"/>
  <c r="BM1348" i="1" l="1"/>
  <c r="BN1347" i="1" s="1"/>
  <c r="BO1347" i="1" s="1"/>
  <c r="BL1349" i="1"/>
  <c r="BP1347" i="1"/>
  <c r="BM1349" i="1" l="1"/>
  <c r="BN1348" i="1" s="1"/>
  <c r="BO1348" i="1" s="1"/>
  <c r="BL1350" i="1"/>
  <c r="BP1348" i="1"/>
  <c r="BM1350" i="1" l="1"/>
  <c r="BN1349" i="1" s="1"/>
  <c r="BO1349" i="1" s="1"/>
  <c r="BL1351" i="1"/>
  <c r="BP1349" i="1"/>
  <c r="BM1351" i="1" l="1"/>
  <c r="BN1350" i="1" s="1"/>
  <c r="BO1350" i="1" s="1"/>
  <c r="BL1352" i="1"/>
  <c r="BP1350" i="1"/>
  <c r="BM1352" i="1" l="1"/>
  <c r="BN1351" i="1" s="1"/>
  <c r="BO1351" i="1" s="1"/>
  <c r="BL1353" i="1"/>
  <c r="BP1351" i="1"/>
  <c r="BM1353" i="1" l="1"/>
  <c r="BN1352" i="1" s="1"/>
  <c r="BO1352" i="1" s="1"/>
  <c r="BL1354" i="1"/>
  <c r="BP1352" i="1"/>
  <c r="BM1354" i="1" l="1"/>
  <c r="BN1353" i="1" s="1"/>
  <c r="BO1353" i="1" s="1"/>
  <c r="BL1355" i="1"/>
  <c r="BP1353" i="1"/>
  <c r="BM1355" i="1" l="1"/>
  <c r="BN1354" i="1" s="1"/>
  <c r="BO1354" i="1" s="1"/>
  <c r="BL1356" i="1"/>
  <c r="BP1354" i="1"/>
  <c r="BM1356" i="1" l="1"/>
  <c r="BN1355" i="1" s="1"/>
  <c r="BO1355" i="1" s="1"/>
  <c r="BL1357" i="1"/>
  <c r="BP1355" i="1"/>
  <c r="BM1357" i="1" l="1"/>
  <c r="BN1356" i="1" s="1"/>
  <c r="BO1356" i="1" s="1"/>
  <c r="BL1358" i="1"/>
  <c r="BP1356" i="1"/>
  <c r="BM1358" i="1" l="1"/>
  <c r="BN1357" i="1" s="1"/>
  <c r="BO1357" i="1" s="1"/>
  <c r="BL1359" i="1"/>
  <c r="BP1357" i="1"/>
  <c r="BM1359" i="1" l="1"/>
  <c r="BN1358" i="1" s="1"/>
  <c r="BO1358" i="1" s="1"/>
  <c r="BL1360" i="1"/>
  <c r="BP1358" i="1"/>
  <c r="BM1360" i="1" l="1"/>
  <c r="BN1359" i="1" s="1"/>
  <c r="BO1359" i="1" s="1"/>
  <c r="BL1361" i="1"/>
  <c r="BP1359" i="1"/>
  <c r="BM1361" i="1" l="1"/>
  <c r="BN1360" i="1" s="1"/>
  <c r="BO1360" i="1" s="1"/>
  <c r="BL1362" i="1"/>
  <c r="BP1360" i="1"/>
  <c r="BM1362" i="1" l="1"/>
  <c r="BN1361" i="1" s="1"/>
  <c r="BO1361" i="1" s="1"/>
  <c r="BL1363" i="1"/>
  <c r="BP1361" i="1"/>
  <c r="BM1363" i="1" l="1"/>
  <c r="BN1362" i="1" s="1"/>
  <c r="BO1362" i="1" s="1"/>
  <c r="BL1364" i="1"/>
  <c r="BP1362" i="1"/>
  <c r="BM1364" i="1" l="1"/>
  <c r="BN1363" i="1" s="1"/>
  <c r="BO1363" i="1" s="1"/>
  <c r="BL1365" i="1"/>
  <c r="BP1363" i="1"/>
  <c r="BM1365" i="1" l="1"/>
  <c r="BN1364" i="1" s="1"/>
  <c r="BO1364" i="1" s="1"/>
  <c r="BL1366" i="1"/>
  <c r="BP1364" i="1"/>
  <c r="BM1366" i="1" l="1"/>
  <c r="BN1365" i="1" s="1"/>
  <c r="BO1365" i="1" s="1"/>
  <c r="BL1367" i="1"/>
  <c r="BP1365" i="1"/>
  <c r="BM1367" i="1" l="1"/>
  <c r="BN1366" i="1" s="1"/>
  <c r="BO1366" i="1" s="1"/>
  <c r="BL1368" i="1"/>
  <c r="BP1366" i="1"/>
  <c r="BM1368" i="1" l="1"/>
  <c r="BN1367" i="1" s="1"/>
  <c r="BO1367" i="1" s="1"/>
  <c r="BL1369" i="1"/>
  <c r="BP1367" i="1"/>
  <c r="BM1369" i="1" l="1"/>
  <c r="BN1368" i="1" s="1"/>
  <c r="BO1368" i="1" s="1"/>
  <c r="BL1370" i="1"/>
  <c r="BP1368" i="1"/>
  <c r="BM1370" i="1" l="1"/>
  <c r="BN1369" i="1" s="1"/>
  <c r="BO1369" i="1" s="1"/>
  <c r="BL1371" i="1"/>
  <c r="BP1369" i="1"/>
  <c r="BM1371" i="1" l="1"/>
  <c r="BN1370" i="1" s="1"/>
  <c r="BO1370" i="1" s="1"/>
  <c r="BL1372" i="1"/>
  <c r="BP1370" i="1"/>
  <c r="BM1372" i="1" l="1"/>
  <c r="BN1371" i="1" s="1"/>
  <c r="BO1371" i="1" s="1"/>
  <c r="BL1373" i="1"/>
  <c r="BP1371" i="1"/>
  <c r="BM1373" i="1" l="1"/>
  <c r="BN1372" i="1" s="1"/>
  <c r="BO1372" i="1" s="1"/>
  <c r="BL1374" i="1"/>
  <c r="BP1372" i="1"/>
  <c r="BM1374" i="1" l="1"/>
  <c r="BN1373" i="1" s="1"/>
  <c r="BO1373" i="1" s="1"/>
  <c r="BL1375" i="1"/>
  <c r="BP1373" i="1"/>
  <c r="BM1375" i="1" l="1"/>
  <c r="BN1374" i="1" s="1"/>
  <c r="BO1374" i="1" s="1"/>
  <c r="BL1376" i="1"/>
  <c r="BP1374" i="1"/>
  <c r="BM1376" i="1" l="1"/>
  <c r="BN1375" i="1" s="1"/>
  <c r="BO1375" i="1" s="1"/>
  <c r="BL1377" i="1"/>
  <c r="BP1375" i="1"/>
  <c r="BM1377" i="1" l="1"/>
  <c r="BN1376" i="1" s="1"/>
  <c r="BO1376" i="1" s="1"/>
  <c r="BL1378" i="1"/>
  <c r="BP1376" i="1"/>
  <c r="BM1378" i="1" l="1"/>
  <c r="BN1377" i="1" s="1"/>
  <c r="BO1377" i="1" s="1"/>
  <c r="BL1379" i="1"/>
  <c r="BP1377" i="1"/>
  <c r="BM1379" i="1" l="1"/>
  <c r="BN1378" i="1" s="1"/>
  <c r="BO1378" i="1" s="1"/>
  <c r="BL1380" i="1"/>
  <c r="BP1378" i="1"/>
  <c r="BM1380" i="1" l="1"/>
  <c r="BN1379" i="1" s="1"/>
  <c r="BO1379" i="1" s="1"/>
  <c r="BL1381" i="1"/>
  <c r="BP1379" i="1"/>
  <c r="BM1381" i="1" l="1"/>
  <c r="BN1380" i="1" s="1"/>
  <c r="BO1380" i="1" s="1"/>
  <c r="BL1382" i="1"/>
  <c r="BP1380" i="1"/>
  <c r="BM1382" i="1" l="1"/>
  <c r="BN1381" i="1" s="1"/>
  <c r="BO1381" i="1" s="1"/>
  <c r="BL1383" i="1"/>
  <c r="BP1381" i="1"/>
  <c r="BM1383" i="1" l="1"/>
  <c r="BN1382" i="1" s="1"/>
  <c r="BO1382" i="1" s="1"/>
  <c r="BL1384" i="1"/>
  <c r="BP1382" i="1"/>
  <c r="BM1384" i="1" l="1"/>
  <c r="BN1383" i="1" s="1"/>
  <c r="BO1383" i="1" s="1"/>
  <c r="BL1385" i="1"/>
  <c r="BP1383" i="1"/>
  <c r="BM1385" i="1" l="1"/>
  <c r="BN1384" i="1" s="1"/>
  <c r="BO1384" i="1" s="1"/>
  <c r="BL1386" i="1"/>
  <c r="BP1384" i="1"/>
  <c r="BM1386" i="1" l="1"/>
  <c r="BN1385" i="1" s="1"/>
  <c r="BO1385" i="1" s="1"/>
  <c r="BL1387" i="1"/>
  <c r="BP1385" i="1"/>
  <c r="BM1387" i="1" l="1"/>
  <c r="BN1386" i="1" s="1"/>
  <c r="BO1386" i="1" s="1"/>
  <c r="BL1388" i="1"/>
  <c r="BP1386" i="1"/>
  <c r="BM1388" i="1" l="1"/>
  <c r="BN1387" i="1" s="1"/>
  <c r="BO1387" i="1" s="1"/>
  <c r="BL1389" i="1"/>
  <c r="BP1387" i="1"/>
  <c r="BM1389" i="1" l="1"/>
  <c r="BN1388" i="1" s="1"/>
  <c r="BO1388" i="1" s="1"/>
  <c r="BL1390" i="1"/>
  <c r="BP1388" i="1"/>
  <c r="BM1390" i="1" l="1"/>
  <c r="BN1389" i="1" s="1"/>
  <c r="BO1389" i="1" s="1"/>
  <c r="BL1391" i="1"/>
  <c r="BP1389" i="1"/>
  <c r="BM1391" i="1" l="1"/>
  <c r="BN1390" i="1" s="1"/>
  <c r="BO1390" i="1" s="1"/>
  <c r="BL1392" i="1"/>
  <c r="BP1390" i="1"/>
  <c r="BM1392" i="1" l="1"/>
  <c r="BN1391" i="1" s="1"/>
  <c r="BO1391" i="1" s="1"/>
  <c r="BL1393" i="1"/>
  <c r="BP1391" i="1"/>
  <c r="BM1393" i="1" l="1"/>
  <c r="BN1392" i="1" s="1"/>
  <c r="BO1392" i="1" s="1"/>
  <c r="BL1394" i="1"/>
  <c r="BP1392" i="1"/>
  <c r="BM1394" i="1" l="1"/>
  <c r="BN1393" i="1" s="1"/>
  <c r="BL1395" i="1"/>
  <c r="BP1393" i="1"/>
  <c r="BO1393" i="1"/>
  <c r="BM1395" i="1" l="1"/>
  <c r="BN1394" i="1" s="1"/>
  <c r="BO1394" i="1" s="1"/>
  <c r="BL1396" i="1"/>
  <c r="BP1394" i="1"/>
  <c r="BM1396" i="1" l="1"/>
  <c r="BN1395" i="1" s="1"/>
  <c r="BO1395" i="1" s="1"/>
  <c r="BL1397" i="1"/>
  <c r="BP1395" i="1"/>
  <c r="BM1397" i="1" l="1"/>
  <c r="BN1396" i="1" s="1"/>
  <c r="BO1396" i="1" s="1"/>
  <c r="BL1398" i="1"/>
  <c r="BP1396" i="1"/>
  <c r="BM1398" i="1" l="1"/>
  <c r="BN1397" i="1" s="1"/>
  <c r="BO1397" i="1" s="1"/>
  <c r="BL1399" i="1"/>
  <c r="BP1397" i="1"/>
  <c r="BM1399" i="1" l="1"/>
  <c r="BN1398" i="1" s="1"/>
  <c r="BL1400" i="1"/>
  <c r="BP1398" i="1"/>
  <c r="BO1398" i="1"/>
  <c r="BM1400" i="1" l="1"/>
  <c r="BN1399" i="1" s="1"/>
  <c r="BO1399" i="1" s="1"/>
  <c r="BL1401" i="1"/>
  <c r="BP1399" i="1"/>
  <c r="BM1401" i="1" l="1"/>
  <c r="BN1400" i="1" s="1"/>
  <c r="BO1400" i="1" s="1"/>
  <c r="BL1402" i="1"/>
  <c r="BP1400" i="1"/>
  <c r="BM1402" i="1" l="1"/>
  <c r="BN1401" i="1" s="1"/>
  <c r="BO1401" i="1" s="1"/>
  <c r="BL1403" i="1"/>
  <c r="BP1401" i="1"/>
  <c r="BM1403" i="1" l="1"/>
  <c r="BN1402" i="1" s="1"/>
  <c r="BO1402" i="1" s="1"/>
  <c r="BL1404" i="1"/>
  <c r="BP1402" i="1"/>
  <c r="BM1404" i="1" l="1"/>
  <c r="BN1403" i="1" s="1"/>
  <c r="BO1403" i="1" s="1"/>
  <c r="BL1405" i="1"/>
  <c r="BP1403" i="1"/>
  <c r="BM1405" i="1" l="1"/>
  <c r="BN1404" i="1" s="1"/>
  <c r="BO1404" i="1" s="1"/>
  <c r="BL1406" i="1"/>
  <c r="BP1404" i="1"/>
  <c r="BM1406" i="1" l="1"/>
  <c r="BN1405" i="1" s="1"/>
  <c r="BO1405" i="1" s="1"/>
  <c r="BL1407" i="1"/>
  <c r="BP1405" i="1"/>
  <c r="BM1407" i="1" l="1"/>
  <c r="BN1406" i="1" s="1"/>
  <c r="BO1406" i="1" s="1"/>
  <c r="BL1408" i="1"/>
  <c r="BP1406" i="1"/>
  <c r="BM1408" i="1" l="1"/>
  <c r="BN1407" i="1" s="1"/>
  <c r="BO1407" i="1" s="1"/>
  <c r="BL1409" i="1"/>
  <c r="BP1407" i="1"/>
  <c r="BM1409" i="1" l="1"/>
  <c r="BN1408" i="1" s="1"/>
  <c r="BO1408" i="1" s="1"/>
  <c r="BL1410" i="1"/>
  <c r="BP1408" i="1"/>
  <c r="BM1410" i="1" l="1"/>
  <c r="BN1409" i="1" s="1"/>
  <c r="BO1409" i="1" s="1"/>
  <c r="BL1411" i="1"/>
  <c r="BP1409" i="1"/>
  <c r="BM1411" i="1" l="1"/>
  <c r="BN1410" i="1" s="1"/>
  <c r="BO1410" i="1" s="1"/>
  <c r="BL1412" i="1"/>
  <c r="BP1410" i="1"/>
  <c r="BM1412" i="1" l="1"/>
  <c r="BN1411" i="1" s="1"/>
  <c r="BO1411" i="1" s="1"/>
  <c r="BL1413" i="1"/>
  <c r="BP1411" i="1"/>
  <c r="BM1413" i="1" l="1"/>
  <c r="BN1412" i="1" s="1"/>
  <c r="BO1412" i="1" s="1"/>
  <c r="BL1414" i="1"/>
  <c r="BP1412" i="1"/>
  <c r="BM1414" i="1" l="1"/>
  <c r="BN1413" i="1" s="1"/>
  <c r="BO1413" i="1" s="1"/>
  <c r="BL1415" i="1"/>
  <c r="BP1413" i="1"/>
  <c r="BM1415" i="1" l="1"/>
  <c r="BN1414" i="1" s="1"/>
  <c r="BO1414" i="1" s="1"/>
  <c r="BL1416" i="1"/>
  <c r="BP1414" i="1"/>
  <c r="BM1416" i="1" l="1"/>
  <c r="BN1415" i="1" s="1"/>
  <c r="BO1415" i="1" s="1"/>
  <c r="BL1417" i="1"/>
  <c r="BP1415" i="1"/>
  <c r="BM1417" i="1" l="1"/>
  <c r="BN1416" i="1" s="1"/>
  <c r="BO1416" i="1" s="1"/>
  <c r="BL1418" i="1"/>
  <c r="BP1416" i="1"/>
  <c r="BM1418" i="1" l="1"/>
  <c r="BN1417" i="1" s="1"/>
  <c r="BO1417" i="1" s="1"/>
  <c r="BL1419" i="1"/>
  <c r="BP1417" i="1"/>
  <c r="BM1419" i="1" l="1"/>
  <c r="BN1418" i="1" s="1"/>
  <c r="BO1418" i="1" s="1"/>
  <c r="BL1420" i="1"/>
  <c r="BP1418" i="1"/>
  <c r="BM1420" i="1" l="1"/>
  <c r="BN1419" i="1" s="1"/>
  <c r="BO1419" i="1" s="1"/>
  <c r="BL1421" i="1"/>
  <c r="BP1419" i="1"/>
  <c r="BM1421" i="1" l="1"/>
  <c r="BN1420" i="1" s="1"/>
  <c r="BO1420" i="1" s="1"/>
  <c r="BL1422" i="1"/>
  <c r="BP1420" i="1"/>
  <c r="BM1422" i="1" l="1"/>
  <c r="BN1421" i="1" s="1"/>
  <c r="BO1421" i="1" s="1"/>
  <c r="BL1423" i="1"/>
  <c r="BP1421" i="1"/>
  <c r="BM1423" i="1" l="1"/>
  <c r="BN1422" i="1" s="1"/>
  <c r="BO1422" i="1" s="1"/>
  <c r="BL1424" i="1"/>
  <c r="BP1422" i="1"/>
  <c r="BM1424" i="1" l="1"/>
  <c r="BN1423" i="1" s="1"/>
  <c r="BO1423" i="1" s="1"/>
  <c r="BL1425" i="1"/>
  <c r="BP1423" i="1"/>
  <c r="BM1425" i="1" l="1"/>
  <c r="BN1424" i="1" s="1"/>
  <c r="BO1424" i="1" s="1"/>
  <c r="BL1426" i="1"/>
  <c r="BP1424" i="1"/>
  <c r="BM1426" i="1" l="1"/>
  <c r="BN1425" i="1" s="1"/>
  <c r="BO1425" i="1" s="1"/>
  <c r="BL1427" i="1"/>
  <c r="BP1425" i="1"/>
  <c r="BM1427" i="1" l="1"/>
  <c r="BN1426" i="1" s="1"/>
  <c r="BO1426" i="1" s="1"/>
  <c r="BL1428" i="1"/>
  <c r="BP1426" i="1"/>
  <c r="BM1428" i="1" l="1"/>
  <c r="BN1427" i="1" s="1"/>
  <c r="BO1427" i="1" s="1"/>
  <c r="BL1429" i="1"/>
  <c r="BP1427" i="1"/>
  <c r="BM1429" i="1" l="1"/>
  <c r="BN1428" i="1" s="1"/>
  <c r="BO1428" i="1" s="1"/>
  <c r="BL1430" i="1"/>
  <c r="BP1428" i="1"/>
  <c r="BM1430" i="1" l="1"/>
  <c r="BN1429" i="1" s="1"/>
  <c r="BO1429" i="1" s="1"/>
  <c r="BL1431" i="1"/>
  <c r="BP1429" i="1"/>
  <c r="BM1431" i="1" l="1"/>
  <c r="BN1430" i="1" s="1"/>
  <c r="BO1430" i="1" s="1"/>
  <c r="BL1432" i="1"/>
  <c r="BP1430" i="1"/>
  <c r="BM1432" i="1" l="1"/>
  <c r="BN1431" i="1" s="1"/>
  <c r="BO1431" i="1" s="1"/>
  <c r="BL1433" i="1"/>
  <c r="BP1431" i="1"/>
  <c r="BM1433" i="1" l="1"/>
  <c r="BN1432" i="1" s="1"/>
  <c r="BO1432" i="1" s="1"/>
  <c r="BL1434" i="1"/>
  <c r="BP1432" i="1"/>
  <c r="BM1434" i="1" l="1"/>
  <c r="BN1433" i="1" s="1"/>
  <c r="BO1433" i="1" s="1"/>
  <c r="BL1435" i="1"/>
  <c r="BP1433" i="1"/>
  <c r="BM1435" i="1" l="1"/>
  <c r="BN1434" i="1" s="1"/>
  <c r="BO1434" i="1" s="1"/>
  <c r="BL1436" i="1"/>
  <c r="BP1434" i="1"/>
  <c r="BM1436" i="1" l="1"/>
  <c r="BN1435" i="1" s="1"/>
  <c r="BO1435" i="1" s="1"/>
  <c r="BL1437" i="1"/>
  <c r="BP1435" i="1"/>
  <c r="BM1437" i="1" l="1"/>
  <c r="BN1436" i="1" s="1"/>
  <c r="BO1436" i="1" s="1"/>
  <c r="BL1438" i="1"/>
  <c r="BP1436" i="1"/>
  <c r="BM1438" i="1" l="1"/>
  <c r="BN1437" i="1" s="1"/>
  <c r="BO1437" i="1" s="1"/>
  <c r="BL1439" i="1"/>
  <c r="BP1437" i="1"/>
  <c r="BM1439" i="1" l="1"/>
  <c r="BN1438" i="1" s="1"/>
  <c r="BO1438" i="1" s="1"/>
  <c r="BL1440" i="1"/>
  <c r="BP1438" i="1"/>
  <c r="BM1440" i="1" l="1"/>
  <c r="BN1439" i="1" s="1"/>
  <c r="BO1439" i="1" s="1"/>
  <c r="BL1441" i="1"/>
  <c r="BP1439" i="1"/>
  <c r="BM1441" i="1" l="1"/>
  <c r="BN1440" i="1" s="1"/>
  <c r="BL1442" i="1"/>
  <c r="BP1440" i="1"/>
  <c r="BO1440" i="1"/>
  <c r="BM1442" i="1" l="1"/>
  <c r="BN1441" i="1" s="1"/>
  <c r="BO1441" i="1" s="1"/>
  <c r="BL1443" i="1"/>
  <c r="BP1441" i="1"/>
  <c r="BM1443" i="1" l="1"/>
  <c r="BN1442" i="1" s="1"/>
  <c r="BO1442" i="1" s="1"/>
  <c r="BL1444" i="1"/>
  <c r="BP1442" i="1"/>
  <c r="BM1444" i="1" l="1"/>
  <c r="BN1443" i="1" s="1"/>
  <c r="BO1443" i="1" s="1"/>
  <c r="BL1445" i="1"/>
  <c r="BP1443" i="1"/>
  <c r="BM1445" i="1" l="1"/>
  <c r="BN1444" i="1" s="1"/>
  <c r="BO1444" i="1" s="1"/>
  <c r="BL1446" i="1"/>
  <c r="BP1444" i="1"/>
  <c r="BM1446" i="1" l="1"/>
  <c r="BN1445" i="1" s="1"/>
  <c r="BO1445" i="1" s="1"/>
  <c r="BL1447" i="1"/>
  <c r="BP1445" i="1"/>
  <c r="BM1447" i="1" l="1"/>
  <c r="BN1446" i="1" s="1"/>
  <c r="BO1446" i="1" s="1"/>
  <c r="BL1448" i="1"/>
  <c r="BP1446" i="1"/>
  <c r="BM1448" i="1" l="1"/>
  <c r="BN1447" i="1" s="1"/>
  <c r="BO1447" i="1" s="1"/>
  <c r="BL1449" i="1"/>
  <c r="BP1447" i="1"/>
  <c r="BM1449" i="1" l="1"/>
  <c r="BN1448" i="1" s="1"/>
  <c r="BO1448" i="1" s="1"/>
  <c r="BL1450" i="1"/>
  <c r="BP1448" i="1"/>
  <c r="BM1450" i="1" l="1"/>
  <c r="BN1449" i="1" s="1"/>
  <c r="BO1449" i="1" s="1"/>
  <c r="BL1451" i="1"/>
  <c r="BP1449" i="1"/>
  <c r="BM1451" i="1" l="1"/>
  <c r="BN1450" i="1" s="1"/>
  <c r="BO1450" i="1" s="1"/>
  <c r="BL1452" i="1"/>
  <c r="BP1450" i="1"/>
  <c r="BM1452" i="1" l="1"/>
  <c r="BN1451" i="1" s="1"/>
  <c r="BO1451" i="1" s="1"/>
  <c r="BL1453" i="1"/>
  <c r="BP1451" i="1"/>
  <c r="BM1453" i="1" l="1"/>
  <c r="BN1452" i="1" s="1"/>
  <c r="BO1452" i="1" s="1"/>
  <c r="BL1454" i="1"/>
  <c r="BP1452" i="1"/>
  <c r="BM1454" i="1" l="1"/>
  <c r="BN1453" i="1" s="1"/>
  <c r="BO1453" i="1" s="1"/>
  <c r="BL1455" i="1"/>
  <c r="BP1453" i="1"/>
  <c r="BM1455" i="1" l="1"/>
  <c r="BN1454" i="1" s="1"/>
  <c r="BO1454" i="1" s="1"/>
  <c r="BL1456" i="1"/>
  <c r="BP1454" i="1"/>
  <c r="BM1456" i="1" l="1"/>
  <c r="BN1455" i="1" s="1"/>
  <c r="BO1455" i="1" s="1"/>
  <c r="BL1457" i="1"/>
  <c r="BP1455" i="1"/>
  <c r="BM1457" i="1" l="1"/>
  <c r="BN1456" i="1" s="1"/>
  <c r="BO1456" i="1" s="1"/>
  <c r="BL1458" i="1"/>
  <c r="BP1456" i="1"/>
  <c r="BM1458" i="1" l="1"/>
  <c r="BN1457" i="1" s="1"/>
  <c r="BO1457" i="1" s="1"/>
  <c r="BL1459" i="1"/>
  <c r="BP1457" i="1"/>
  <c r="BM1459" i="1" l="1"/>
  <c r="BN1458" i="1" s="1"/>
  <c r="BO1458" i="1" s="1"/>
  <c r="BL1460" i="1"/>
  <c r="BP1458" i="1"/>
  <c r="BM1460" i="1" l="1"/>
  <c r="BN1459" i="1" s="1"/>
  <c r="BO1459" i="1" s="1"/>
  <c r="BL1461" i="1"/>
  <c r="BP1459" i="1"/>
  <c r="BM1461" i="1" l="1"/>
  <c r="BN1460" i="1" s="1"/>
  <c r="BO1460" i="1" s="1"/>
  <c r="BL1462" i="1"/>
  <c r="BP1460" i="1"/>
  <c r="BM1462" i="1" l="1"/>
  <c r="BN1461" i="1" s="1"/>
  <c r="BO1461" i="1" s="1"/>
  <c r="BL1463" i="1"/>
  <c r="BP1461" i="1"/>
  <c r="BM1463" i="1" l="1"/>
  <c r="BN1462" i="1" s="1"/>
  <c r="BO1462" i="1" s="1"/>
  <c r="BL1464" i="1"/>
  <c r="BP1462" i="1"/>
  <c r="BM1464" i="1" l="1"/>
  <c r="BN1463" i="1" s="1"/>
  <c r="BO1463" i="1" s="1"/>
  <c r="BL1465" i="1"/>
  <c r="BP1463" i="1"/>
  <c r="BM1465" i="1" l="1"/>
  <c r="BN1464" i="1" s="1"/>
  <c r="BO1464" i="1" s="1"/>
  <c r="BL1466" i="1"/>
  <c r="BP1464" i="1"/>
  <c r="BM1466" i="1" l="1"/>
  <c r="BN1465" i="1" s="1"/>
  <c r="BO1465" i="1" s="1"/>
  <c r="BL1467" i="1"/>
  <c r="BP1465" i="1"/>
  <c r="BM1467" i="1" l="1"/>
  <c r="BN1466" i="1" s="1"/>
  <c r="BO1466" i="1" s="1"/>
  <c r="BL1468" i="1"/>
  <c r="BP1466" i="1"/>
  <c r="BM1468" i="1" l="1"/>
  <c r="BN1467" i="1" s="1"/>
  <c r="BO1467" i="1" s="1"/>
  <c r="BL1469" i="1"/>
  <c r="BP1467" i="1"/>
  <c r="BM1469" i="1" l="1"/>
  <c r="BN1468" i="1" s="1"/>
  <c r="BO1468" i="1" s="1"/>
  <c r="BL1470" i="1"/>
  <c r="BP1468" i="1"/>
  <c r="BM1470" i="1" l="1"/>
  <c r="BN1469" i="1" s="1"/>
  <c r="BO1469" i="1" s="1"/>
  <c r="BL1471" i="1"/>
  <c r="BP1469" i="1"/>
  <c r="BM1471" i="1" l="1"/>
  <c r="BN1470" i="1" s="1"/>
  <c r="BO1470" i="1" s="1"/>
  <c r="BL1472" i="1"/>
  <c r="BP1470" i="1"/>
  <c r="BM1472" i="1" l="1"/>
  <c r="BN1471" i="1" s="1"/>
  <c r="BO1471" i="1" s="1"/>
  <c r="BL1473" i="1"/>
  <c r="BP1471" i="1"/>
  <c r="BM1473" i="1" l="1"/>
  <c r="BN1472" i="1" s="1"/>
  <c r="BO1472" i="1" s="1"/>
  <c r="BL1474" i="1"/>
  <c r="BP1472" i="1"/>
  <c r="BM1474" i="1" l="1"/>
  <c r="BN1473" i="1" s="1"/>
  <c r="BO1473" i="1" s="1"/>
  <c r="BL1475" i="1"/>
  <c r="BP1473" i="1"/>
  <c r="BM1475" i="1" l="1"/>
  <c r="BN1474" i="1" s="1"/>
  <c r="BO1474" i="1" s="1"/>
  <c r="BL1476" i="1"/>
  <c r="BP1474" i="1"/>
  <c r="BM1476" i="1" l="1"/>
  <c r="BN1475" i="1" s="1"/>
  <c r="BO1475" i="1" s="1"/>
  <c r="BL1477" i="1"/>
  <c r="BP1475" i="1"/>
  <c r="BM1477" i="1" l="1"/>
  <c r="BN1476" i="1" s="1"/>
  <c r="BO1476" i="1" s="1"/>
  <c r="BL1478" i="1"/>
  <c r="BP1476" i="1"/>
  <c r="BM1478" i="1" l="1"/>
  <c r="BN1477" i="1" s="1"/>
  <c r="BO1477" i="1" s="1"/>
  <c r="BL1479" i="1"/>
  <c r="BP1477" i="1"/>
  <c r="BM1479" i="1" l="1"/>
  <c r="BN1478" i="1" s="1"/>
  <c r="BO1478" i="1" s="1"/>
  <c r="BL1480" i="1"/>
  <c r="BP1478" i="1"/>
  <c r="BM1480" i="1" l="1"/>
  <c r="BN1479" i="1" s="1"/>
  <c r="BO1479" i="1" s="1"/>
  <c r="BL1481" i="1"/>
  <c r="BP1479" i="1"/>
  <c r="BM1481" i="1" l="1"/>
  <c r="BN1480" i="1" s="1"/>
  <c r="BO1480" i="1" s="1"/>
  <c r="BL1482" i="1"/>
  <c r="BP1480" i="1"/>
  <c r="BM1482" i="1" l="1"/>
  <c r="BN1481" i="1" s="1"/>
  <c r="BO1481" i="1" s="1"/>
  <c r="BL1483" i="1"/>
  <c r="BP1481" i="1"/>
  <c r="BM1483" i="1" l="1"/>
  <c r="BN1482" i="1" s="1"/>
  <c r="BO1482" i="1" s="1"/>
  <c r="BL1484" i="1"/>
  <c r="BP1482" i="1"/>
  <c r="BM1484" i="1" l="1"/>
  <c r="BN1483" i="1" s="1"/>
  <c r="BO1483" i="1" s="1"/>
  <c r="BL1485" i="1"/>
  <c r="BP1483" i="1"/>
  <c r="BM1485" i="1" l="1"/>
  <c r="BN1484" i="1" s="1"/>
  <c r="BO1484" i="1" s="1"/>
  <c r="BL1486" i="1"/>
  <c r="BP1484" i="1"/>
  <c r="BM1486" i="1" l="1"/>
  <c r="BN1485" i="1" s="1"/>
  <c r="BL1487" i="1"/>
  <c r="BP1485" i="1"/>
  <c r="BO1485" i="1"/>
  <c r="BM1487" i="1" l="1"/>
  <c r="BN1486" i="1" s="1"/>
  <c r="BO1486" i="1" s="1"/>
  <c r="BL1488" i="1"/>
  <c r="BP1486" i="1"/>
  <c r="BM1488" i="1" l="1"/>
  <c r="BN1487" i="1" s="1"/>
  <c r="BO1487" i="1" s="1"/>
  <c r="BL1489" i="1"/>
  <c r="BP1487" i="1"/>
  <c r="BM1489" i="1" l="1"/>
  <c r="BN1488" i="1" s="1"/>
  <c r="BO1488" i="1" s="1"/>
  <c r="BL1490" i="1"/>
  <c r="BP1488" i="1"/>
  <c r="BM1490" i="1" l="1"/>
  <c r="BN1489" i="1" s="1"/>
  <c r="BO1489" i="1" s="1"/>
  <c r="BL1491" i="1"/>
  <c r="BP1489" i="1"/>
  <c r="BM1491" i="1" l="1"/>
  <c r="BN1490" i="1" s="1"/>
  <c r="BO1490" i="1" s="1"/>
  <c r="BL1492" i="1"/>
  <c r="BP1490" i="1"/>
  <c r="BM1492" i="1" l="1"/>
  <c r="BN1491" i="1" s="1"/>
  <c r="BO1491" i="1" s="1"/>
  <c r="BL1493" i="1"/>
  <c r="BL1494" i="1" s="1"/>
  <c r="BL1495" i="1" s="1"/>
  <c r="BL1496" i="1" s="1"/>
  <c r="BL1497" i="1" s="1"/>
  <c r="BL1498" i="1" s="1"/>
  <c r="BL1499" i="1" s="1"/>
  <c r="BL1500" i="1" s="1"/>
  <c r="BL1501" i="1" s="1"/>
  <c r="BL1502" i="1" s="1"/>
  <c r="BL1503" i="1" s="1"/>
  <c r="BL1504" i="1" s="1"/>
  <c r="BL1505" i="1" s="1"/>
  <c r="BL1506" i="1" s="1"/>
  <c r="BL1507" i="1" s="1"/>
  <c r="BL1508" i="1" s="1"/>
  <c r="BL1509" i="1" s="1"/>
  <c r="BP1491" i="1"/>
  <c r="BM1509" i="1" l="1"/>
  <c r="BL1510" i="1"/>
  <c r="BM1493" i="1"/>
  <c r="BN1492" i="1" s="1"/>
  <c r="BO1492" i="1" s="1"/>
  <c r="BP1492" i="1"/>
  <c r="BL1511" i="1" l="1"/>
  <c r="BM1510" i="1"/>
  <c r="BN1509" i="1" s="1"/>
  <c r="BO1509" i="1"/>
  <c r="BP1509" i="1"/>
  <c r="BN1493" i="1"/>
  <c r="BO1493" i="1" s="1"/>
  <c r="BP1493" i="1"/>
  <c r="BO1510" i="1" l="1"/>
  <c r="BP1510" i="1"/>
  <c r="BM1511" i="1"/>
  <c r="BL1512" i="1"/>
  <c r="BM1494" i="1"/>
  <c r="BL1513" i="1" l="1"/>
  <c r="BM1512" i="1"/>
  <c r="BO1511" i="1"/>
  <c r="BP1511" i="1"/>
  <c r="BN1510" i="1"/>
  <c r="BM1495" i="1"/>
  <c r="BN1494" i="1" s="1"/>
  <c r="BP1494" i="1"/>
  <c r="BO1494" i="1"/>
  <c r="BO1512" i="1" l="1"/>
  <c r="BP1512" i="1"/>
  <c r="BN1511" i="1"/>
  <c r="BL1514" i="1"/>
  <c r="BM1513" i="1"/>
  <c r="BM1496" i="1"/>
  <c r="BN1495" i="1" s="1"/>
  <c r="BO1495" i="1" s="1"/>
  <c r="BP1495" i="1"/>
  <c r="BN1512" i="1" l="1"/>
  <c r="BO1513" i="1"/>
  <c r="BP1513" i="1"/>
  <c r="BM1514" i="1"/>
  <c r="BL1515" i="1"/>
  <c r="BM1497" i="1"/>
  <c r="BN1496" i="1" s="1"/>
  <c r="BO1496" i="1" s="1"/>
  <c r="BP1496" i="1"/>
  <c r="BL1516" i="1" l="1"/>
  <c r="BM1515" i="1"/>
  <c r="BO1514" i="1"/>
  <c r="BP1514" i="1"/>
  <c r="BN1513" i="1"/>
  <c r="BM1498" i="1"/>
  <c r="BN1497" i="1" s="1"/>
  <c r="BO1497" i="1" s="1"/>
  <c r="BP1497" i="1"/>
  <c r="BN1514" i="1" l="1"/>
  <c r="BO1515" i="1"/>
  <c r="BP1515" i="1"/>
  <c r="BM1516" i="1"/>
  <c r="BL1517" i="1"/>
  <c r="BM1499" i="1"/>
  <c r="BN1498" i="1" s="1"/>
  <c r="BO1498" i="1" s="1"/>
  <c r="BP1498" i="1"/>
  <c r="BO1516" i="1" l="1"/>
  <c r="BP1516" i="1"/>
  <c r="BN1515" i="1"/>
  <c r="BL1518" i="1"/>
  <c r="BM1517" i="1"/>
  <c r="BN1516" i="1" s="1"/>
  <c r="BM1500" i="1"/>
  <c r="BN1499" i="1" s="1"/>
  <c r="BO1499" i="1" s="1"/>
  <c r="BP1499" i="1"/>
  <c r="BM1518" i="1" l="1"/>
  <c r="BN1517" i="1" s="1"/>
  <c r="BL1519" i="1"/>
  <c r="BO1517" i="1"/>
  <c r="BP1517" i="1"/>
  <c r="BM1501" i="1"/>
  <c r="BN1500" i="1" s="1"/>
  <c r="BO1500" i="1" s="1"/>
  <c r="BP1500" i="1"/>
  <c r="BL1520" i="1" l="1"/>
  <c r="BM1519" i="1"/>
  <c r="BO1518" i="1"/>
  <c r="BP1518" i="1"/>
  <c r="BM1502" i="1"/>
  <c r="BN1501" i="1" s="1"/>
  <c r="BO1501" i="1" s="1"/>
  <c r="BP1501" i="1"/>
  <c r="BN1518" i="1" l="1"/>
  <c r="BO1519" i="1"/>
  <c r="BP1519" i="1"/>
  <c r="BL1521" i="1"/>
  <c r="BM1520" i="1"/>
  <c r="BM1503" i="1"/>
  <c r="BN1502" i="1" s="1"/>
  <c r="BO1502" i="1" s="1"/>
  <c r="BP1502" i="1"/>
  <c r="BL1522" i="1" l="1"/>
  <c r="BM1521" i="1"/>
  <c r="BO1520" i="1"/>
  <c r="BP1520" i="1"/>
  <c r="BN1519" i="1"/>
  <c r="BM1504" i="1"/>
  <c r="BN1503" i="1" s="1"/>
  <c r="BO1503" i="1" s="1"/>
  <c r="BP1503" i="1"/>
  <c r="BO1521" i="1" l="1"/>
  <c r="BP1521" i="1"/>
  <c r="BN1520" i="1"/>
  <c r="BL1523" i="1"/>
  <c r="BM1522" i="1"/>
  <c r="BM1505" i="1"/>
  <c r="BN1504" i="1" s="1"/>
  <c r="BO1504" i="1" s="1"/>
  <c r="BP1504" i="1"/>
  <c r="BO1522" i="1" l="1"/>
  <c r="BP1522" i="1"/>
  <c r="BN1521" i="1"/>
  <c r="BM1523" i="1"/>
  <c r="BL1524" i="1"/>
  <c r="BM1506" i="1"/>
  <c r="BN1505" i="1" s="1"/>
  <c r="BO1505" i="1" s="1"/>
  <c r="BP1505" i="1"/>
  <c r="BL1525" i="1" l="1"/>
  <c r="BM1524" i="1"/>
  <c r="BN1523" i="1" s="1"/>
  <c r="BO1523" i="1"/>
  <c r="BP1523" i="1"/>
  <c r="BN1522" i="1"/>
  <c r="BM1507" i="1"/>
  <c r="BN1506" i="1" s="1"/>
  <c r="BO1506" i="1" s="1"/>
  <c r="BP1506" i="1"/>
  <c r="BO1524" i="1" l="1"/>
  <c r="BP1524" i="1"/>
  <c r="BM1525" i="1"/>
  <c r="BN1524" i="1" s="1"/>
  <c r="BL1526" i="1"/>
  <c r="BM1508" i="1"/>
  <c r="BN1507" i="1" s="1"/>
  <c r="BO1507" i="1" s="1"/>
  <c r="BP1507" i="1"/>
  <c r="BM1526" i="1" l="1"/>
  <c r="BN1525" i="1" s="1"/>
  <c r="BL1527" i="1"/>
  <c r="BO1525" i="1"/>
  <c r="BP1525" i="1"/>
  <c r="BN1508" i="1"/>
  <c r="BO1508" i="1" s="1"/>
  <c r="BP1508" i="1"/>
  <c r="BL1528" i="1" l="1"/>
  <c r="BM1527" i="1"/>
  <c r="BN1526" i="1" s="1"/>
  <c r="BO1526" i="1"/>
  <c r="BP1526" i="1"/>
  <c r="BO1527" i="1" l="1"/>
  <c r="BP1527" i="1"/>
  <c r="BM1528" i="1"/>
  <c r="BL1529" i="1"/>
  <c r="BM1529" i="1" l="1"/>
  <c r="BN1528" i="1" s="1"/>
  <c r="BL1530" i="1"/>
  <c r="BO1528" i="1"/>
  <c r="BP1528" i="1"/>
  <c r="BN1527" i="1"/>
  <c r="BM1530" i="1" l="1"/>
  <c r="BN1529" i="1" s="1"/>
  <c r="BL1531" i="1"/>
  <c r="BO1529" i="1"/>
  <c r="BP1529" i="1"/>
  <c r="BL1532" i="1" l="1"/>
  <c r="BM1531" i="1"/>
  <c r="BN1530" i="1" s="1"/>
  <c r="BO1530" i="1"/>
  <c r="BP1530" i="1"/>
  <c r="BO1531" i="1" l="1"/>
  <c r="BP1531" i="1"/>
  <c r="BL1533" i="1"/>
  <c r="BM1532" i="1"/>
  <c r="BO1532" i="1" l="1"/>
  <c r="BP1532" i="1"/>
  <c r="BM1533" i="1"/>
  <c r="BN1532" i="1" s="1"/>
  <c r="BL1534" i="1"/>
  <c r="BN1531" i="1"/>
  <c r="BL1535" i="1" l="1"/>
  <c r="BM1534" i="1"/>
  <c r="BN1533" i="1" s="1"/>
  <c r="BO1533" i="1"/>
  <c r="BP1533" i="1"/>
  <c r="BO1534" i="1" l="1"/>
  <c r="BP1534" i="1"/>
  <c r="BL1536" i="1"/>
  <c r="BM1535" i="1"/>
  <c r="BO1535" i="1" l="1"/>
  <c r="BP1535" i="1"/>
  <c r="BM1536" i="1"/>
  <c r="BL1537" i="1"/>
  <c r="BN1534" i="1"/>
  <c r="BM1537" i="1" l="1"/>
  <c r="BN1536" i="1" s="1"/>
  <c r="BL1538" i="1"/>
  <c r="BO1536" i="1"/>
  <c r="BP1536" i="1"/>
  <c r="BN1535" i="1"/>
  <c r="BL1539" i="1" l="1"/>
  <c r="BM1538" i="1"/>
  <c r="BN1537" i="1" s="1"/>
  <c r="BO1537" i="1"/>
  <c r="BP1537" i="1"/>
  <c r="BO1538" i="1" l="1"/>
  <c r="BP1538" i="1"/>
  <c r="BL1540" i="1"/>
  <c r="BM1539" i="1"/>
  <c r="BO1539" i="1" l="1"/>
  <c r="BP1539" i="1"/>
  <c r="BM1540" i="1"/>
  <c r="BL1541" i="1"/>
  <c r="BN1538" i="1"/>
  <c r="BL1542" i="1" l="1"/>
  <c r="BM1541" i="1"/>
  <c r="BN1540" i="1" s="1"/>
  <c r="BO1540" i="1"/>
  <c r="BP1540" i="1"/>
  <c r="BN1539" i="1"/>
  <c r="BO1541" i="1" l="1"/>
  <c r="BP1541" i="1"/>
  <c r="BM1542" i="1"/>
  <c r="BN1541" i="1" s="1"/>
  <c r="BL1543" i="1"/>
  <c r="BL1544" i="1" l="1"/>
  <c r="BM1543" i="1"/>
  <c r="BO1542" i="1"/>
  <c r="BP1542" i="1"/>
  <c r="BN1542" i="1" l="1"/>
  <c r="BO1543" i="1"/>
  <c r="BP1543" i="1"/>
  <c r="BL1545" i="1"/>
  <c r="BM1544" i="1"/>
  <c r="BO1544" i="1" l="1"/>
  <c r="BP1544" i="1"/>
  <c r="BM1545" i="1"/>
  <c r="BN1544" i="1" s="1"/>
  <c r="BL1546" i="1"/>
  <c r="BN1543" i="1"/>
  <c r="BL1547" i="1" l="1"/>
  <c r="BM1546" i="1"/>
  <c r="BN1545" i="1" s="1"/>
  <c r="BO1545" i="1"/>
  <c r="BP1545" i="1"/>
  <c r="BO1546" i="1" l="1"/>
  <c r="BP1546" i="1"/>
  <c r="BM1547" i="1"/>
  <c r="BL1548" i="1"/>
  <c r="BL1549" i="1" l="1"/>
  <c r="BM1548" i="1"/>
  <c r="BN1547" i="1" s="1"/>
  <c r="BO1547" i="1"/>
  <c r="BP1547" i="1"/>
  <c r="BN1546" i="1"/>
  <c r="BO1548" i="1" l="1"/>
  <c r="BP1548" i="1"/>
  <c r="BM1549" i="1"/>
  <c r="BL1550" i="1"/>
  <c r="BM1550" i="1" l="1"/>
  <c r="BN1549" i="1" s="1"/>
  <c r="BL1551" i="1"/>
  <c r="BO1549" i="1"/>
  <c r="BP1549" i="1"/>
  <c r="BN1548" i="1"/>
  <c r="BL1552" i="1" l="1"/>
  <c r="BM1551" i="1"/>
  <c r="BN1550" i="1" s="1"/>
  <c r="BO1550" i="1"/>
  <c r="BP1550" i="1"/>
  <c r="BO1551" i="1" l="1"/>
  <c r="BP1551" i="1"/>
  <c r="BM1552" i="1"/>
  <c r="BL1553" i="1"/>
  <c r="BL1554" i="1" l="1"/>
  <c r="BM1553" i="1"/>
  <c r="BN1552" i="1" s="1"/>
  <c r="BO1552" i="1"/>
  <c r="BP1552" i="1"/>
  <c r="BN1551" i="1"/>
  <c r="BO1553" i="1" l="1"/>
  <c r="BP1553" i="1"/>
  <c r="BL1555" i="1"/>
  <c r="BM1554" i="1"/>
  <c r="BO1554" i="1" l="1"/>
  <c r="BP1554" i="1"/>
  <c r="BL1556" i="1"/>
  <c r="BM1555" i="1"/>
  <c r="BN1553" i="1"/>
  <c r="BL1557" i="1" l="1"/>
  <c r="BM1556" i="1"/>
  <c r="BO1555" i="1"/>
  <c r="BP1555" i="1"/>
  <c r="BN1554" i="1"/>
  <c r="BN1555" i="1" l="1"/>
  <c r="BP1556" i="1"/>
  <c r="BO1556" i="1"/>
  <c r="BL1558" i="1"/>
  <c r="BM1557" i="1"/>
  <c r="BP1557" i="1" l="1"/>
  <c r="BO1557" i="1"/>
  <c r="BM1558" i="1"/>
  <c r="BL1559" i="1"/>
  <c r="BN1556" i="1"/>
  <c r="BM1559" i="1" l="1"/>
  <c r="BN1558" i="1" s="1"/>
  <c r="BL1560" i="1"/>
  <c r="BP1558" i="1"/>
  <c r="BO1558" i="1"/>
  <c r="BN1557" i="1"/>
  <c r="BM1560" i="1" l="1"/>
  <c r="BN1559" i="1" s="1"/>
  <c r="BL1561" i="1"/>
  <c r="BO1559" i="1"/>
  <c r="BP1559" i="1"/>
  <c r="BL1562" i="1" l="1"/>
  <c r="BM1561" i="1"/>
  <c r="BN1560" i="1" s="1"/>
  <c r="BP1560" i="1"/>
  <c r="BO1560" i="1"/>
  <c r="BP1561" i="1" l="1"/>
  <c r="BO1561" i="1"/>
  <c r="BL1563" i="1"/>
  <c r="BM1562" i="1"/>
  <c r="BO1562" i="1" l="1"/>
  <c r="BP1562" i="1"/>
  <c r="BL1564" i="1"/>
  <c r="BM1563" i="1"/>
  <c r="BN1562" i="1" s="1"/>
  <c r="BN1561" i="1"/>
  <c r="BO1563" i="1" l="1"/>
  <c r="BP1563" i="1"/>
  <c r="BM1564" i="1"/>
  <c r="BN1563" i="1" s="1"/>
  <c r="BL1565" i="1"/>
  <c r="BM1565" i="1" l="1"/>
  <c r="BN1564" i="1" s="1"/>
  <c r="BL1566" i="1"/>
  <c r="BP1564" i="1"/>
  <c r="BO1564" i="1"/>
  <c r="BL1567" i="1" l="1"/>
  <c r="BM1566" i="1"/>
  <c r="BN1565" i="1" s="1"/>
  <c r="BP1565" i="1"/>
  <c r="BO1565" i="1"/>
  <c r="BO1566" i="1" l="1"/>
  <c r="BP1566" i="1"/>
  <c r="BM1567" i="1"/>
  <c r="BL1568" i="1"/>
  <c r="BL1569" i="1" l="1"/>
  <c r="BM1568" i="1"/>
  <c r="BO1567" i="1"/>
  <c r="BP1567" i="1"/>
  <c r="BN1566" i="1"/>
  <c r="BN1567" i="1" l="1"/>
  <c r="BP1568" i="1"/>
  <c r="BO1568" i="1"/>
  <c r="BL1570" i="1"/>
  <c r="BM1569" i="1"/>
  <c r="BP1569" i="1" l="1"/>
  <c r="BO1569" i="1"/>
  <c r="BL1571" i="1"/>
  <c r="BM1570" i="1"/>
  <c r="BN1569" i="1" s="1"/>
  <c r="BN1568" i="1"/>
  <c r="BP1570" i="1" l="1"/>
  <c r="BO1570" i="1"/>
  <c r="BL1572" i="1"/>
  <c r="BM1571" i="1"/>
  <c r="BN1570" i="1" s="1"/>
  <c r="BP1571" i="1" l="1"/>
  <c r="BO1571" i="1"/>
  <c r="BM1572" i="1"/>
  <c r="BL1573" i="1"/>
  <c r="BM1573" i="1" l="1"/>
  <c r="BL1574" i="1"/>
  <c r="BO1572" i="1"/>
  <c r="BP1572" i="1"/>
  <c r="BN1571" i="1"/>
  <c r="BM1574" i="1" l="1"/>
  <c r="BN1573" i="1" s="1"/>
  <c r="BL1575" i="1"/>
  <c r="BN1572" i="1"/>
  <c r="BP1573" i="1"/>
  <c r="BO1573" i="1"/>
  <c r="BM1575" i="1" l="1"/>
  <c r="BL1576" i="1"/>
  <c r="BO1574" i="1"/>
  <c r="BP1574" i="1"/>
  <c r="BN1574" i="1"/>
  <c r="BM1576" i="1" l="1"/>
  <c r="BL1577" i="1"/>
  <c r="BO1575" i="1"/>
  <c r="BP1575" i="1"/>
  <c r="BL1578" i="1" l="1"/>
  <c r="BM1577" i="1"/>
  <c r="BN1576" i="1" s="1"/>
  <c r="BN1575" i="1"/>
  <c r="BO1576" i="1"/>
  <c r="BP1576" i="1"/>
  <c r="BO1577" i="1" l="1"/>
  <c r="BP1577" i="1"/>
  <c r="BL1579" i="1"/>
  <c r="BM1578" i="1"/>
  <c r="BN1577" i="1" s="1"/>
  <c r="BO1578" i="1" l="1"/>
  <c r="BP1578" i="1"/>
  <c r="BM1579" i="1"/>
  <c r="BN1578" i="1" s="1"/>
  <c r="BL1580" i="1"/>
  <c r="BL1581" i="1" l="1"/>
  <c r="BM1580" i="1"/>
  <c r="BN1579" i="1" s="1"/>
  <c r="BP1579" i="1"/>
  <c r="BO1579" i="1"/>
  <c r="BP1580" i="1" l="1"/>
  <c r="BO1580" i="1"/>
  <c r="BM1581" i="1"/>
  <c r="BL1582" i="1"/>
  <c r="BM1582" i="1" l="1"/>
  <c r="BL1583" i="1"/>
  <c r="BP1581" i="1"/>
  <c r="BO1581" i="1"/>
  <c r="BN1581" i="1"/>
  <c r="BN1580" i="1"/>
  <c r="BM1583" i="1" l="1"/>
  <c r="BL1584" i="1"/>
  <c r="BP1582" i="1"/>
  <c r="BO1582" i="1"/>
  <c r="BM1584" i="1" l="1"/>
  <c r="BL1585" i="1"/>
  <c r="BN1582" i="1"/>
  <c r="BP1583" i="1"/>
  <c r="BO1583" i="1"/>
  <c r="BL1586" i="1" l="1"/>
  <c r="BM1585" i="1"/>
  <c r="BN1584" i="1" s="1"/>
  <c r="BN1583" i="1"/>
  <c r="BP1584" i="1"/>
  <c r="BO1584" i="1"/>
  <c r="BP1585" i="1" l="1"/>
  <c r="BO1585" i="1"/>
  <c r="BL1587" i="1"/>
  <c r="BM1586" i="1"/>
  <c r="BN1585" i="1" s="1"/>
  <c r="BO1586" i="1" l="1"/>
  <c r="BP1586" i="1"/>
  <c r="BL1588" i="1"/>
  <c r="BM1587" i="1"/>
  <c r="BN1586" i="1" s="1"/>
  <c r="BO1587" i="1" l="1"/>
  <c r="BP1587" i="1"/>
  <c r="BL1589" i="1"/>
  <c r="BM1588" i="1"/>
  <c r="BN1587" i="1" s="1"/>
  <c r="BO1588" i="1" l="1"/>
  <c r="BP1588" i="1"/>
  <c r="BM1589" i="1"/>
  <c r="BN1588" i="1" s="1"/>
  <c r="BL1590" i="1"/>
  <c r="BM1590" i="1" l="1"/>
  <c r="BL1591" i="1"/>
  <c r="BO1589" i="1"/>
  <c r="BP1589" i="1"/>
  <c r="BN1589" i="1"/>
  <c r="BM1591" i="1" l="1"/>
  <c r="BL1592" i="1"/>
  <c r="BP1590" i="1"/>
  <c r="BO1590" i="1"/>
  <c r="BM1592" i="1" l="1"/>
  <c r="BN1591" i="1" s="1"/>
  <c r="BL1593" i="1"/>
  <c r="BN1590" i="1"/>
  <c r="BP1591" i="1"/>
  <c r="BO1591" i="1"/>
  <c r="BM1593" i="1" l="1"/>
  <c r="BL1594" i="1"/>
  <c r="BP1592" i="1"/>
  <c r="BO1592" i="1"/>
  <c r="BL1595" i="1" l="1"/>
  <c r="BM1594" i="1"/>
  <c r="BN1593" i="1" s="1"/>
  <c r="BN1592" i="1"/>
  <c r="BP1593" i="1"/>
  <c r="BO1593" i="1"/>
  <c r="BO1594" i="1" l="1"/>
  <c r="BP1594" i="1"/>
  <c r="BL1596" i="1"/>
  <c r="BM1595" i="1"/>
  <c r="BO1595" i="1" l="1"/>
  <c r="BP1595" i="1"/>
  <c r="BM1596" i="1"/>
  <c r="BN1595" i="1" s="1"/>
  <c r="BL1597" i="1"/>
  <c r="BN1594" i="1"/>
  <c r="BL1598" i="1" l="1"/>
  <c r="BM1597" i="1"/>
  <c r="BN1596" i="1" s="1"/>
  <c r="BO1596" i="1"/>
  <c r="BP1596" i="1"/>
  <c r="BO1597" i="1" l="1"/>
  <c r="BP1597" i="1"/>
  <c r="BL1599" i="1"/>
  <c r="BM1598" i="1"/>
  <c r="BN1597" i="1" s="1"/>
  <c r="BO1598" i="1" l="1"/>
  <c r="BP1598" i="1"/>
  <c r="BL1600" i="1"/>
  <c r="BM1599" i="1"/>
  <c r="BN1598" i="1" s="1"/>
  <c r="BO1599" i="1" l="1"/>
  <c r="BP1599" i="1"/>
  <c r="BL1601" i="1"/>
  <c r="BM1600" i="1"/>
  <c r="BN1599" i="1" s="1"/>
  <c r="BP1600" i="1" l="1"/>
  <c r="BO1600" i="1"/>
  <c r="BM1601" i="1"/>
  <c r="BL1602" i="1"/>
  <c r="BM1602" i="1" l="1"/>
  <c r="BL1603" i="1"/>
  <c r="BN1600" i="1"/>
  <c r="BP1601" i="1"/>
  <c r="BN1601" i="1"/>
  <c r="BO1601" i="1"/>
  <c r="BM1603" i="1" l="1"/>
  <c r="BL1604" i="1"/>
  <c r="BO1602" i="1"/>
  <c r="BP1602" i="1"/>
  <c r="BL1605" i="1" l="1"/>
  <c r="BM1604" i="1"/>
  <c r="BN1602" i="1"/>
  <c r="BP1603" i="1"/>
  <c r="BO1603" i="1"/>
  <c r="BN1603" i="1" l="1"/>
  <c r="BP1604" i="1"/>
  <c r="BO1604" i="1"/>
  <c r="BL1606" i="1"/>
  <c r="BM1605" i="1"/>
  <c r="BP1605" i="1" l="1"/>
  <c r="BO1605" i="1"/>
  <c r="BM1606" i="1"/>
  <c r="BL1607" i="1"/>
  <c r="BN1604" i="1"/>
  <c r="BN1605" i="1" l="1"/>
  <c r="BO1606" i="1"/>
  <c r="BP1606" i="1"/>
  <c r="BL1608" i="1"/>
  <c r="BM1607" i="1"/>
  <c r="BN1606" i="1" s="1"/>
  <c r="BO1607" i="1" l="1"/>
  <c r="BP1607" i="1"/>
  <c r="BM1608" i="1"/>
  <c r="BL1609" i="1"/>
  <c r="BL1610" i="1" l="1"/>
  <c r="BM1609" i="1"/>
  <c r="BN1608" i="1" s="1"/>
  <c r="BP1608" i="1"/>
  <c r="BO1608" i="1"/>
  <c r="BN1607" i="1"/>
  <c r="BP1609" i="1" l="1"/>
  <c r="BO1609" i="1"/>
  <c r="BM1610" i="1"/>
  <c r="BL1611" i="1"/>
  <c r="BL1612" i="1" l="1"/>
  <c r="BM1611" i="1"/>
  <c r="BN1610" i="1" s="1"/>
  <c r="BO1610" i="1"/>
  <c r="BP1610" i="1"/>
  <c r="BN1609" i="1"/>
  <c r="BO1611" i="1" l="1"/>
  <c r="BP1611" i="1"/>
  <c r="BL1613" i="1"/>
  <c r="BM1612" i="1"/>
  <c r="BO1612" i="1" l="1"/>
  <c r="BP1612" i="1"/>
  <c r="BL1614" i="1"/>
  <c r="BM1613" i="1"/>
  <c r="BN1611" i="1"/>
  <c r="BO1613" i="1" l="1"/>
  <c r="BP1613" i="1"/>
  <c r="BM1614" i="1"/>
  <c r="BL1615" i="1"/>
  <c r="BN1612" i="1"/>
  <c r="BM1615" i="1" l="1"/>
  <c r="BN1614" i="1" s="1"/>
  <c r="BL1616" i="1"/>
  <c r="BO1614" i="1"/>
  <c r="BP1614" i="1"/>
  <c r="BN1613" i="1"/>
  <c r="BM1616" i="1" l="1"/>
  <c r="BN1615" i="1" s="1"/>
  <c r="BL1617" i="1"/>
  <c r="BO1615" i="1"/>
  <c r="BP1615" i="1"/>
  <c r="BL1618" i="1" l="1"/>
  <c r="BM1617" i="1"/>
  <c r="BN1616" i="1" s="1"/>
  <c r="BP1616" i="1"/>
  <c r="BO1616" i="1"/>
  <c r="BP1617" i="1" l="1"/>
  <c r="BO1617" i="1"/>
  <c r="BL1619" i="1"/>
  <c r="BM1618" i="1"/>
  <c r="BP1618" i="1" l="1"/>
  <c r="BO1618" i="1"/>
  <c r="BL1620" i="1"/>
  <c r="BM1619" i="1"/>
  <c r="BN1617" i="1"/>
  <c r="BO1619" i="1" l="1"/>
  <c r="BP1619" i="1"/>
  <c r="BM1620" i="1"/>
  <c r="BL1621" i="1"/>
  <c r="BN1618" i="1"/>
  <c r="BL1622" i="1" l="1"/>
  <c r="BM1621" i="1"/>
  <c r="BN1620" i="1" s="1"/>
  <c r="BO1620" i="1"/>
  <c r="BP1620" i="1"/>
  <c r="BN1619" i="1"/>
  <c r="BP1621" i="1" l="1"/>
  <c r="BO1621" i="1"/>
  <c r="BL1623" i="1"/>
  <c r="BM1622" i="1"/>
  <c r="BN1621" i="1" s="1"/>
  <c r="BO1622" i="1" l="1"/>
  <c r="BP1622" i="1"/>
  <c r="BM1623" i="1"/>
  <c r="BN1622" i="1" s="1"/>
  <c r="BL1624" i="1"/>
  <c r="BL1625" i="1" l="1"/>
  <c r="BM1624" i="1"/>
  <c r="BN1623" i="1" s="1"/>
  <c r="BP1623" i="1"/>
  <c r="BO1623" i="1"/>
  <c r="BO1624" i="1" l="1"/>
  <c r="BP1624" i="1"/>
  <c r="BL1626" i="1"/>
  <c r="BM1625" i="1"/>
  <c r="BN1624" i="1" s="1"/>
  <c r="BP1625" i="1" l="1"/>
  <c r="BO1625" i="1"/>
  <c r="BL1627" i="1"/>
  <c r="BM1626" i="1"/>
  <c r="BP1626" i="1" l="1"/>
  <c r="BO1626" i="1"/>
  <c r="BL1628" i="1"/>
  <c r="BM1627" i="1"/>
  <c r="BN1625" i="1"/>
  <c r="BO1627" i="1" l="1"/>
  <c r="BP1627" i="1"/>
  <c r="BM1628" i="1"/>
  <c r="BN1627" i="1" s="1"/>
  <c r="BL1629" i="1"/>
  <c r="BN1626" i="1"/>
  <c r="BM1629" i="1" l="1"/>
  <c r="BN1628" i="1" s="1"/>
  <c r="BL1630" i="1"/>
  <c r="BP1628" i="1"/>
  <c r="BO1628" i="1"/>
  <c r="BL1631" i="1" l="1"/>
  <c r="BM1630" i="1"/>
  <c r="BN1629" i="1" s="1"/>
  <c r="BO1629" i="1"/>
  <c r="BP1629" i="1"/>
  <c r="BO1630" i="1" l="1"/>
  <c r="BP1630" i="1"/>
  <c r="BM1631" i="1"/>
  <c r="BN1630" i="1" s="1"/>
  <c r="BL1632" i="1"/>
  <c r="BM1632" i="1" l="1"/>
  <c r="BL1633" i="1"/>
  <c r="BO1631" i="1"/>
  <c r="BN1631" i="1"/>
  <c r="BP1631" i="1"/>
  <c r="BM1633" i="1" l="1"/>
  <c r="BL1634" i="1"/>
  <c r="BO1632" i="1"/>
  <c r="BP1632" i="1"/>
  <c r="BN1632" i="1"/>
  <c r="BM1634" i="1" l="1"/>
  <c r="BN1633" i="1" s="1"/>
  <c r="BL1635" i="1"/>
  <c r="BO1633" i="1"/>
  <c r="BP1633" i="1"/>
  <c r="BL1636" i="1" l="1"/>
  <c r="BM1635" i="1"/>
  <c r="BN1634" i="1" s="1"/>
  <c r="BP1634" i="1"/>
  <c r="BO1634" i="1"/>
  <c r="BP1635" i="1" l="1"/>
  <c r="BO1635" i="1"/>
  <c r="BM1636" i="1"/>
  <c r="BL1637" i="1"/>
  <c r="BP1636" i="1" l="1"/>
  <c r="BO1636" i="1"/>
  <c r="BL1638" i="1"/>
  <c r="BM1637" i="1"/>
  <c r="BN1636" i="1" s="1"/>
  <c r="BN1635" i="1"/>
  <c r="BO1637" i="1" l="1"/>
  <c r="BP1637" i="1"/>
  <c r="BL1639" i="1"/>
  <c r="BM1638" i="1"/>
  <c r="BP1638" i="1" l="1"/>
  <c r="BO1638" i="1"/>
  <c r="BN1637" i="1"/>
  <c r="BM1639" i="1"/>
  <c r="BL1640" i="1"/>
  <c r="BM1640" i="1" l="1"/>
  <c r="BN1639" i="1" s="1"/>
  <c r="BL1641" i="1"/>
  <c r="BP1639" i="1"/>
  <c r="BO1639" i="1"/>
  <c r="BN1638" i="1"/>
  <c r="BL1642" i="1" l="1"/>
  <c r="BM1641" i="1"/>
  <c r="BN1640" i="1" s="1"/>
  <c r="BP1640" i="1"/>
  <c r="BO1640" i="1"/>
  <c r="BP1641" i="1" l="1"/>
  <c r="BO1641" i="1"/>
  <c r="BL1643" i="1"/>
  <c r="BM1642" i="1"/>
  <c r="BP1642" i="1" l="1"/>
  <c r="BO1642" i="1"/>
  <c r="BL1644" i="1"/>
  <c r="BM1643" i="1"/>
  <c r="BN1641" i="1"/>
  <c r="BP1643" i="1" l="1"/>
  <c r="BO1643" i="1"/>
  <c r="BN1642" i="1"/>
  <c r="BM1644" i="1"/>
  <c r="BL1645" i="1"/>
  <c r="BM1645" i="1" l="1"/>
  <c r="BN1644" i="1" s="1"/>
  <c r="BL1646" i="1"/>
  <c r="BP1644" i="1"/>
  <c r="BO1644" i="1"/>
  <c r="BN1643" i="1"/>
  <c r="BM1646" i="1" l="1"/>
  <c r="BN1645" i="1" s="1"/>
  <c r="BL1647" i="1"/>
  <c r="BP1645" i="1"/>
  <c r="BO1645" i="1"/>
  <c r="BL1648" i="1" l="1"/>
  <c r="BM1647" i="1"/>
  <c r="BN1646" i="1" s="1"/>
  <c r="BO1646" i="1"/>
  <c r="BP1646" i="1"/>
  <c r="BO1647" i="1" l="1"/>
  <c r="BP1647" i="1"/>
  <c r="BL1649" i="1"/>
  <c r="BM1648" i="1"/>
  <c r="BN1647" i="1" s="1"/>
  <c r="BO1648" i="1" l="1"/>
  <c r="BP1648" i="1"/>
  <c r="BM1649" i="1"/>
  <c r="BN1648" i="1" s="1"/>
  <c r="BL1650" i="1"/>
  <c r="BL1651" i="1" l="1"/>
  <c r="BM1650" i="1"/>
  <c r="BN1649" i="1" s="1"/>
  <c r="BP1649" i="1"/>
  <c r="BO1649" i="1"/>
  <c r="BO1650" i="1" l="1"/>
  <c r="BP1650" i="1"/>
  <c r="BL1652" i="1"/>
  <c r="BM1651" i="1"/>
  <c r="BO1651" i="1" l="1"/>
  <c r="BP1651" i="1"/>
  <c r="BN1650" i="1"/>
  <c r="BL1653" i="1"/>
  <c r="BM1652" i="1"/>
  <c r="BP1652" i="1" l="1"/>
  <c r="BO1652" i="1"/>
  <c r="BN1651" i="1"/>
  <c r="BM1653" i="1"/>
  <c r="BL1654" i="1"/>
  <c r="BM1654" i="1" l="1"/>
  <c r="BN1653" i="1" s="1"/>
  <c r="BL1655" i="1"/>
  <c r="BP1653" i="1"/>
  <c r="BO1653" i="1"/>
  <c r="BN1652" i="1"/>
  <c r="BL1656" i="1" l="1"/>
  <c r="BM1655" i="1"/>
  <c r="BN1654" i="1" s="1"/>
  <c r="BO1654" i="1"/>
  <c r="BP1654" i="1"/>
  <c r="BO1655" i="1" l="1"/>
  <c r="BP1655" i="1"/>
  <c r="BM1656" i="1"/>
  <c r="BL1657" i="1"/>
  <c r="BM1657" i="1" l="1"/>
  <c r="BL1658" i="1"/>
  <c r="BO1656" i="1"/>
  <c r="BP1656" i="1"/>
  <c r="BN1656" i="1"/>
  <c r="BN1655" i="1"/>
  <c r="BL1659" i="1" l="1"/>
  <c r="BM1658" i="1"/>
  <c r="BN1657" i="1" s="1"/>
  <c r="BO1657" i="1"/>
  <c r="BP1657" i="1"/>
  <c r="BO1658" i="1" l="1"/>
  <c r="BP1658" i="1"/>
  <c r="BL1660" i="1"/>
  <c r="BM1659" i="1"/>
  <c r="BP1659" i="1" l="1"/>
  <c r="BO1659" i="1"/>
  <c r="BL1661" i="1"/>
  <c r="BM1660" i="1"/>
  <c r="BN1658" i="1"/>
  <c r="BO1660" i="1" l="1"/>
  <c r="BP1660" i="1"/>
  <c r="BL1662" i="1"/>
  <c r="BM1661" i="1"/>
  <c r="BN1659" i="1"/>
  <c r="BP1661" i="1" l="1"/>
  <c r="BO1661" i="1"/>
  <c r="BL1663" i="1"/>
  <c r="BM1662" i="1"/>
  <c r="BN1660" i="1"/>
  <c r="BP1662" i="1" l="1"/>
  <c r="BO1662" i="1"/>
  <c r="BL1664" i="1"/>
  <c r="BM1663" i="1"/>
  <c r="BN1661" i="1"/>
  <c r="BO1663" i="1" l="1"/>
  <c r="BP1663" i="1"/>
  <c r="BL1665" i="1"/>
  <c r="BM1664" i="1"/>
  <c r="BN1662" i="1"/>
  <c r="BO1664" i="1" l="1"/>
  <c r="BP1664" i="1"/>
  <c r="BL1666" i="1"/>
  <c r="BM1665" i="1"/>
  <c r="BN1663" i="1"/>
  <c r="BP1665" i="1" l="1"/>
  <c r="BO1665" i="1"/>
  <c r="BM1666" i="1"/>
  <c r="BL1667" i="1"/>
  <c r="BN1664" i="1"/>
  <c r="BL1668" i="1" l="1"/>
  <c r="BM1667" i="1"/>
  <c r="BN1666" i="1" s="1"/>
  <c r="BP1666" i="1"/>
  <c r="BO1666" i="1"/>
  <c r="BN1665" i="1"/>
  <c r="BO1667" i="1" l="1"/>
  <c r="BP1667" i="1"/>
  <c r="BM1668" i="1"/>
  <c r="BL1669" i="1"/>
  <c r="BL1670" i="1" l="1"/>
  <c r="BM1669" i="1"/>
  <c r="BN1668" i="1" s="1"/>
  <c r="BP1668" i="1"/>
  <c r="BO1668" i="1"/>
  <c r="BN1667" i="1"/>
  <c r="BO1669" i="1" l="1"/>
  <c r="BP1669" i="1"/>
  <c r="BM1670" i="1"/>
  <c r="BL1671" i="1"/>
  <c r="BL1672" i="1" l="1"/>
  <c r="BM1671" i="1"/>
  <c r="BN1670" i="1" s="1"/>
  <c r="BO1670" i="1"/>
  <c r="BP1670" i="1"/>
  <c r="BN1669" i="1"/>
  <c r="BO1671" i="1" l="1"/>
  <c r="BP1671" i="1"/>
  <c r="BL1673" i="1"/>
  <c r="BM1672" i="1"/>
  <c r="BP1672" i="1" l="1"/>
  <c r="BO1672" i="1"/>
  <c r="BL1674" i="1"/>
  <c r="BM1673" i="1"/>
  <c r="BN1671" i="1"/>
  <c r="BP1673" i="1" l="1"/>
  <c r="BO1673" i="1"/>
  <c r="BL1675" i="1"/>
  <c r="BM1674" i="1"/>
  <c r="BN1672" i="1"/>
  <c r="BP1674" i="1" l="1"/>
  <c r="BO1674" i="1"/>
  <c r="BL1676" i="1"/>
  <c r="BM1675" i="1"/>
  <c r="BN1673" i="1"/>
  <c r="BO1675" i="1" l="1"/>
  <c r="BP1675" i="1"/>
  <c r="BM1676" i="1"/>
  <c r="BL1677" i="1"/>
  <c r="BN1674" i="1"/>
  <c r="BM1677" i="1" l="1"/>
  <c r="BN1676" i="1" s="1"/>
  <c r="BL1678" i="1"/>
  <c r="BO1676" i="1"/>
  <c r="BP1676" i="1"/>
  <c r="BN1675" i="1"/>
  <c r="BM1678" i="1" l="1"/>
  <c r="BN1677" i="1" s="1"/>
  <c r="BL1679" i="1"/>
  <c r="BP1677" i="1"/>
  <c r="BO1677" i="1"/>
  <c r="BL1680" i="1" l="1"/>
  <c r="BM1679" i="1"/>
  <c r="BN1678" i="1" s="1"/>
  <c r="BO1678" i="1"/>
  <c r="BP1678" i="1"/>
  <c r="BO1679" i="1" l="1"/>
  <c r="BP1679" i="1"/>
  <c r="BM1680" i="1"/>
  <c r="BL1681" i="1"/>
  <c r="BL1682" i="1" l="1"/>
  <c r="BM1681" i="1"/>
  <c r="BN1680" i="1" s="1"/>
  <c r="BP1680" i="1"/>
  <c r="BO1680" i="1"/>
  <c r="BN1679" i="1"/>
  <c r="BP1681" i="1" l="1"/>
  <c r="BO1681" i="1"/>
  <c r="BL1683" i="1"/>
  <c r="BM1682" i="1"/>
  <c r="BO1682" i="1" l="1"/>
  <c r="BP1682" i="1"/>
  <c r="BL1684" i="1"/>
  <c r="BM1683" i="1"/>
  <c r="BN1681" i="1"/>
  <c r="BO1683" i="1" l="1"/>
  <c r="BP1683" i="1"/>
  <c r="BL1685" i="1"/>
  <c r="BM1684" i="1"/>
  <c r="BN1682" i="1"/>
  <c r="BO1684" i="1" l="1"/>
  <c r="BP1684" i="1"/>
  <c r="BL1686" i="1"/>
  <c r="BM1685" i="1"/>
  <c r="BN1683" i="1"/>
  <c r="BP1685" i="1" l="1"/>
  <c r="BO1685" i="1"/>
  <c r="BL1687" i="1"/>
  <c r="BM1686" i="1"/>
  <c r="BN1684" i="1"/>
  <c r="BO1686" i="1" l="1"/>
  <c r="BP1686" i="1"/>
  <c r="BM1687" i="1"/>
  <c r="BL1688" i="1"/>
  <c r="BN1685" i="1"/>
  <c r="BL1689" i="1" l="1"/>
  <c r="BM1688" i="1"/>
  <c r="BN1687" i="1" s="1"/>
  <c r="BO1687" i="1"/>
  <c r="BP1687" i="1"/>
  <c r="BN1686" i="1"/>
  <c r="BO1688" i="1" l="1"/>
  <c r="BP1688" i="1"/>
  <c r="BL1690" i="1"/>
  <c r="BM1689" i="1"/>
  <c r="BP1689" i="1" l="1"/>
  <c r="BO1689" i="1"/>
  <c r="BM1690" i="1"/>
  <c r="BL1691" i="1"/>
  <c r="BN1688" i="1"/>
  <c r="BM1691" i="1" l="1"/>
  <c r="BN1690" i="1" s="1"/>
  <c r="BL1692" i="1"/>
  <c r="BP1690" i="1"/>
  <c r="BO1690" i="1"/>
  <c r="BN1689" i="1"/>
  <c r="BM1692" i="1" l="1"/>
  <c r="BN1691" i="1" s="1"/>
  <c r="BL1693" i="1"/>
  <c r="BO1691" i="1"/>
  <c r="BP1691" i="1"/>
  <c r="BM1693" i="1" l="1"/>
  <c r="BN1692" i="1" s="1"/>
  <c r="BL1694" i="1"/>
  <c r="BP1692" i="1"/>
  <c r="BO1692" i="1"/>
  <c r="BM1694" i="1" l="1"/>
  <c r="BN1693" i="1" s="1"/>
  <c r="BL1695" i="1"/>
  <c r="BP1693" i="1"/>
  <c r="BO1693" i="1"/>
  <c r="BL1696" i="1" l="1"/>
  <c r="BM1695" i="1"/>
  <c r="BN1694" i="1" s="1"/>
  <c r="BO1694" i="1"/>
  <c r="BP1694" i="1"/>
  <c r="BO1695" i="1" l="1"/>
  <c r="BP1695" i="1"/>
  <c r="BL1697" i="1"/>
  <c r="BM1696" i="1"/>
  <c r="BP1696" i="1" l="1"/>
  <c r="BO1696" i="1"/>
  <c r="BL1698" i="1"/>
  <c r="BM1697" i="1"/>
  <c r="BN1695" i="1"/>
  <c r="BP1697" i="1" l="1"/>
  <c r="BO1697" i="1"/>
  <c r="BL1699" i="1"/>
  <c r="BM1698" i="1"/>
  <c r="BN1696" i="1"/>
  <c r="BP1698" i="1" l="1"/>
  <c r="BO1698" i="1"/>
  <c r="BM1699" i="1"/>
  <c r="BL1700" i="1"/>
  <c r="BN1697" i="1"/>
  <c r="BM1700" i="1" l="1"/>
  <c r="BN1699" i="1" s="1"/>
  <c r="BL1701" i="1"/>
  <c r="BP1699" i="1"/>
  <c r="BO1699" i="1"/>
  <c r="BN1698" i="1"/>
  <c r="BL1702" i="1" l="1"/>
  <c r="BM1701" i="1"/>
  <c r="BN1700" i="1" s="1"/>
  <c r="BP1700" i="1"/>
  <c r="BO1700" i="1"/>
  <c r="BP1701" i="1" l="1"/>
  <c r="BO1701" i="1"/>
  <c r="BL1703" i="1"/>
  <c r="BM1702" i="1"/>
  <c r="BO1702" i="1" l="1"/>
  <c r="BP1702" i="1"/>
  <c r="BM1703" i="1"/>
  <c r="BL1704" i="1"/>
  <c r="BN1701" i="1"/>
  <c r="BM1704" i="1" l="1"/>
  <c r="BN1703" i="1" s="1"/>
  <c r="BL1705" i="1"/>
  <c r="BO1703" i="1"/>
  <c r="BP1703" i="1"/>
  <c r="BN1702" i="1"/>
  <c r="BL1706" i="1" l="1"/>
  <c r="BM1705" i="1"/>
  <c r="BN1704" i="1" s="1"/>
  <c r="BP1704" i="1"/>
  <c r="BO1704" i="1"/>
  <c r="BP1705" i="1" l="1"/>
  <c r="BO1705" i="1"/>
  <c r="BL1707" i="1"/>
  <c r="BM1706" i="1"/>
  <c r="BO1706" i="1" l="1"/>
  <c r="BP1706" i="1"/>
  <c r="BL1708" i="1"/>
  <c r="BM1707" i="1"/>
  <c r="BN1705" i="1"/>
  <c r="BO1707" i="1" l="1"/>
  <c r="BP1707" i="1"/>
  <c r="BL1709" i="1"/>
  <c r="BM1708" i="1"/>
  <c r="BN1706" i="1"/>
  <c r="BO1708" i="1" l="1"/>
  <c r="BP1708" i="1"/>
  <c r="BM1709" i="1"/>
  <c r="BL1710" i="1"/>
  <c r="BN1707" i="1"/>
  <c r="BL1711" i="1" l="1"/>
  <c r="BM1710" i="1"/>
  <c r="BN1709" i="1" s="1"/>
  <c r="BO1709" i="1"/>
  <c r="BP1709" i="1"/>
  <c r="BN1708" i="1"/>
  <c r="BP1710" i="1" l="1"/>
  <c r="BO1710" i="1"/>
  <c r="BM1711" i="1"/>
  <c r="BL1712" i="1"/>
  <c r="BM1712" i="1" l="1"/>
  <c r="BN1711" i="1" s="1"/>
  <c r="BL1713" i="1"/>
  <c r="BO1711" i="1"/>
  <c r="BP1711" i="1"/>
  <c r="BN1710" i="1"/>
  <c r="BM1713" i="1" l="1"/>
  <c r="BN1712" i="1" s="1"/>
  <c r="BL1714" i="1"/>
  <c r="BP1712" i="1"/>
  <c r="BO1712" i="1"/>
  <c r="BM1714" i="1" l="1"/>
  <c r="BN1713" i="1" s="1"/>
  <c r="BL1715" i="1"/>
  <c r="BP1713" i="1"/>
  <c r="BO1713" i="1"/>
  <c r="BL1716" i="1" l="1"/>
  <c r="BM1715" i="1"/>
  <c r="BN1714" i="1" s="1"/>
  <c r="BO1714" i="1"/>
  <c r="BP1714" i="1"/>
  <c r="BP1715" i="1" l="1"/>
  <c r="BO1715" i="1"/>
  <c r="BL1717" i="1"/>
  <c r="BM1716" i="1"/>
  <c r="BP1716" i="1" l="1"/>
  <c r="BO1716" i="1"/>
  <c r="BM1717" i="1"/>
  <c r="BL1718" i="1"/>
  <c r="BN1715" i="1"/>
  <c r="BL1719" i="1" l="1"/>
  <c r="BM1718" i="1"/>
  <c r="BN1717" i="1" s="1"/>
  <c r="BP1717" i="1"/>
  <c r="BO1717" i="1"/>
  <c r="BN1716" i="1"/>
  <c r="BO1718" i="1" l="1"/>
  <c r="BP1718" i="1"/>
  <c r="BL1720" i="1"/>
  <c r="BM1719" i="1"/>
  <c r="BO1719" i="1" l="1"/>
  <c r="BP1719" i="1"/>
  <c r="BL1721" i="1"/>
  <c r="BM1720" i="1"/>
  <c r="BN1718" i="1"/>
  <c r="BP1720" i="1" l="1"/>
  <c r="BO1720" i="1"/>
  <c r="BL1722" i="1"/>
  <c r="BM1721" i="1"/>
  <c r="BN1719" i="1"/>
  <c r="BP1721" i="1" l="1"/>
  <c r="BO1721" i="1"/>
  <c r="BM1722" i="1"/>
  <c r="BL1723" i="1"/>
  <c r="BN1720" i="1"/>
  <c r="BL1724" i="1" l="1"/>
  <c r="BM1723" i="1"/>
  <c r="BN1722" i="1" s="1"/>
  <c r="BO1722" i="1"/>
  <c r="BP1722" i="1"/>
  <c r="BN1721" i="1"/>
  <c r="BO1723" i="1" l="1"/>
  <c r="BP1723" i="1"/>
  <c r="BM1724" i="1"/>
  <c r="BL1725" i="1"/>
  <c r="BL1726" i="1" l="1"/>
  <c r="BM1725" i="1"/>
  <c r="BN1724" i="1" s="1"/>
  <c r="BP1724" i="1"/>
  <c r="BO1724" i="1"/>
  <c r="BN1723" i="1"/>
  <c r="BP1725" i="1" l="1"/>
  <c r="BO1725" i="1"/>
  <c r="BM1726" i="1"/>
  <c r="BL1727" i="1"/>
  <c r="BM1727" i="1" l="1"/>
  <c r="BN1726" i="1" s="1"/>
  <c r="BL1728" i="1"/>
  <c r="BO1726" i="1"/>
  <c r="BP1726" i="1"/>
  <c r="BN1725" i="1"/>
  <c r="BL1729" i="1" l="1"/>
  <c r="BM1728" i="1"/>
  <c r="BN1727" i="1" s="1"/>
  <c r="BP1727" i="1"/>
  <c r="BO1727" i="1"/>
  <c r="BP1728" i="1" l="1"/>
  <c r="BO1728" i="1"/>
  <c r="BL1730" i="1"/>
  <c r="BM1729" i="1"/>
  <c r="BP1729" i="1" l="1"/>
  <c r="BO1729" i="1"/>
  <c r="BL1731" i="1"/>
  <c r="BM1730" i="1"/>
  <c r="BN1728" i="1"/>
  <c r="BO1730" i="1" l="1"/>
  <c r="BP1730" i="1"/>
  <c r="BM1731" i="1"/>
  <c r="BL1732" i="1"/>
  <c r="BN1729" i="1"/>
  <c r="BM1732" i="1" l="1"/>
  <c r="BL1733" i="1"/>
  <c r="BO1731" i="1"/>
  <c r="BP1731" i="1"/>
  <c r="BN1731" i="1"/>
  <c r="BN1730" i="1"/>
  <c r="BL1734" i="1" l="1"/>
  <c r="BM1733" i="1"/>
  <c r="BN1732" i="1" s="1"/>
  <c r="BO1732" i="1"/>
  <c r="BP1732" i="1"/>
  <c r="BP1733" i="1" l="1"/>
  <c r="BO1733" i="1"/>
  <c r="BM1734" i="1"/>
  <c r="BL1735" i="1"/>
  <c r="BM1735" i="1" l="1"/>
  <c r="BL1736" i="1"/>
  <c r="BN1733" i="1"/>
  <c r="BP1734" i="1"/>
  <c r="BO1734" i="1"/>
  <c r="BM1736" i="1" l="1"/>
  <c r="BL1737" i="1"/>
  <c r="BN1734" i="1"/>
  <c r="BP1735" i="1"/>
  <c r="BO1735" i="1"/>
  <c r="BN1735" i="1"/>
  <c r="BL1738" i="1" l="1"/>
  <c r="BM1737" i="1"/>
  <c r="BP1736" i="1"/>
  <c r="BO1736" i="1"/>
  <c r="BN1736" i="1"/>
  <c r="BP1737" i="1" l="1"/>
  <c r="BO1737" i="1"/>
  <c r="BL1739" i="1"/>
  <c r="BM1738" i="1"/>
  <c r="BO1738" i="1" l="1"/>
  <c r="BP1738" i="1"/>
  <c r="BM1739" i="1"/>
  <c r="BL1740" i="1"/>
  <c r="BN1737" i="1"/>
  <c r="BM1740" i="1" l="1"/>
  <c r="BL1741" i="1"/>
  <c r="BO1739" i="1"/>
  <c r="BP1739" i="1"/>
  <c r="BN1739" i="1"/>
  <c r="BN1738" i="1"/>
  <c r="BM1741" i="1" l="1"/>
  <c r="BN1740" i="1" s="1"/>
  <c r="BL1742" i="1"/>
  <c r="BP1740" i="1"/>
  <c r="BO1740" i="1"/>
  <c r="BL1743" i="1" l="1"/>
  <c r="BM1742" i="1"/>
  <c r="BO1741" i="1"/>
  <c r="BP1741" i="1"/>
  <c r="BN1741" i="1"/>
  <c r="BO1742" i="1" l="1"/>
  <c r="BP1742" i="1"/>
  <c r="BL1744" i="1"/>
  <c r="BM1743" i="1"/>
  <c r="BO1743" i="1" l="1"/>
  <c r="BP1743" i="1"/>
  <c r="BL1745" i="1"/>
  <c r="BM1744" i="1"/>
  <c r="BN1742" i="1"/>
  <c r="BP1744" i="1" l="1"/>
  <c r="BO1744" i="1"/>
  <c r="BM1745" i="1"/>
  <c r="BL1746" i="1"/>
  <c r="BN1743" i="1"/>
  <c r="BM1746" i="1" l="1"/>
  <c r="BN1745" i="1" s="1"/>
  <c r="BL1747" i="1"/>
  <c r="BP1745" i="1"/>
  <c r="BO1745" i="1"/>
  <c r="BN1744" i="1"/>
  <c r="BM1747" i="1" l="1"/>
  <c r="BL1748" i="1"/>
  <c r="BO1746" i="1"/>
  <c r="BP1746" i="1"/>
  <c r="BN1746" i="1"/>
  <c r="BM1748" i="1" l="1"/>
  <c r="BN1747" i="1" s="1"/>
  <c r="BL1749" i="1"/>
  <c r="BP1747" i="1"/>
  <c r="BO1747" i="1"/>
  <c r="BL1750" i="1" l="1"/>
  <c r="BM1749" i="1"/>
  <c r="BN1748" i="1" s="1"/>
  <c r="BP1748" i="1"/>
  <c r="BO1748" i="1"/>
  <c r="BP1749" i="1" l="1"/>
  <c r="BO1749" i="1"/>
  <c r="BL1751" i="1"/>
  <c r="BM1750" i="1"/>
  <c r="BO1750" i="1" l="1"/>
  <c r="BP1750" i="1"/>
  <c r="BM1751" i="1"/>
  <c r="BL1752" i="1"/>
  <c r="BN1749" i="1"/>
  <c r="BM1752" i="1" l="1"/>
  <c r="BN1751" i="1" s="1"/>
  <c r="BL1753" i="1"/>
  <c r="BN1750" i="1"/>
  <c r="BP1751" i="1"/>
  <c r="BO1751" i="1"/>
  <c r="BL1754" i="1" l="1"/>
  <c r="BM1753" i="1"/>
  <c r="BN1752" i="1" s="1"/>
  <c r="BO1752" i="1"/>
  <c r="BP1752" i="1"/>
  <c r="BO1753" i="1" l="1"/>
  <c r="BP1753" i="1"/>
  <c r="BL1755" i="1"/>
  <c r="BM1754" i="1"/>
  <c r="BO1754" i="1" l="1"/>
  <c r="BP1754" i="1"/>
  <c r="BL1756" i="1"/>
  <c r="BM1755" i="1"/>
  <c r="BN1753" i="1"/>
  <c r="BN1754" i="1" l="1"/>
  <c r="BO1755" i="1"/>
  <c r="BP1755" i="1"/>
  <c r="BM1756" i="1"/>
  <c r="BL1757" i="1"/>
  <c r="BL1758" i="1" l="1"/>
  <c r="BM1757" i="1"/>
  <c r="BN1756" i="1" s="1"/>
  <c r="BO1756" i="1"/>
  <c r="BP1756" i="1"/>
  <c r="BN1755" i="1"/>
  <c r="BO1757" i="1" l="1"/>
  <c r="BP1757" i="1"/>
  <c r="BL1759" i="1"/>
  <c r="BM1758" i="1"/>
  <c r="BP1758" i="1" l="1"/>
  <c r="BO1758" i="1"/>
  <c r="BM1759" i="1"/>
  <c r="BL1760" i="1"/>
  <c r="BN1757" i="1"/>
  <c r="BM1760" i="1" l="1"/>
  <c r="BN1759" i="1" s="1"/>
  <c r="BL1761" i="1"/>
  <c r="BO1759" i="1"/>
  <c r="BP1759" i="1"/>
  <c r="BN1758" i="1"/>
  <c r="BM1761" i="1" l="1"/>
  <c r="BN1760" i="1" s="1"/>
  <c r="BL1762" i="1"/>
  <c r="BP1760" i="1"/>
  <c r="BO1760" i="1"/>
  <c r="BM1762" i="1" l="1"/>
  <c r="BL1763" i="1"/>
  <c r="BP1761" i="1"/>
  <c r="BO1761" i="1"/>
  <c r="BN1761" i="1"/>
  <c r="BM1763" i="1" l="1"/>
  <c r="BN1762" i="1" s="1"/>
  <c r="BL1764" i="1"/>
  <c r="BP1762" i="1"/>
  <c r="BO1762" i="1"/>
  <c r="BM1764" i="1" l="1"/>
  <c r="BN1763" i="1" s="1"/>
  <c r="BL1765" i="1"/>
  <c r="BP1763" i="1"/>
  <c r="BO1763" i="1"/>
  <c r="BL1766" i="1" l="1"/>
  <c r="BM1765" i="1"/>
  <c r="BP1764" i="1"/>
  <c r="BO1764" i="1"/>
  <c r="BN1764" i="1" l="1"/>
  <c r="BO1765" i="1"/>
  <c r="BP1765" i="1"/>
  <c r="BL1767" i="1"/>
  <c r="BM1766" i="1"/>
  <c r="BN1765" i="1" l="1"/>
  <c r="BP1766" i="1"/>
  <c r="BO1766" i="1"/>
  <c r="BL1768" i="1"/>
  <c r="BM1767" i="1"/>
  <c r="BO1767" i="1" l="1"/>
  <c r="BP1767" i="1"/>
  <c r="BM1768" i="1"/>
  <c r="BL1769" i="1"/>
  <c r="BN1766" i="1"/>
  <c r="BL1770" i="1" l="1"/>
  <c r="BM1769" i="1"/>
  <c r="BO1768" i="1"/>
  <c r="BP1768" i="1"/>
  <c r="BN1767" i="1"/>
  <c r="BN1768" i="1" l="1"/>
  <c r="BO1769" i="1"/>
  <c r="BP1769" i="1"/>
  <c r="BM1770" i="1"/>
  <c r="BL1771" i="1"/>
  <c r="BL1772" i="1" l="1"/>
  <c r="BM1771" i="1"/>
  <c r="BN1770" i="1" s="1"/>
  <c r="BP1770" i="1"/>
  <c r="BO1770" i="1"/>
  <c r="BN1769" i="1"/>
  <c r="BO1771" i="1" l="1"/>
  <c r="BP1771" i="1"/>
  <c r="BM1772" i="1"/>
  <c r="BL1773" i="1"/>
  <c r="BL1774" i="1" l="1"/>
  <c r="BM1773" i="1"/>
  <c r="BN1772" i="1" s="1"/>
  <c r="BN1771" i="1"/>
  <c r="BP1772" i="1"/>
  <c r="BO1772" i="1"/>
  <c r="BO1773" i="1" l="1"/>
  <c r="BP1773" i="1"/>
  <c r="BL1775" i="1"/>
  <c r="BM1774" i="1"/>
  <c r="BP1774" i="1" l="1"/>
  <c r="BO1774" i="1"/>
  <c r="BM1775" i="1"/>
  <c r="BL1776" i="1"/>
  <c r="BN1773" i="1"/>
  <c r="BM1776" i="1" l="1"/>
  <c r="BL1777" i="1"/>
  <c r="BO1775" i="1"/>
  <c r="BP1775" i="1"/>
  <c r="BN1774" i="1"/>
  <c r="BM1777" i="1" l="1"/>
  <c r="BL1778" i="1"/>
  <c r="BN1775" i="1"/>
  <c r="BO1776" i="1"/>
  <c r="BP1776" i="1"/>
  <c r="BN1776" i="1"/>
  <c r="BL1779" i="1" l="1"/>
  <c r="BM1778" i="1"/>
  <c r="BO1777" i="1"/>
  <c r="BP1777" i="1"/>
  <c r="BN1777" i="1" l="1"/>
  <c r="BO1778" i="1"/>
  <c r="BP1778" i="1"/>
  <c r="BL1780" i="1"/>
  <c r="BM1779" i="1"/>
  <c r="BO1779" i="1" l="1"/>
  <c r="BP1779" i="1"/>
  <c r="BM1780" i="1"/>
  <c r="BL1781" i="1"/>
  <c r="BN1778" i="1"/>
  <c r="BM1781" i="1" l="1"/>
  <c r="BL1782" i="1"/>
  <c r="BO1780" i="1"/>
  <c r="BP1780" i="1"/>
  <c r="BN1780" i="1"/>
  <c r="BN1779" i="1"/>
  <c r="BL1783" i="1" l="1"/>
  <c r="BM1782" i="1"/>
  <c r="BN1781" i="1" s="1"/>
  <c r="BO1781" i="1"/>
  <c r="BP1781" i="1"/>
  <c r="BP1782" i="1" l="1"/>
  <c r="BO1782" i="1"/>
  <c r="BM1783" i="1"/>
  <c r="BL1784" i="1"/>
  <c r="BL1785" i="1" l="1"/>
  <c r="BM1784" i="1"/>
  <c r="BN1783" i="1" s="1"/>
  <c r="BP1783" i="1"/>
  <c r="BO1783" i="1"/>
  <c r="BN1782" i="1"/>
  <c r="BL1786" i="1" l="1"/>
  <c r="BM1785" i="1"/>
  <c r="BP1784" i="1"/>
  <c r="BO1784" i="1"/>
  <c r="BN1784" i="1" l="1"/>
  <c r="BP1785" i="1"/>
  <c r="BO1785" i="1"/>
  <c r="BM1786" i="1"/>
  <c r="BL1787" i="1"/>
  <c r="BM1787" i="1" l="1"/>
  <c r="BL1788" i="1"/>
  <c r="BN1785" i="1"/>
  <c r="BO1786" i="1"/>
  <c r="BP1786" i="1"/>
  <c r="BL1789" i="1" l="1"/>
  <c r="BM1788" i="1"/>
  <c r="BN1786" i="1"/>
  <c r="BP1787" i="1"/>
  <c r="BO1787" i="1"/>
  <c r="BN1787" i="1" l="1"/>
  <c r="BP1788" i="1"/>
  <c r="BO1788" i="1"/>
  <c r="BM1789" i="1"/>
  <c r="BL1790" i="1"/>
  <c r="BL1791" i="1" l="1"/>
  <c r="BM1790" i="1"/>
  <c r="BO1789" i="1"/>
  <c r="BP1789" i="1"/>
  <c r="BN1789" i="1"/>
  <c r="BN1788" i="1"/>
  <c r="BO1790" i="1" l="1"/>
  <c r="BP1790" i="1"/>
  <c r="BL1792" i="1"/>
  <c r="BM1791" i="1"/>
  <c r="BN1790" i="1" l="1"/>
  <c r="BO1791" i="1"/>
  <c r="BP1791" i="1"/>
  <c r="BL1793" i="1"/>
  <c r="BM1792" i="1"/>
  <c r="BO1792" i="1" l="1"/>
  <c r="BP1792" i="1"/>
  <c r="BM1793" i="1"/>
  <c r="BL1794" i="1"/>
  <c r="BN1791" i="1"/>
  <c r="BM1794" i="1" l="1"/>
  <c r="BL1795" i="1"/>
  <c r="BN1792" i="1"/>
  <c r="BP1793" i="1"/>
  <c r="BO1793" i="1"/>
  <c r="BL1796" i="1" l="1"/>
  <c r="BM1795" i="1"/>
  <c r="BN1793" i="1"/>
  <c r="BO1794" i="1"/>
  <c r="BP1794" i="1"/>
  <c r="BN1794" i="1" l="1"/>
  <c r="BP1795" i="1"/>
  <c r="BO1795" i="1"/>
  <c r="BL1797" i="1"/>
  <c r="BM1796" i="1"/>
  <c r="BN1795" i="1" l="1"/>
  <c r="BP1796" i="1"/>
  <c r="BO1796" i="1"/>
  <c r="BM1797" i="1"/>
  <c r="BL1798" i="1"/>
  <c r="BM1798" i="1" l="1"/>
  <c r="BL1799" i="1"/>
  <c r="BN1796" i="1"/>
  <c r="BP1797" i="1"/>
  <c r="BO1797" i="1"/>
  <c r="BM1799" i="1" l="1"/>
  <c r="BL1800" i="1"/>
  <c r="BN1797" i="1"/>
  <c r="BO1798" i="1"/>
  <c r="BP1798" i="1"/>
  <c r="BL1801" i="1" l="1"/>
  <c r="BM1800" i="1"/>
  <c r="BN1798" i="1"/>
  <c r="BO1799" i="1"/>
  <c r="BP1799" i="1"/>
  <c r="BN1799" i="1" l="1"/>
  <c r="BP1800" i="1"/>
  <c r="BO1800" i="1"/>
  <c r="BM1801" i="1"/>
  <c r="BL1802" i="1"/>
  <c r="BO1801" i="1" l="1"/>
  <c r="BP1801" i="1"/>
  <c r="BM1802" i="1"/>
  <c r="BL1803" i="1"/>
  <c r="BN1800" i="1"/>
  <c r="BO1802" i="1" l="1"/>
  <c r="BP1802" i="1"/>
  <c r="BL1804" i="1"/>
  <c r="BM1803" i="1"/>
  <c r="BN1802" i="1" s="1"/>
  <c r="BN1801" i="1"/>
  <c r="BO1803" i="1" l="1"/>
  <c r="BP1803" i="1"/>
  <c r="BL1805" i="1"/>
  <c r="BM1804" i="1"/>
  <c r="BP1804" i="1" l="1"/>
  <c r="BO1804" i="1"/>
  <c r="BL1806" i="1"/>
  <c r="BM1805" i="1"/>
  <c r="BN1803" i="1"/>
  <c r="BO1805" i="1" l="1"/>
  <c r="BP1805" i="1"/>
  <c r="BM1806" i="1"/>
  <c r="BL1807" i="1"/>
  <c r="BN1804" i="1"/>
  <c r="BL1808" i="1" l="1"/>
  <c r="BM1807" i="1"/>
  <c r="BN1806" i="1" s="1"/>
  <c r="BP1806" i="1"/>
  <c r="BO1806" i="1"/>
  <c r="BN1805" i="1"/>
  <c r="BO1807" i="1" l="1"/>
  <c r="BP1807" i="1"/>
  <c r="BL1809" i="1"/>
  <c r="BM1808" i="1"/>
  <c r="BP1808" i="1" l="1"/>
  <c r="BO1808" i="1"/>
  <c r="BL1810" i="1"/>
  <c r="BM1809" i="1"/>
  <c r="BN1807" i="1"/>
  <c r="BP1809" i="1" l="1"/>
  <c r="BO1809" i="1"/>
  <c r="BL1811" i="1"/>
  <c r="BM1810" i="1"/>
  <c r="BN1808" i="1"/>
  <c r="BO1810" i="1" l="1"/>
  <c r="BP1810" i="1"/>
  <c r="BM1811" i="1"/>
  <c r="BL1812" i="1"/>
  <c r="BN1809" i="1"/>
  <c r="BL1813" i="1" l="1"/>
  <c r="BM1812" i="1"/>
  <c r="BO1811" i="1"/>
  <c r="BP1811" i="1"/>
  <c r="BN1811" i="1"/>
  <c r="BN1810" i="1"/>
  <c r="BO1812" i="1" l="1"/>
  <c r="BP1812" i="1"/>
  <c r="BM1813" i="1"/>
  <c r="BL1814" i="1"/>
  <c r="BM1814" i="1" l="1"/>
  <c r="BN1813" i="1" s="1"/>
  <c r="BL1815" i="1"/>
  <c r="BO1813" i="1"/>
  <c r="BP1813" i="1"/>
  <c r="BN1812" i="1"/>
  <c r="BL1816" i="1" l="1"/>
  <c r="BM1815" i="1"/>
  <c r="BN1814" i="1" s="1"/>
  <c r="BO1814" i="1"/>
  <c r="BP1814" i="1"/>
  <c r="BP1815" i="1" l="1"/>
  <c r="BO1815" i="1"/>
  <c r="BM1816" i="1"/>
  <c r="BL1817" i="1"/>
  <c r="BL1818" i="1" l="1"/>
  <c r="BM1817" i="1"/>
  <c r="BN1816" i="1" s="1"/>
  <c r="BP1816" i="1"/>
  <c r="BO1816" i="1"/>
  <c r="BN1815" i="1"/>
  <c r="BP1817" i="1" l="1"/>
  <c r="BO1817" i="1"/>
  <c r="BM1818" i="1"/>
  <c r="BL1819" i="1"/>
  <c r="BM1819" i="1" l="1"/>
  <c r="BN1818" i="1" s="1"/>
  <c r="BL1820" i="1"/>
  <c r="BP1818" i="1"/>
  <c r="BO1818" i="1"/>
  <c r="BN1817" i="1"/>
  <c r="BM1820" i="1" l="1"/>
  <c r="BN1819" i="1" s="1"/>
  <c r="BL1821" i="1"/>
  <c r="BP1819" i="1"/>
  <c r="BO1819" i="1"/>
  <c r="BL1822" i="1" l="1"/>
  <c r="BM1821" i="1"/>
  <c r="BN1820" i="1" s="1"/>
  <c r="BP1820" i="1"/>
  <c r="BO1820" i="1"/>
  <c r="BO1821" i="1" l="1"/>
  <c r="BP1821" i="1"/>
  <c r="BL1823" i="1"/>
  <c r="BM1822" i="1"/>
  <c r="BO1822" i="1" l="1"/>
  <c r="BP1822" i="1"/>
  <c r="BM1823" i="1"/>
  <c r="BL1824" i="1"/>
  <c r="BN1821" i="1"/>
  <c r="BM1824" i="1" l="1"/>
  <c r="BL1825" i="1"/>
  <c r="BP1823" i="1"/>
  <c r="BO1823" i="1"/>
  <c r="BN1823" i="1"/>
  <c r="BN1822" i="1"/>
  <c r="BL1826" i="1" l="1"/>
  <c r="BM1825" i="1"/>
  <c r="BN1824" i="1" s="1"/>
  <c r="BO1824" i="1"/>
  <c r="BP1824" i="1"/>
  <c r="BO1825" i="1" l="1"/>
  <c r="BP1825" i="1"/>
  <c r="BL1827" i="1"/>
  <c r="BM1826" i="1"/>
  <c r="BP1826" i="1" l="1"/>
  <c r="BO1826" i="1"/>
  <c r="BL1828" i="1"/>
  <c r="BM1827" i="1"/>
  <c r="BN1825" i="1"/>
  <c r="BP1827" i="1" l="1"/>
  <c r="BO1827" i="1"/>
  <c r="BM1828" i="1"/>
  <c r="BL1829" i="1"/>
  <c r="BN1826" i="1"/>
  <c r="BL1830" i="1" l="1"/>
  <c r="BM1829" i="1"/>
  <c r="BN1828" i="1" s="1"/>
  <c r="BP1828" i="1"/>
  <c r="BO1828" i="1"/>
  <c r="BN1827" i="1"/>
  <c r="BP1829" i="1" l="1"/>
  <c r="BO1829" i="1"/>
  <c r="BL1831" i="1"/>
  <c r="BM1830" i="1"/>
  <c r="BP1830" i="1" l="1"/>
  <c r="BO1830" i="1"/>
  <c r="BM1831" i="1"/>
  <c r="BL1832" i="1"/>
  <c r="BN1829" i="1"/>
  <c r="BL1833" i="1" l="1"/>
  <c r="BM1832" i="1"/>
  <c r="BN1831" i="1" s="1"/>
  <c r="BP1831" i="1"/>
  <c r="BO1831" i="1"/>
  <c r="BN1830" i="1"/>
  <c r="BP1832" i="1" l="1"/>
  <c r="BO1832" i="1"/>
  <c r="BM1833" i="1"/>
  <c r="BL1834" i="1"/>
  <c r="BL1835" i="1" l="1"/>
  <c r="BM1834" i="1"/>
  <c r="BN1833" i="1" s="1"/>
  <c r="BO1833" i="1"/>
  <c r="BP1833" i="1"/>
  <c r="BN1832" i="1"/>
  <c r="BP1834" i="1" l="1"/>
  <c r="BO1834" i="1"/>
  <c r="BM1835" i="1"/>
  <c r="BL1836" i="1"/>
  <c r="BM1836" i="1" l="1"/>
  <c r="BN1835" i="1" s="1"/>
  <c r="BL1837" i="1"/>
  <c r="BO1835" i="1"/>
  <c r="BP1835" i="1"/>
  <c r="BN1834" i="1"/>
  <c r="BL1838" i="1" l="1"/>
  <c r="BM1837" i="1"/>
  <c r="BN1836" i="1" s="1"/>
  <c r="BO1836" i="1"/>
  <c r="BP1836" i="1"/>
  <c r="BO1837" i="1" l="1"/>
  <c r="BP1837" i="1"/>
  <c r="BL1839" i="1"/>
  <c r="BM1838" i="1"/>
  <c r="BO1838" i="1" l="1"/>
  <c r="BP1838" i="1"/>
  <c r="BL1840" i="1"/>
  <c r="BM1839" i="1"/>
  <c r="BN1837" i="1"/>
  <c r="BO1839" i="1" l="1"/>
  <c r="BP1839" i="1"/>
  <c r="BL1841" i="1"/>
  <c r="BM1840" i="1"/>
  <c r="BN1838" i="1"/>
  <c r="BP1840" i="1" l="1"/>
  <c r="BO1840" i="1"/>
  <c r="BL1842" i="1"/>
  <c r="BM1841" i="1"/>
  <c r="BN1839" i="1"/>
  <c r="BP1841" i="1" l="1"/>
  <c r="BO1841" i="1"/>
  <c r="BL1843" i="1"/>
  <c r="BM1842" i="1"/>
  <c r="BN1840" i="1"/>
  <c r="BO1842" i="1" l="1"/>
  <c r="BP1842" i="1"/>
  <c r="BM1843" i="1"/>
  <c r="BL1844" i="1"/>
  <c r="BN1841" i="1"/>
  <c r="BM1844" i="1" l="1"/>
  <c r="BN1843" i="1" s="1"/>
  <c r="BL1845" i="1"/>
  <c r="BO1843" i="1"/>
  <c r="BP1843" i="1"/>
  <c r="BN1842" i="1"/>
  <c r="BL1846" i="1" l="1"/>
  <c r="BM1845" i="1"/>
  <c r="BN1844" i="1" s="1"/>
  <c r="BP1844" i="1"/>
  <c r="BO1844" i="1"/>
  <c r="BP1845" i="1" l="1"/>
  <c r="BO1845" i="1"/>
  <c r="BM1846" i="1"/>
  <c r="BL1847" i="1"/>
  <c r="BM1847" i="1" l="1"/>
  <c r="BN1846" i="1" s="1"/>
  <c r="BL1848" i="1"/>
  <c r="BO1846" i="1"/>
  <c r="BP1846" i="1"/>
  <c r="BN1845" i="1"/>
  <c r="BM1848" i="1" l="1"/>
  <c r="BN1847" i="1" s="1"/>
  <c r="BL1849" i="1"/>
  <c r="BP1847" i="1"/>
  <c r="BO1847" i="1"/>
  <c r="BM1849" i="1" l="1"/>
  <c r="BL1850" i="1"/>
  <c r="BP1848" i="1"/>
  <c r="BO1848" i="1"/>
  <c r="BN1848" i="1"/>
  <c r="BM1850" i="1" l="1"/>
  <c r="BN1849" i="1" s="1"/>
  <c r="BL1851" i="1"/>
  <c r="BO1849" i="1"/>
  <c r="BP1849" i="1"/>
  <c r="BL1852" i="1" l="1"/>
  <c r="BM1851" i="1"/>
  <c r="BO1850" i="1"/>
  <c r="BP1850" i="1"/>
  <c r="BN1850" i="1"/>
  <c r="BP1851" i="1" l="1"/>
  <c r="BO1851" i="1"/>
  <c r="BL1853" i="1"/>
  <c r="BM1852" i="1"/>
  <c r="BP1852" i="1" l="1"/>
  <c r="BO1852" i="1"/>
  <c r="BM1853" i="1"/>
  <c r="BL1854" i="1"/>
  <c r="BN1851" i="1"/>
  <c r="BM1854" i="1" l="1"/>
  <c r="BL1855" i="1"/>
  <c r="BO1853" i="1"/>
  <c r="BP1853" i="1"/>
  <c r="BN1853" i="1"/>
  <c r="BN1852" i="1"/>
  <c r="BM1855" i="1" l="1"/>
  <c r="BN1854" i="1" s="1"/>
  <c r="BL1856" i="1"/>
  <c r="BP1854" i="1"/>
  <c r="BO1854" i="1"/>
  <c r="BM1856" i="1" l="1"/>
  <c r="BN1855" i="1" s="1"/>
  <c r="BL1857" i="1"/>
  <c r="BP1855" i="1"/>
  <c r="BO1855" i="1"/>
  <c r="BM1857" i="1" l="1"/>
  <c r="BN1856" i="1" s="1"/>
  <c r="BL1858" i="1"/>
  <c r="BP1856" i="1"/>
  <c r="BO1856" i="1"/>
  <c r="BM1858" i="1" l="1"/>
  <c r="BN1857" i="1" s="1"/>
  <c r="BL1859" i="1"/>
  <c r="BP1857" i="1"/>
  <c r="BO1857" i="1"/>
  <c r="BM1859" i="1" l="1"/>
  <c r="BN1858" i="1" s="1"/>
  <c r="BL1860" i="1"/>
  <c r="BO1858" i="1"/>
  <c r="BP1858" i="1"/>
  <c r="BM1860" i="1" l="1"/>
  <c r="BN1859" i="1" s="1"/>
  <c r="BL1861" i="1"/>
  <c r="BP1859" i="1"/>
  <c r="BO1859" i="1"/>
  <c r="BM1861" i="1" l="1"/>
  <c r="BN1860" i="1" s="1"/>
  <c r="BL1862" i="1"/>
  <c r="BP1860" i="1"/>
  <c r="BO1860" i="1"/>
  <c r="BM1862" i="1" l="1"/>
  <c r="BL1863" i="1"/>
  <c r="BO1861" i="1"/>
  <c r="BP1861" i="1"/>
  <c r="BN1861" i="1"/>
  <c r="BL1864" i="1" l="1"/>
  <c r="BM1863" i="1"/>
  <c r="BO1862" i="1"/>
  <c r="BP1862" i="1"/>
  <c r="BN1862" i="1"/>
  <c r="BP1863" i="1" l="1"/>
  <c r="BO1863" i="1"/>
  <c r="BL1865" i="1"/>
  <c r="BM1864" i="1"/>
  <c r="BP1864" i="1" l="1"/>
  <c r="BO1864" i="1"/>
  <c r="BM1865" i="1"/>
  <c r="BL1866" i="1"/>
  <c r="BN1863" i="1"/>
  <c r="BM1866" i="1" l="1"/>
  <c r="BN1865" i="1" s="1"/>
  <c r="BL1867" i="1"/>
  <c r="BO1865" i="1"/>
  <c r="BP1865" i="1"/>
  <c r="BN1864" i="1"/>
  <c r="BL1868" i="1" l="1"/>
  <c r="BM1867" i="1"/>
  <c r="BN1866" i="1" s="1"/>
  <c r="BP1866" i="1"/>
  <c r="BO1866" i="1"/>
  <c r="BO1867" i="1" l="1"/>
  <c r="BP1867" i="1"/>
  <c r="BM1868" i="1"/>
  <c r="BL1869" i="1"/>
  <c r="BM1869" i="1" l="1"/>
  <c r="BN1868" i="1" s="1"/>
  <c r="BL1870" i="1"/>
  <c r="BP1868" i="1"/>
  <c r="BO1868" i="1"/>
  <c r="BN1867" i="1"/>
  <c r="BM1870" i="1" l="1"/>
  <c r="BN1869" i="1" s="1"/>
  <c r="BL1871" i="1"/>
  <c r="BP1869" i="1"/>
  <c r="BO1869" i="1"/>
  <c r="BM1871" i="1" l="1"/>
  <c r="BN1870" i="1" s="1"/>
  <c r="BL1872" i="1"/>
  <c r="BP1870" i="1"/>
  <c r="BO1870" i="1"/>
  <c r="BM1872" i="1" l="1"/>
  <c r="BL1873" i="1"/>
  <c r="BP1871" i="1"/>
  <c r="BO1871" i="1"/>
  <c r="BN1871" i="1"/>
  <c r="BL1874" i="1" l="1"/>
  <c r="BM1873" i="1"/>
  <c r="BN1872" i="1" s="1"/>
  <c r="BO1872" i="1"/>
  <c r="BP1872" i="1"/>
  <c r="BO1873" i="1" l="1"/>
  <c r="BP1873" i="1"/>
  <c r="BL1875" i="1"/>
  <c r="BM1874" i="1"/>
  <c r="BN1873" i="1" s="1"/>
  <c r="BO1874" i="1" l="1"/>
  <c r="BP1874" i="1"/>
  <c r="BL1876" i="1"/>
  <c r="BM1875" i="1"/>
  <c r="BN1874" i="1" s="1"/>
  <c r="BP1875" i="1" l="1"/>
  <c r="BO1875" i="1"/>
  <c r="BL1877" i="1"/>
  <c r="BM1876" i="1"/>
  <c r="BN1875" i="1" s="1"/>
  <c r="BO1876" i="1" l="1"/>
  <c r="BP1876" i="1"/>
  <c r="BM1877" i="1"/>
  <c r="BN1876" i="1" s="1"/>
  <c r="BL1878" i="1"/>
  <c r="BM1878" i="1" l="1"/>
  <c r="BN1877" i="1" s="1"/>
  <c r="BL1879" i="1"/>
  <c r="BP1877" i="1"/>
  <c r="BO1877" i="1"/>
  <c r="BL1880" i="1" l="1"/>
  <c r="BM1879" i="1"/>
  <c r="BN1878" i="1" s="1"/>
  <c r="BO1878" i="1"/>
  <c r="BP1878" i="1"/>
  <c r="BO1879" i="1" l="1"/>
  <c r="BP1879" i="1"/>
  <c r="BL1881" i="1"/>
  <c r="BM1880" i="1"/>
  <c r="BM1881" i="1" l="1"/>
  <c r="BL1882" i="1"/>
  <c r="BP1880" i="1"/>
  <c r="BO1880" i="1"/>
  <c r="BN1880" i="1"/>
  <c r="BN1879" i="1"/>
  <c r="BM1882" i="1" l="1"/>
  <c r="BN1881" i="1" s="1"/>
  <c r="BL1883" i="1"/>
  <c r="BP1881" i="1"/>
  <c r="BO1881" i="1"/>
  <c r="BM1883" i="1" l="1"/>
  <c r="BN1882" i="1" s="1"/>
  <c r="BL1884" i="1"/>
  <c r="BO1882" i="1"/>
  <c r="BP1882" i="1"/>
  <c r="BM1884" i="1" l="1"/>
  <c r="BN1883" i="1" s="1"/>
  <c r="BL1885" i="1"/>
  <c r="BP1883" i="1"/>
  <c r="BO1883" i="1"/>
  <c r="BM1885" i="1" l="1"/>
  <c r="BN1884" i="1" s="1"/>
  <c r="BL1886" i="1"/>
  <c r="BP1884" i="1"/>
  <c r="BO1884" i="1"/>
  <c r="BL1887" i="1" l="1"/>
  <c r="BM1886" i="1"/>
  <c r="BN1885" i="1" s="1"/>
  <c r="BO1885" i="1"/>
  <c r="BP1885" i="1"/>
  <c r="BO1886" i="1" l="1"/>
  <c r="BP1886" i="1"/>
  <c r="BL1888" i="1"/>
  <c r="BM1887" i="1"/>
  <c r="BN1886" i="1" s="1"/>
  <c r="BO1887" i="1" l="1"/>
  <c r="BP1887" i="1"/>
  <c r="BL1889" i="1"/>
  <c r="BM1888" i="1"/>
  <c r="BN1887" i="1" s="1"/>
  <c r="BO1888" i="1" l="1"/>
  <c r="BP1888" i="1"/>
  <c r="BL1890" i="1"/>
  <c r="BM1889" i="1"/>
  <c r="BN1888" i="1" s="1"/>
  <c r="BP1889" i="1" l="1"/>
  <c r="BO1889" i="1"/>
  <c r="BL1891" i="1"/>
  <c r="BM1890" i="1"/>
  <c r="BN1889" i="1" s="1"/>
  <c r="BP1890" i="1" l="1"/>
  <c r="BO1890" i="1"/>
  <c r="BM1891" i="1"/>
  <c r="BN1890" i="1" s="1"/>
  <c r="BL1892" i="1"/>
  <c r="BM1892" i="1" l="1"/>
  <c r="BN1891" i="1" s="1"/>
  <c r="BL1893" i="1"/>
  <c r="BP1891" i="1"/>
  <c r="BO1891" i="1"/>
  <c r="BL1894" i="1" l="1"/>
  <c r="BM1893" i="1"/>
  <c r="BN1892" i="1" s="1"/>
  <c r="BP1892" i="1"/>
  <c r="BO1892" i="1"/>
  <c r="BP1893" i="1" l="1"/>
  <c r="BO1893" i="1"/>
  <c r="BM1894" i="1"/>
  <c r="BL1895" i="1"/>
  <c r="BM1895" i="1" l="1"/>
  <c r="BN1894" i="1" s="1"/>
  <c r="BL1896" i="1"/>
  <c r="BP1894" i="1"/>
  <c r="BO1894" i="1"/>
  <c r="BN1893" i="1"/>
  <c r="BM1896" i="1" l="1"/>
  <c r="BN1895" i="1" s="1"/>
  <c r="BL1897" i="1"/>
  <c r="BO1895" i="1"/>
  <c r="BP1895" i="1"/>
  <c r="BM1897" i="1" l="1"/>
  <c r="BN1896" i="1" s="1"/>
  <c r="BL1898" i="1"/>
  <c r="BP1896" i="1"/>
  <c r="BO1896" i="1"/>
  <c r="BL1899" i="1" l="1"/>
  <c r="BM1898" i="1"/>
  <c r="BO1897" i="1"/>
  <c r="BP1897" i="1"/>
  <c r="BN1897" i="1"/>
  <c r="BO1898" i="1" l="1"/>
  <c r="BP1898" i="1"/>
  <c r="BL1900" i="1"/>
  <c r="BM1899" i="1"/>
  <c r="BO1899" i="1" l="1"/>
  <c r="BP1899" i="1"/>
  <c r="BL1901" i="1"/>
  <c r="BM1900" i="1"/>
  <c r="BN1899" i="1" s="1"/>
  <c r="BN1898" i="1"/>
  <c r="BP1900" i="1" l="1"/>
  <c r="BO1900" i="1"/>
  <c r="BM1901" i="1"/>
  <c r="BL1902" i="1"/>
  <c r="BL1903" i="1" l="1"/>
  <c r="BM1902" i="1"/>
  <c r="BN1901" i="1" s="1"/>
  <c r="BP1901" i="1"/>
  <c r="BO1901" i="1"/>
  <c r="BN1900" i="1"/>
  <c r="BO1902" i="1" l="1"/>
  <c r="BP1902" i="1"/>
  <c r="BM1903" i="1"/>
  <c r="BN1902" i="1" s="1"/>
  <c r="BL1904" i="1"/>
  <c r="BM1904" i="1" l="1"/>
  <c r="BN1903" i="1" s="1"/>
  <c r="BL1905" i="1"/>
  <c r="BO1903" i="1"/>
  <c r="BP1903" i="1"/>
  <c r="BL1906" i="1" l="1"/>
  <c r="BM1905" i="1"/>
  <c r="BN1904" i="1" s="1"/>
  <c r="BP1904" i="1"/>
  <c r="BO1904" i="1"/>
  <c r="BP1905" i="1" l="1"/>
  <c r="BO1905" i="1"/>
  <c r="BL1907" i="1"/>
  <c r="BM1906" i="1"/>
  <c r="BN1905" i="1" s="1"/>
  <c r="BO1906" i="1" l="1"/>
  <c r="BP1906" i="1"/>
  <c r="BM1907" i="1"/>
  <c r="BN1906" i="1" s="1"/>
  <c r="BL1908" i="1"/>
  <c r="BM1908" i="1" l="1"/>
  <c r="BN1907" i="1" s="1"/>
  <c r="BL1909" i="1"/>
  <c r="BO1907" i="1"/>
  <c r="BP1907" i="1"/>
  <c r="BL1910" i="1" l="1"/>
  <c r="BM1909" i="1"/>
  <c r="BN1908" i="1" s="1"/>
  <c r="BP1908" i="1"/>
  <c r="BO1908" i="1"/>
  <c r="BO1909" i="1" l="1"/>
  <c r="BP1909" i="1"/>
  <c r="BL1911" i="1"/>
  <c r="BM1910" i="1"/>
  <c r="BN1909" i="1" s="1"/>
  <c r="BO1910" i="1" l="1"/>
  <c r="BP1910" i="1"/>
  <c r="BL1912" i="1"/>
  <c r="BM1911" i="1"/>
  <c r="BN1910" i="1" s="1"/>
  <c r="BO1911" i="1" l="1"/>
  <c r="BP1911" i="1"/>
  <c r="BL1913" i="1"/>
  <c r="BM1912" i="1"/>
  <c r="BN1911" i="1" s="1"/>
  <c r="BP1912" i="1" l="1"/>
  <c r="BO1912" i="1"/>
  <c r="BL1914" i="1"/>
  <c r="BM1913" i="1"/>
  <c r="BP1913" i="1" l="1"/>
  <c r="BO1913" i="1"/>
  <c r="BL1915" i="1"/>
  <c r="BM1914" i="1"/>
  <c r="BN1912" i="1"/>
  <c r="BP1914" i="1" l="1"/>
  <c r="BO1914" i="1"/>
  <c r="BM1915" i="1"/>
  <c r="BN1914" i="1" s="1"/>
  <c r="BL1916" i="1"/>
  <c r="BN1913" i="1"/>
  <c r="BL1917" i="1" l="1"/>
  <c r="BM1916" i="1"/>
  <c r="BN1915" i="1" s="1"/>
  <c r="BP1915" i="1"/>
  <c r="BO1915" i="1"/>
  <c r="BP1916" i="1" l="1"/>
  <c r="BO1916" i="1"/>
  <c r="BL1918" i="1"/>
  <c r="BM1917" i="1"/>
  <c r="BN1916" i="1" s="1"/>
  <c r="BP1917" i="1" l="1"/>
  <c r="BO1917" i="1"/>
  <c r="BM1918" i="1"/>
  <c r="BN1917" i="1" s="1"/>
  <c r="BL1919" i="1"/>
  <c r="BM1919" i="1" l="1"/>
  <c r="BN1918" i="1" s="1"/>
  <c r="BL1920" i="1"/>
  <c r="BO1918" i="1"/>
  <c r="BP1918" i="1"/>
  <c r="BM1920" i="1" l="1"/>
  <c r="BL1921" i="1"/>
  <c r="BP1919" i="1"/>
  <c r="BO1919" i="1"/>
  <c r="BN1919" i="1"/>
  <c r="BL1922" i="1" l="1"/>
  <c r="BM1921" i="1"/>
  <c r="BN1920" i="1" s="1"/>
  <c r="BO1920" i="1"/>
  <c r="BP1920" i="1"/>
  <c r="BO1921" i="1" l="1"/>
  <c r="BP1921" i="1"/>
  <c r="BM1922" i="1"/>
  <c r="BN1921" i="1" s="1"/>
  <c r="BL1923" i="1"/>
  <c r="BL1924" i="1" l="1"/>
  <c r="BM1923" i="1"/>
  <c r="BN1922" i="1" s="1"/>
  <c r="BO1922" i="1"/>
  <c r="BP1922" i="1"/>
  <c r="BO1923" i="1" l="1"/>
  <c r="BP1923" i="1"/>
  <c r="BL1925" i="1"/>
  <c r="BM1924" i="1"/>
  <c r="BN1923" i="1" s="1"/>
  <c r="BP1924" i="1" l="1"/>
  <c r="BO1924" i="1"/>
  <c r="BM1925" i="1"/>
  <c r="BN1924" i="1" s="1"/>
  <c r="BL1926" i="1"/>
  <c r="BM1926" i="1" l="1"/>
  <c r="BN1925" i="1" s="1"/>
  <c r="BL1927" i="1"/>
  <c r="BO1925" i="1"/>
  <c r="BP1925" i="1"/>
  <c r="BM1927" i="1" l="1"/>
  <c r="BN1926" i="1" s="1"/>
  <c r="BL1928" i="1"/>
  <c r="BO1926" i="1"/>
  <c r="BP1926" i="1"/>
  <c r="BL1929" i="1" l="1"/>
  <c r="BM1928" i="1"/>
  <c r="BN1927" i="1" s="1"/>
  <c r="BO1927" i="1"/>
  <c r="BP1927" i="1"/>
  <c r="BP1928" i="1" l="1"/>
  <c r="BO1928" i="1"/>
  <c r="BL1930" i="1"/>
  <c r="BM1929" i="1"/>
  <c r="BN1928" i="1" s="1"/>
  <c r="BP1929" i="1" l="1"/>
  <c r="BO1929" i="1"/>
  <c r="BM1930" i="1"/>
  <c r="BN1929" i="1" s="1"/>
  <c r="BL1931" i="1"/>
  <c r="BM1931" i="1" l="1"/>
  <c r="BN1930" i="1" s="1"/>
  <c r="BL1932" i="1"/>
  <c r="BO1930" i="1"/>
  <c r="BP1930" i="1"/>
  <c r="BM1932" i="1" l="1"/>
  <c r="BN1931" i="1" s="1"/>
  <c r="BL1933" i="1"/>
  <c r="BO1931" i="1"/>
  <c r="BP1931" i="1"/>
  <c r="BM1933" i="1" l="1"/>
  <c r="BN1932" i="1" s="1"/>
  <c r="BL1934" i="1"/>
  <c r="BO1932" i="1"/>
  <c r="BP1932" i="1"/>
  <c r="BM1934" i="1" l="1"/>
  <c r="BN1933" i="1" s="1"/>
  <c r="BL1935" i="1"/>
  <c r="BO1933" i="1"/>
  <c r="BP1933" i="1"/>
  <c r="BL1936" i="1" l="1"/>
  <c r="BM1935" i="1"/>
  <c r="BO1934" i="1"/>
  <c r="BP1934" i="1"/>
  <c r="BN1934" i="1" l="1"/>
  <c r="BP1935" i="1"/>
  <c r="BO1935" i="1"/>
  <c r="BL1937" i="1"/>
  <c r="BM1936" i="1"/>
  <c r="BM1937" i="1" l="1"/>
  <c r="BN1936" i="1" s="1"/>
  <c r="BL1938" i="1"/>
  <c r="BO1936" i="1"/>
  <c r="BP1936" i="1"/>
  <c r="BN1935" i="1"/>
  <c r="BM1938" i="1" l="1"/>
  <c r="BN1937" i="1" s="1"/>
  <c r="BL1939" i="1"/>
  <c r="BO1937" i="1"/>
  <c r="BP1937" i="1"/>
  <c r="BL1940" i="1" l="1"/>
  <c r="BM1939" i="1"/>
  <c r="BN1938" i="1" s="1"/>
  <c r="BP1938" i="1"/>
  <c r="BO1938" i="1"/>
  <c r="BO1939" i="1" l="1"/>
  <c r="BP1939" i="1"/>
  <c r="BL1941" i="1"/>
  <c r="BM1940" i="1"/>
  <c r="BN1939" i="1" s="1"/>
  <c r="BP1940" i="1" l="1"/>
  <c r="BO1940" i="1"/>
  <c r="BL1942" i="1"/>
  <c r="BM1941" i="1"/>
  <c r="BN1940" i="1" s="1"/>
  <c r="BP1941" i="1" l="1"/>
  <c r="BO1941" i="1"/>
  <c r="BL1943" i="1"/>
  <c r="BM1942" i="1"/>
  <c r="BP1942" i="1" l="1"/>
  <c r="BO1942" i="1"/>
  <c r="BM1943" i="1"/>
  <c r="BL1944" i="1"/>
  <c r="BN1941" i="1"/>
  <c r="BO1943" i="1" l="1"/>
  <c r="BP1943" i="1"/>
  <c r="BM1944" i="1"/>
  <c r="BL1945" i="1"/>
  <c r="BN1942" i="1"/>
  <c r="BM1945" i="1" l="1"/>
  <c r="BL1946" i="1"/>
  <c r="BO1944" i="1"/>
  <c r="BP1944" i="1"/>
  <c r="BN1944" i="1"/>
  <c r="BN1943" i="1"/>
  <c r="BM1946" i="1" l="1"/>
  <c r="BL1947" i="1"/>
  <c r="BO1945" i="1"/>
  <c r="BP1945" i="1"/>
  <c r="BN1945" i="1"/>
  <c r="BL1948" i="1" l="1"/>
  <c r="BM1947" i="1"/>
  <c r="BO1946" i="1"/>
  <c r="BN1946" i="1"/>
  <c r="BP1946" i="1"/>
  <c r="BO1947" i="1" l="1"/>
  <c r="BP1947" i="1"/>
  <c r="BL1949" i="1"/>
  <c r="BM1948" i="1"/>
  <c r="BN1947" i="1" s="1"/>
  <c r="BO1948" i="1" l="1"/>
  <c r="BP1948" i="1"/>
  <c r="BL1950" i="1"/>
  <c r="BM1949" i="1"/>
  <c r="BN1948" i="1" s="1"/>
  <c r="BO1949" i="1" l="1"/>
  <c r="BP1949" i="1"/>
  <c r="BM1950" i="1"/>
  <c r="BL1951" i="1"/>
  <c r="BL1952" i="1" l="1"/>
  <c r="BM1951" i="1"/>
  <c r="BN1950" i="1" s="1"/>
  <c r="BP1950" i="1"/>
  <c r="BO1950" i="1"/>
  <c r="BN1949" i="1"/>
  <c r="BO1951" i="1" l="1"/>
  <c r="BP1951" i="1"/>
  <c r="BL1953" i="1"/>
  <c r="BM1952" i="1"/>
  <c r="BP1952" i="1" l="1"/>
  <c r="BO1952" i="1"/>
  <c r="BM1953" i="1"/>
  <c r="BN1952" i="1" s="1"/>
  <c r="BL1954" i="1"/>
  <c r="BN1951" i="1"/>
  <c r="BM1954" i="1" l="1"/>
  <c r="BL1955" i="1"/>
  <c r="BP1953" i="1"/>
  <c r="BO1953" i="1"/>
  <c r="BN1953" i="1"/>
  <c r="BM1955" i="1" l="1"/>
  <c r="BL1956" i="1"/>
  <c r="BN1954" i="1"/>
  <c r="BO1954" i="1"/>
  <c r="BP1954" i="1"/>
  <c r="BM1956" i="1" l="1"/>
  <c r="BL1957" i="1"/>
  <c r="BO1955" i="1"/>
  <c r="BN1955" i="1"/>
  <c r="BP1955" i="1"/>
  <c r="BM1957" i="1" l="1"/>
  <c r="BN1956" i="1" s="1"/>
  <c r="BL1958" i="1"/>
  <c r="BO1956" i="1"/>
  <c r="BP1956" i="1"/>
  <c r="BL1959" i="1" l="1"/>
  <c r="BM1958" i="1"/>
  <c r="BO1957" i="1"/>
  <c r="BP1957" i="1"/>
  <c r="BN1957" i="1"/>
  <c r="BO1958" i="1" l="1"/>
  <c r="BP1958" i="1"/>
  <c r="BL1960" i="1"/>
  <c r="BM1959" i="1"/>
  <c r="BN1958" i="1" s="1"/>
  <c r="BP1959" i="1" l="1"/>
  <c r="BO1959" i="1"/>
  <c r="BL1961" i="1"/>
  <c r="BM1960" i="1"/>
  <c r="BP1960" i="1" l="1"/>
  <c r="BO1960" i="1"/>
  <c r="BM1961" i="1"/>
  <c r="BN1960" i="1" s="1"/>
  <c r="BL1962" i="1"/>
  <c r="BN1959" i="1"/>
  <c r="BL1963" i="1" l="1"/>
  <c r="BM1962" i="1"/>
  <c r="BP1961" i="1"/>
  <c r="BN1961" i="1"/>
  <c r="BO1961" i="1"/>
  <c r="BO1962" i="1" l="1"/>
  <c r="BP1962" i="1"/>
  <c r="BL1964" i="1"/>
  <c r="BM1963" i="1"/>
  <c r="BN1962" i="1" s="1"/>
  <c r="BO1963" i="1" l="1"/>
  <c r="BP1963" i="1"/>
  <c r="BL1965" i="1"/>
  <c r="BM1964" i="1"/>
  <c r="BL1966" i="1" l="1"/>
  <c r="BM1965" i="1"/>
  <c r="BP1964" i="1"/>
  <c r="BO1964" i="1"/>
  <c r="BN1964" i="1"/>
  <c r="BN1963" i="1"/>
  <c r="BP1965" i="1" l="1"/>
  <c r="BO1965" i="1"/>
  <c r="BL1967" i="1"/>
  <c r="BM1966" i="1"/>
  <c r="BP1966" i="1" l="1"/>
  <c r="BO1966" i="1"/>
  <c r="BN1965" i="1"/>
  <c r="BM1967" i="1"/>
  <c r="BL1968" i="1"/>
  <c r="BM1968" i="1" l="1"/>
  <c r="BL1969" i="1"/>
  <c r="BO1967" i="1"/>
  <c r="BP1967" i="1"/>
  <c r="BN1967" i="1"/>
  <c r="BN1966" i="1"/>
  <c r="BL1970" i="1" l="1"/>
  <c r="BM1969" i="1"/>
  <c r="BN1968" i="1" s="1"/>
  <c r="BP1968" i="1"/>
  <c r="BO1968" i="1"/>
  <c r="BO1969" i="1" l="1"/>
  <c r="BP1969" i="1"/>
  <c r="BM1970" i="1"/>
  <c r="BL1971" i="1"/>
  <c r="BL1972" i="1" l="1"/>
  <c r="BM1971" i="1"/>
  <c r="BO1970" i="1"/>
  <c r="BN1970" i="1"/>
  <c r="BP1970" i="1"/>
  <c r="BN1969" i="1"/>
  <c r="BO1971" i="1" l="1"/>
  <c r="BP1971" i="1"/>
  <c r="BL1973" i="1"/>
  <c r="BM1972" i="1"/>
  <c r="BO1972" i="1" l="1"/>
  <c r="BP1972" i="1"/>
  <c r="BM1973" i="1"/>
  <c r="BL1974" i="1"/>
  <c r="BN1971" i="1"/>
  <c r="BL1975" i="1" l="1"/>
  <c r="BM1974" i="1"/>
  <c r="BN1973" i="1" s="1"/>
  <c r="BP1973" i="1"/>
  <c r="BO1973" i="1"/>
  <c r="BN1972" i="1"/>
  <c r="BO1974" i="1" l="1"/>
  <c r="BP1974" i="1"/>
  <c r="BL1976" i="1"/>
  <c r="BM1975" i="1"/>
  <c r="BP1975" i="1" l="1"/>
  <c r="BO1975" i="1"/>
  <c r="BM1976" i="1"/>
  <c r="BL1977" i="1"/>
  <c r="BN1974" i="1"/>
  <c r="BM1977" i="1" l="1"/>
  <c r="BN1976" i="1" s="1"/>
  <c r="BL1978" i="1"/>
  <c r="BP1976" i="1"/>
  <c r="BO1976" i="1"/>
  <c r="BN1975" i="1"/>
  <c r="BL1979" i="1" l="1"/>
  <c r="BM1978" i="1"/>
  <c r="BN1977" i="1" s="1"/>
  <c r="BP1977" i="1"/>
  <c r="BO1977" i="1"/>
  <c r="BO1978" i="1" l="1"/>
  <c r="BP1978" i="1"/>
  <c r="BM1979" i="1"/>
  <c r="BL1980" i="1"/>
  <c r="BM1980" i="1" l="1"/>
  <c r="BN1979" i="1" s="1"/>
  <c r="BL1981" i="1"/>
  <c r="BO1979" i="1"/>
  <c r="BP1979" i="1"/>
  <c r="BN1978" i="1"/>
  <c r="BL1982" i="1" l="1"/>
  <c r="BM1981" i="1"/>
  <c r="BN1980" i="1" s="1"/>
  <c r="BP1980" i="1"/>
  <c r="BO1980" i="1"/>
  <c r="BO1981" i="1" l="1"/>
  <c r="BP1981" i="1"/>
  <c r="BL1983" i="1"/>
  <c r="BM1982" i="1"/>
  <c r="BO1982" i="1" l="1"/>
  <c r="BP1982" i="1"/>
  <c r="BL1984" i="1"/>
  <c r="BM1983" i="1"/>
  <c r="BN1981" i="1"/>
  <c r="BP1983" i="1" l="1"/>
  <c r="BO1983" i="1"/>
  <c r="BL1985" i="1"/>
  <c r="BM1984" i="1"/>
  <c r="BN1982" i="1"/>
  <c r="BP1984" i="1" l="1"/>
  <c r="BO1984" i="1"/>
  <c r="BL1986" i="1"/>
  <c r="BM1985" i="1"/>
  <c r="BN1983" i="1"/>
  <c r="BP1985" i="1" l="1"/>
  <c r="BO1985" i="1"/>
  <c r="BL1987" i="1"/>
  <c r="BM1986" i="1"/>
  <c r="BN1984" i="1"/>
  <c r="BP1986" i="1" l="1"/>
  <c r="BO1986" i="1"/>
  <c r="BL1988" i="1"/>
  <c r="BM1987" i="1"/>
  <c r="BN1985" i="1"/>
  <c r="BP1987" i="1" l="1"/>
  <c r="BO1987" i="1"/>
  <c r="BL1989" i="1"/>
  <c r="BM1988" i="1"/>
  <c r="BN1986" i="1"/>
  <c r="BP1988" i="1" l="1"/>
  <c r="BO1988" i="1"/>
  <c r="BM1989" i="1"/>
  <c r="BL1990" i="1"/>
  <c r="BN1987" i="1"/>
  <c r="BL1991" i="1" l="1"/>
  <c r="BM1990" i="1"/>
  <c r="BN1989" i="1" s="1"/>
  <c r="BP1989" i="1"/>
  <c r="BO1989" i="1"/>
  <c r="BN1988" i="1"/>
  <c r="BO1990" i="1" l="1"/>
  <c r="BP1990" i="1"/>
  <c r="BM1991" i="1"/>
  <c r="BL1992" i="1"/>
  <c r="BM1992" i="1" l="1"/>
  <c r="BL1993" i="1"/>
  <c r="BP1991" i="1"/>
  <c r="BO1991" i="1"/>
  <c r="BN1991" i="1"/>
  <c r="BN1990" i="1"/>
  <c r="BL1994" i="1" l="1"/>
  <c r="BM1993" i="1"/>
  <c r="BN1992" i="1" s="1"/>
  <c r="BP1992" i="1"/>
  <c r="BO1992" i="1"/>
  <c r="BO1993" i="1" l="1"/>
  <c r="BP1993" i="1"/>
  <c r="BL1995" i="1"/>
  <c r="BM1994" i="1"/>
  <c r="BO1994" i="1" l="1"/>
  <c r="BP1994" i="1"/>
  <c r="BL1996" i="1"/>
  <c r="BM1995" i="1"/>
  <c r="BN1993" i="1"/>
  <c r="BO1995" i="1" l="1"/>
  <c r="BP1995" i="1"/>
  <c r="BL1997" i="1"/>
  <c r="BM1996" i="1"/>
  <c r="BN1994" i="1"/>
  <c r="BO1996" i="1" l="1"/>
  <c r="BP1996" i="1"/>
  <c r="BM1997" i="1"/>
  <c r="BL1998" i="1"/>
  <c r="BN1995" i="1"/>
  <c r="BL1999" i="1" l="1"/>
  <c r="BM1998" i="1"/>
  <c r="BN1997" i="1" s="1"/>
  <c r="BP1997" i="1"/>
  <c r="BO1997" i="1"/>
  <c r="BN1996" i="1"/>
  <c r="BP1998" i="1" l="1"/>
  <c r="BO1998" i="1"/>
  <c r="BM1999" i="1"/>
  <c r="BL2000" i="1"/>
  <c r="BM2000" i="1" l="1"/>
  <c r="BN1999" i="1" s="1"/>
  <c r="BL2001" i="1"/>
  <c r="BP1999" i="1"/>
  <c r="BO1999" i="1"/>
  <c r="BN1998" i="1"/>
  <c r="BM2001" i="1" l="1"/>
  <c r="BL2002" i="1"/>
  <c r="BO2000" i="1"/>
  <c r="BN2000" i="1"/>
  <c r="BP2000" i="1"/>
  <c r="BM2002" i="1" l="1"/>
  <c r="BL2003" i="1"/>
  <c r="BP2001" i="1"/>
  <c r="BO2001" i="1"/>
  <c r="BN2001" i="1"/>
  <c r="BM2003" i="1" l="1"/>
  <c r="BN2002" i="1" s="1"/>
  <c r="BL2004" i="1"/>
  <c r="BO2002" i="1"/>
  <c r="BP2002" i="1"/>
  <c r="BL2005" i="1" l="1"/>
  <c r="BM2004" i="1"/>
  <c r="BN2003" i="1" s="1"/>
  <c r="BO2003" i="1"/>
  <c r="BP2003" i="1"/>
  <c r="BO2004" i="1" l="1"/>
  <c r="BP2004" i="1"/>
  <c r="BL2006" i="1"/>
  <c r="BM2005" i="1"/>
  <c r="BO2005" i="1" l="1"/>
  <c r="BP2005" i="1"/>
  <c r="BL2007" i="1"/>
  <c r="BM2006" i="1"/>
  <c r="BN2004" i="1"/>
  <c r="BO2006" i="1" l="1"/>
  <c r="BP2006" i="1"/>
  <c r="BL2008" i="1"/>
  <c r="BM2007" i="1"/>
  <c r="BN2005" i="1"/>
  <c r="BP2007" i="1" l="1"/>
  <c r="BO2007" i="1"/>
  <c r="BM2008" i="1"/>
  <c r="BL2009" i="1"/>
  <c r="BN2006" i="1"/>
  <c r="BM2009" i="1" l="1"/>
  <c r="BN2008" i="1" s="1"/>
  <c r="BL2010" i="1"/>
  <c r="BP2008" i="1"/>
  <c r="BO2008" i="1"/>
  <c r="BN2007" i="1"/>
  <c r="BL2011" i="1" l="1"/>
  <c r="BM2010" i="1"/>
  <c r="BN2009" i="1" s="1"/>
  <c r="BO2009" i="1"/>
  <c r="BP2009" i="1"/>
  <c r="BP2010" i="1" l="1"/>
  <c r="BO2010" i="1"/>
  <c r="BM2011" i="1"/>
  <c r="BL2012" i="1"/>
  <c r="BM2012" i="1" l="1"/>
  <c r="BL2013" i="1"/>
  <c r="BP2011" i="1"/>
  <c r="BO2011" i="1"/>
  <c r="BN2011" i="1"/>
  <c r="BN2010" i="1"/>
  <c r="BM2013" i="1" l="1"/>
  <c r="BL2014" i="1"/>
  <c r="BP2012" i="1"/>
  <c r="BO2012" i="1"/>
  <c r="BN2012" i="1"/>
  <c r="BM2014" i="1" l="1"/>
  <c r="BL2015" i="1"/>
  <c r="BP2013" i="1"/>
  <c r="BO2013" i="1"/>
  <c r="BN2013" i="1"/>
  <c r="BM2015" i="1" l="1"/>
  <c r="BN2014" i="1" s="1"/>
  <c r="BL2016" i="1"/>
  <c r="BP2014" i="1"/>
  <c r="BO2014" i="1"/>
  <c r="BL2017" i="1" l="1"/>
  <c r="BM2016" i="1"/>
  <c r="BO2015" i="1"/>
  <c r="BN2015" i="1"/>
  <c r="BP2015" i="1"/>
  <c r="BO2016" i="1" l="1"/>
  <c r="BP2016" i="1"/>
  <c r="BL2018" i="1"/>
  <c r="BM2017" i="1"/>
  <c r="BP2017" i="1" l="1"/>
  <c r="BO2017" i="1"/>
  <c r="BL2019" i="1"/>
  <c r="BM2018" i="1"/>
  <c r="BN2016" i="1"/>
  <c r="BO2018" i="1" l="1"/>
  <c r="BP2018" i="1"/>
  <c r="BL2020" i="1"/>
  <c r="BM2019" i="1"/>
  <c r="BN2017" i="1"/>
  <c r="BO2019" i="1" l="1"/>
  <c r="BP2019" i="1"/>
  <c r="BL2021" i="1"/>
  <c r="BM2020" i="1"/>
  <c r="BN2018" i="1"/>
  <c r="BP2020" i="1" l="1"/>
  <c r="BO2020" i="1"/>
  <c r="BM2021" i="1"/>
  <c r="BL2022" i="1"/>
  <c r="BN2019" i="1"/>
  <c r="BL2023" i="1" l="1"/>
  <c r="BM2022" i="1"/>
  <c r="BN2021" i="1" s="1"/>
  <c r="BO2021" i="1"/>
  <c r="BP2021" i="1"/>
  <c r="BN2020" i="1"/>
  <c r="BP2022" i="1" l="1"/>
  <c r="BO2022" i="1"/>
  <c r="BL2024" i="1"/>
  <c r="BM2023" i="1"/>
  <c r="BP2023" i="1" l="1"/>
  <c r="BO2023" i="1"/>
  <c r="BL2025" i="1"/>
  <c r="BM2024" i="1"/>
  <c r="BN2022" i="1"/>
  <c r="BO2024" i="1" l="1"/>
  <c r="BP2024" i="1"/>
  <c r="BM2025" i="1"/>
  <c r="BL2026" i="1"/>
  <c r="BN2023" i="1"/>
  <c r="BM2026" i="1" l="1"/>
  <c r="BL2027" i="1"/>
  <c r="BO2025" i="1"/>
  <c r="BP2025" i="1"/>
  <c r="BN2025" i="1"/>
  <c r="BN2024" i="1"/>
  <c r="BM2027" i="1" l="1"/>
  <c r="BL2028" i="1"/>
  <c r="BO2026" i="1"/>
  <c r="BN2026" i="1"/>
  <c r="BP2026" i="1"/>
  <c r="BM2028" i="1" l="1"/>
  <c r="BL2029" i="1"/>
  <c r="BO2027" i="1"/>
  <c r="BP2027" i="1"/>
  <c r="BN2027" i="1"/>
  <c r="BL2030" i="1" l="1"/>
  <c r="BM2029" i="1"/>
  <c r="BO2028" i="1"/>
  <c r="BP2028" i="1"/>
  <c r="BN2028" i="1"/>
  <c r="BO2029" i="1" l="1"/>
  <c r="BP2029" i="1"/>
  <c r="BL2031" i="1"/>
  <c r="BM2030" i="1"/>
  <c r="BO2030" i="1" l="1"/>
  <c r="BP2030" i="1"/>
  <c r="BM2031" i="1"/>
  <c r="BL2032" i="1"/>
  <c r="BN2029" i="1"/>
  <c r="BM2032" i="1" l="1"/>
  <c r="BN2031" i="1" s="1"/>
  <c r="BL2033" i="1"/>
  <c r="BP2031" i="1"/>
  <c r="BO2031" i="1"/>
  <c r="BN2030" i="1"/>
  <c r="BM2033" i="1" l="1"/>
  <c r="BN2032" i="1" s="1"/>
  <c r="BL2034" i="1"/>
  <c r="BO2032" i="1"/>
  <c r="BP2032" i="1"/>
  <c r="BL2035" i="1" l="1"/>
  <c r="BM2034" i="1"/>
  <c r="BN2033" i="1" s="1"/>
  <c r="BO2033" i="1"/>
  <c r="BP2033" i="1"/>
  <c r="BP2034" i="1" l="1"/>
  <c r="BO2034" i="1"/>
  <c r="BM2035" i="1"/>
  <c r="BL2036" i="1"/>
  <c r="BM2036" i="1" l="1"/>
  <c r="BL2037" i="1"/>
  <c r="BP2035" i="1"/>
  <c r="BO2035" i="1"/>
  <c r="BN2035" i="1"/>
  <c r="BN2034" i="1"/>
  <c r="BM2037" i="1" l="1"/>
  <c r="BN2036" i="1" s="1"/>
  <c r="BL2038" i="1"/>
  <c r="BO2036" i="1"/>
  <c r="BP2036" i="1"/>
  <c r="BM2038" i="1" l="1"/>
  <c r="BN2037" i="1" s="1"/>
  <c r="BL2039" i="1"/>
  <c r="BP2037" i="1"/>
  <c r="BO2037" i="1"/>
  <c r="BL2040" i="1" l="1"/>
  <c r="BM2039" i="1"/>
  <c r="BO2038" i="1"/>
  <c r="BP2038" i="1"/>
  <c r="BN2038" i="1"/>
  <c r="BO2039" i="1" l="1"/>
  <c r="BP2039" i="1"/>
  <c r="BL2041" i="1"/>
  <c r="BM2040" i="1"/>
  <c r="BO2040" i="1" l="1"/>
  <c r="BP2040" i="1"/>
  <c r="BL2042" i="1"/>
  <c r="BM2041" i="1"/>
  <c r="BN2039" i="1"/>
  <c r="BO2041" i="1" l="1"/>
  <c r="BP2041" i="1"/>
  <c r="BL2043" i="1"/>
  <c r="BM2042" i="1"/>
  <c r="BN2040" i="1"/>
  <c r="BO2042" i="1" l="1"/>
  <c r="BP2042" i="1"/>
  <c r="BM2043" i="1"/>
  <c r="BL2044" i="1"/>
  <c r="BN2041" i="1"/>
  <c r="BL2045" i="1" l="1"/>
  <c r="BM2044" i="1"/>
  <c r="BN2043" i="1" s="1"/>
  <c r="BP2043" i="1"/>
  <c r="BO2043" i="1"/>
  <c r="BN2042" i="1"/>
  <c r="BP2044" i="1" l="1"/>
  <c r="BO2044" i="1"/>
  <c r="BM2045" i="1"/>
  <c r="BL2046" i="1"/>
  <c r="BL2047" i="1" l="1"/>
  <c r="BM2046" i="1"/>
  <c r="BN2045" i="1" s="1"/>
  <c r="BO2045" i="1"/>
  <c r="BP2045" i="1"/>
  <c r="BN2044" i="1"/>
  <c r="BP2046" i="1" l="1"/>
  <c r="BO2046" i="1"/>
  <c r="BM2047" i="1"/>
  <c r="BL2048" i="1"/>
  <c r="BM2048" i="1" l="1"/>
  <c r="BL2049" i="1"/>
  <c r="BP2047" i="1"/>
  <c r="BN2047" i="1"/>
  <c r="BO2047" i="1"/>
  <c r="BN2046" i="1"/>
  <c r="BM2049" i="1" l="1"/>
  <c r="BN2048" i="1" s="1"/>
  <c r="BL2050" i="1"/>
  <c r="BP2048" i="1"/>
  <c r="BO2048" i="1"/>
  <c r="BM2050" i="1" l="1"/>
  <c r="BL2051" i="1"/>
  <c r="BO2049" i="1"/>
  <c r="BN2049" i="1"/>
  <c r="BP2049" i="1"/>
  <c r="BL2052" i="1" l="1"/>
  <c r="BM2051" i="1"/>
  <c r="BO2050" i="1"/>
  <c r="BN2050" i="1"/>
  <c r="BP2050" i="1"/>
  <c r="BO2051" i="1" l="1"/>
  <c r="BP2051" i="1"/>
  <c r="BM2052" i="1"/>
  <c r="BL2053" i="1"/>
  <c r="BL2054" i="1" l="1"/>
  <c r="BM2053" i="1"/>
  <c r="BO2052" i="1"/>
  <c r="BN2052" i="1"/>
  <c r="BP2052" i="1"/>
  <c r="BN2051" i="1"/>
  <c r="BP2053" i="1" l="1"/>
  <c r="BO2053" i="1"/>
  <c r="BL2055" i="1"/>
  <c r="BM2054" i="1"/>
  <c r="BP2054" i="1" l="1"/>
  <c r="BO2054" i="1"/>
  <c r="BM2055" i="1"/>
  <c r="BL2056" i="1"/>
  <c r="BN2053" i="1"/>
  <c r="BL2057" i="1" l="1"/>
  <c r="BM2056" i="1"/>
  <c r="BN2055" i="1" s="1"/>
  <c r="BO2055" i="1"/>
  <c r="BP2055" i="1"/>
  <c r="BN2054" i="1"/>
  <c r="BP2056" i="1" l="1"/>
  <c r="BO2056" i="1"/>
  <c r="BM2057" i="1"/>
  <c r="BL2058" i="1"/>
  <c r="BM2058" i="1" l="1"/>
  <c r="BL2059" i="1"/>
  <c r="BN2057" i="1"/>
  <c r="BP2057" i="1"/>
  <c r="BO2057" i="1"/>
  <c r="BN2056" i="1"/>
  <c r="BL2060" i="1" l="1"/>
  <c r="BM2059" i="1"/>
  <c r="BN2058" i="1" s="1"/>
  <c r="BP2058" i="1"/>
  <c r="BO2058" i="1"/>
  <c r="BP2059" i="1" l="1"/>
  <c r="BO2059" i="1"/>
  <c r="BL2061" i="1"/>
  <c r="BM2060" i="1"/>
  <c r="BO2060" i="1" l="1"/>
  <c r="BP2060" i="1"/>
  <c r="BM2061" i="1"/>
  <c r="BL2062" i="1"/>
  <c r="BN2059" i="1"/>
  <c r="BM2062" i="1" l="1"/>
  <c r="BL2063" i="1"/>
  <c r="BO2061" i="1"/>
  <c r="BP2061" i="1"/>
  <c r="BN2061" i="1"/>
  <c r="BN2060" i="1"/>
  <c r="BL2064" i="1" l="1"/>
  <c r="BM2063" i="1"/>
  <c r="BN2062" i="1" s="1"/>
  <c r="BO2062" i="1"/>
  <c r="BP2062" i="1"/>
  <c r="BO2063" i="1" l="1"/>
  <c r="BP2063" i="1"/>
  <c r="BM2064" i="1"/>
  <c r="BL2065" i="1"/>
  <c r="BL2066" i="1" l="1"/>
  <c r="BM2065" i="1"/>
  <c r="BO2064" i="1"/>
  <c r="BP2064" i="1"/>
  <c r="BN2064" i="1"/>
  <c r="BN2063" i="1"/>
  <c r="BO2065" i="1" l="1"/>
  <c r="BP2065" i="1"/>
  <c r="BL2067" i="1"/>
  <c r="BM2066" i="1"/>
  <c r="BP2066" i="1" l="1"/>
  <c r="BO2066" i="1"/>
  <c r="BM2067" i="1"/>
  <c r="BL2068" i="1"/>
  <c r="BN2065" i="1"/>
  <c r="BL2069" i="1" l="1"/>
  <c r="BM2068" i="1"/>
  <c r="BP2067" i="1"/>
  <c r="BO2067" i="1"/>
  <c r="BN2067" i="1"/>
  <c r="BN2066" i="1"/>
  <c r="BO2068" i="1" l="1"/>
  <c r="BP2068" i="1"/>
  <c r="BM2069" i="1"/>
  <c r="BL2070" i="1"/>
  <c r="BL2071" i="1" l="1"/>
  <c r="BM2070" i="1"/>
  <c r="BN2069" i="1" s="1"/>
  <c r="BO2069" i="1"/>
  <c r="BP2069" i="1"/>
  <c r="BN2068" i="1"/>
  <c r="BO2070" i="1" l="1"/>
  <c r="BP2070" i="1"/>
  <c r="BM2071" i="1"/>
  <c r="BL2072" i="1"/>
  <c r="BM2072" i="1" l="1"/>
  <c r="BN2071" i="1" s="1"/>
  <c r="BL2073" i="1"/>
  <c r="BP2071" i="1"/>
  <c r="BO2071" i="1"/>
  <c r="BN2070" i="1"/>
  <c r="BM2073" i="1" l="1"/>
  <c r="BL2074" i="1"/>
  <c r="BO2072" i="1"/>
  <c r="BP2072" i="1"/>
  <c r="BN2072" i="1"/>
  <c r="BM2074" i="1" l="1"/>
  <c r="BN2073" i="1" s="1"/>
  <c r="BL2075" i="1"/>
  <c r="BO2073" i="1"/>
  <c r="BP2073" i="1"/>
  <c r="BM2075" i="1" l="1"/>
  <c r="BL2076" i="1"/>
  <c r="BP2074" i="1"/>
  <c r="BO2074" i="1"/>
  <c r="BN2074" i="1"/>
  <c r="BM2076" i="1" l="1"/>
  <c r="BL2077" i="1"/>
  <c r="BP2075" i="1"/>
  <c r="BO2075" i="1"/>
  <c r="BN2075" i="1"/>
  <c r="BL2078" i="1" l="1"/>
  <c r="BM2077" i="1"/>
  <c r="BO2076" i="1"/>
  <c r="BN2076" i="1"/>
  <c r="BP2076" i="1"/>
  <c r="BP2077" i="1" l="1"/>
  <c r="BO2077" i="1"/>
  <c r="BL2079" i="1"/>
  <c r="BM2078" i="1"/>
  <c r="BO2078" i="1" l="1"/>
  <c r="BP2078" i="1"/>
  <c r="BL2080" i="1"/>
  <c r="BM2079" i="1"/>
  <c r="BN2077" i="1"/>
  <c r="BP2079" i="1" l="1"/>
  <c r="BO2079" i="1"/>
  <c r="BL2081" i="1"/>
  <c r="BM2080" i="1"/>
  <c r="BN2078" i="1"/>
  <c r="BP2080" i="1" l="1"/>
  <c r="BO2080" i="1"/>
  <c r="BL2082" i="1"/>
  <c r="BM2081" i="1"/>
  <c r="BN2079" i="1"/>
  <c r="BO2081" i="1" l="1"/>
  <c r="BP2081" i="1"/>
  <c r="BL2083" i="1"/>
  <c r="BM2082" i="1"/>
  <c r="BN2080" i="1"/>
  <c r="BO2082" i="1" l="1"/>
  <c r="BP2082" i="1"/>
  <c r="BM2083" i="1"/>
  <c r="BL2084" i="1"/>
  <c r="BN2081" i="1"/>
  <c r="BM2084" i="1" l="1"/>
  <c r="BL2085" i="1"/>
  <c r="BP2083" i="1"/>
  <c r="BN2083" i="1"/>
  <c r="BO2083" i="1"/>
  <c r="BN2082" i="1"/>
  <c r="BM2085" i="1" l="1"/>
  <c r="BL2086" i="1"/>
  <c r="BP2084" i="1"/>
  <c r="BO2084" i="1"/>
  <c r="BN2084" i="1"/>
  <c r="BM2086" i="1" l="1"/>
  <c r="BN2085" i="1" s="1"/>
  <c r="BL2087" i="1"/>
  <c r="BP2085" i="1"/>
  <c r="BO2085" i="1"/>
  <c r="BM2087" i="1" l="1"/>
  <c r="BL2088" i="1"/>
  <c r="BO2086" i="1"/>
  <c r="BN2086" i="1"/>
  <c r="BP2086" i="1"/>
  <c r="BL2089" i="1" l="1"/>
  <c r="BM2088" i="1"/>
  <c r="BP2087" i="1"/>
  <c r="BO2087" i="1"/>
  <c r="BN2087" i="1"/>
  <c r="BO2088" i="1" l="1"/>
  <c r="BP2088" i="1"/>
  <c r="BM2089" i="1"/>
  <c r="BL2090" i="1"/>
  <c r="BL2091" i="1" l="1"/>
  <c r="BM2090" i="1"/>
  <c r="BN2089" i="1" s="1"/>
  <c r="BP2089" i="1"/>
  <c r="BO2089" i="1"/>
  <c r="BN2088" i="1"/>
  <c r="BO2090" i="1" l="1"/>
  <c r="BP2090" i="1"/>
  <c r="BL2092" i="1"/>
  <c r="BM2091" i="1"/>
  <c r="BP2091" i="1" l="1"/>
  <c r="BO2091" i="1"/>
  <c r="BL2093" i="1"/>
  <c r="BM2092" i="1"/>
  <c r="BN2090" i="1"/>
  <c r="BO2092" i="1" l="1"/>
  <c r="BP2092" i="1"/>
  <c r="BM2093" i="1"/>
  <c r="BL2094" i="1"/>
  <c r="BN2091" i="1"/>
  <c r="BM2094" i="1" l="1"/>
  <c r="BN2093" i="1" s="1"/>
  <c r="BL2095" i="1"/>
  <c r="BO2093" i="1"/>
  <c r="BP2093" i="1"/>
  <c r="BN2092" i="1"/>
  <c r="BM2095" i="1" l="1"/>
  <c r="BL2096" i="1"/>
  <c r="BO2094" i="1"/>
  <c r="BP2094" i="1"/>
  <c r="BN2094" i="1"/>
  <c r="BL2097" i="1" l="1"/>
  <c r="BM2096" i="1"/>
  <c r="BN2095" i="1" s="1"/>
  <c r="BP2095" i="1"/>
  <c r="BO2095" i="1"/>
  <c r="BP2096" i="1" l="1"/>
  <c r="BO2096" i="1"/>
  <c r="BL2098" i="1"/>
  <c r="BM2097" i="1"/>
  <c r="BO2097" i="1" l="1"/>
  <c r="BP2097" i="1"/>
  <c r="BM2098" i="1"/>
  <c r="BL2099" i="1"/>
  <c r="BN2096" i="1"/>
  <c r="BM2099" i="1" l="1"/>
  <c r="BN2098" i="1" s="1"/>
  <c r="BL2100" i="1"/>
  <c r="BO2098" i="1"/>
  <c r="BP2098" i="1"/>
  <c r="BN2097" i="1"/>
  <c r="BL2101" i="1" l="1"/>
  <c r="BM2100" i="1"/>
  <c r="BP2099" i="1"/>
  <c r="BO2099" i="1"/>
  <c r="BN2099" i="1"/>
  <c r="BO2100" i="1" l="1"/>
  <c r="BP2100" i="1"/>
  <c r="BL2102" i="1"/>
  <c r="BM2101" i="1"/>
  <c r="BO2101" i="1" l="1"/>
  <c r="BP2101" i="1"/>
  <c r="BL2103" i="1"/>
  <c r="BM2102" i="1"/>
  <c r="BN2100" i="1"/>
  <c r="BP2102" i="1" l="1"/>
  <c r="BO2102" i="1"/>
  <c r="BM2103" i="1"/>
  <c r="BL2104" i="1"/>
  <c r="BN2101" i="1"/>
  <c r="BL2105" i="1" l="1"/>
  <c r="BM2104" i="1"/>
  <c r="BO2103" i="1"/>
  <c r="BP2103" i="1"/>
  <c r="BN2103" i="1"/>
  <c r="BN2102" i="1"/>
  <c r="BP2104" i="1" l="1"/>
  <c r="BO2104" i="1"/>
  <c r="BL2106" i="1"/>
  <c r="BM2105" i="1"/>
  <c r="BO2105" i="1" l="1"/>
  <c r="BP2105" i="1"/>
  <c r="BM2106" i="1"/>
  <c r="BL2107" i="1"/>
  <c r="BN2104" i="1"/>
  <c r="BM2107" i="1" l="1"/>
  <c r="BL2108" i="1"/>
  <c r="BO2106" i="1"/>
  <c r="BP2106" i="1"/>
  <c r="BN2106" i="1"/>
  <c r="BN2105" i="1"/>
  <c r="BM2108" i="1" l="1"/>
  <c r="BL2109" i="1"/>
  <c r="BP2107" i="1"/>
  <c r="BO2107" i="1"/>
  <c r="BN2107" i="1"/>
  <c r="BM2109" i="1" l="1"/>
  <c r="BL2110" i="1"/>
  <c r="BP2108" i="1"/>
  <c r="BN2108" i="1"/>
  <c r="BO2108" i="1"/>
  <c r="BM2110" i="1" l="1"/>
  <c r="BL2111" i="1"/>
  <c r="BP2109" i="1"/>
  <c r="BO2109" i="1"/>
  <c r="BN2109" i="1"/>
  <c r="BL2112" i="1" l="1"/>
  <c r="BM2111" i="1"/>
  <c r="BO2110" i="1"/>
  <c r="BN2110" i="1"/>
  <c r="BP2110" i="1"/>
  <c r="BO2111" i="1" l="1"/>
  <c r="BP2111" i="1"/>
  <c r="BM2112" i="1"/>
  <c r="BL2113" i="1"/>
  <c r="BL2114" i="1" l="1"/>
  <c r="BM2113" i="1"/>
  <c r="BO2112" i="1"/>
  <c r="BN2112" i="1"/>
  <c r="BP2112" i="1"/>
  <c r="BN2111" i="1"/>
  <c r="BP2113" i="1" l="1"/>
  <c r="BO2113" i="1"/>
  <c r="BL2115" i="1"/>
  <c r="BM2114" i="1"/>
  <c r="BO2114" i="1" l="1"/>
  <c r="BP2114" i="1"/>
  <c r="BL2116" i="1"/>
  <c r="BM2115" i="1"/>
  <c r="BN2113" i="1"/>
  <c r="BP2115" i="1" l="1"/>
  <c r="BO2115" i="1"/>
  <c r="BM2116" i="1"/>
  <c r="BL2117" i="1"/>
  <c r="BN2114" i="1"/>
  <c r="BM2117" i="1" l="1"/>
  <c r="BL2118" i="1"/>
  <c r="BO2116" i="1"/>
  <c r="BP2116" i="1"/>
  <c r="BN2116" i="1"/>
  <c r="BN2115" i="1"/>
  <c r="BL2119" i="1" l="1"/>
  <c r="BM2118" i="1"/>
  <c r="BP2117" i="1"/>
  <c r="BN2117" i="1"/>
  <c r="BO2117" i="1"/>
  <c r="BP2118" i="1" l="1"/>
  <c r="BO2118" i="1"/>
  <c r="BL2120" i="1"/>
  <c r="BM2119" i="1"/>
  <c r="BP2119" i="1" l="1"/>
  <c r="BO2119" i="1"/>
  <c r="BL2121" i="1"/>
  <c r="BM2120" i="1"/>
  <c r="BN2118" i="1"/>
  <c r="BP2120" i="1" l="1"/>
  <c r="BO2120" i="1"/>
  <c r="BM2121" i="1"/>
  <c r="BL2122" i="1"/>
  <c r="BN2119" i="1"/>
  <c r="BL2123" i="1" l="1"/>
  <c r="BM2122" i="1"/>
  <c r="BN2121" i="1" s="1"/>
  <c r="BO2121" i="1"/>
  <c r="BP2121" i="1"/>
  <c r="BN2120" i="1"/>
  <c r="BP2122" i="1" l="1"/>
  <c r="BO2122" i="1"/>
  <c r="BL2124" i="1"/>
  <c r="BM2123" i="1"/>
  <c r="BP2123" i="1" l="1"/>
  <c r="BO2123" i="1"/>
  <c r="BM2124" i="1"/>
  <c r="BL2125" i="1"/>
  <c r="BN2122" i="1"/>
  <c r="BM2125" i="1" l="1"/>
  <c r="BN2124" i="1" s="1"/>
  <c r="BL2126" i="1"/>
  <c r="BO2124" i="1"/>
  <c r="BP2124" i="1"/>
  <c r="BN2123" i="1"/>
  <c r="BM2126" i="1" l="1"/>
  <c r="BL2127" i="1"/>
  <c r="BP2125" i="1"/>
  <c r="BN2125" i="1"/>
  <c r="BO2125" i="1"/>
  <c r="BL2128" i="1" l="1"/>
  <c r="BM2127" i="1"/>
  <c r="BP2126" i="1"/>
  <c r="BN2126" i="1"/>
  <c r="BO2126" i="1"/>
  <c r="BO2127" i="1" l="1"/>
  <c r="BP2127" i="1"/>
  <c r="BL2129" i="1"/>
  <c r="BM2128" i="1"/>
  <c r="BO2128" i="1" l="1"/>
  <c r="BP2128" i="1"/>
  <c r="BL2130" i="1"/>
  <c r="BM2129" i="1"/>
  <c r="BN2127" i="1"/>
  <c r="BO2129" i="1" l="1"/>
  <c r="BP2129" i="1"/>
  <c r="BL2131" i="1"/>
  <c r="BM2130" i="1"/>
  <c r="BN2128" i="1"/>
  <c r="BO2130" i="1" l="1"/>
  <c r="BP2130" i="1"/>
  <c r="BM2131" i="1"/>
  <c r="BL2132" i="1"/>
  <c r="BN2129" i="1"/>
  <c r="BM2132" i="1" l="1"/>
  <c r="BL2133" i="1"/>
  <c r="BP2131" i="1"/>
  <c r="BO2131" i="1"/>
  <c r="BN2131" i="1"/>
  <c r="BN2130" i="1"/>
  <c r="BL2134" i="1" l="1"/>
  <c r="BM2133" i="1"/>
  <c r="BN2132" i="1" s="1"/>
  <c r="BO2132" i="1"/>
  <c r="BP2132" i="1"/>
  <c r="BP2133" i="1" l="1"/>
  <c r="BO2133" i="1"/>
  <c r="BM2134" i="1"/>
  <c r="BL2135" i="1"/>
  <c r="BM2135" i="1" l="1"/>
  <c r="BL2136" i="1"/>
  <c r="BP2134" i="1"/>
  <c r="BO2134" i="1"/>
  <c r="BN2134" i="1"/>
  <c r="BN2133" i="1"/>
  <c r="BL2137" i="1" l="1"/>
  <c r="BM2136" i="1"/>
  <c r="BN2135" i="1" s="1"/>
  <c r="BP2135" i="1"/>
  <c r="BO2135" i="1"/>
  <c r="BO2136" i="1" l="1"/>
  <c r="BP2136" i="1"/>
  <c r="BL2138" i="1"/>
  <c r="BM2137" i="1"/>
  <c r="BO2137" i="1" l="1"/>
  <c r="BP2137" i="1"/>
  <c r="BM2138" i="1"/>
  <c r="BL2139" i="1"/>
  <c r="BN2136" i="1"/>
  <c r="BL2140" i="1" l="1"/>
  <c r="BM2139" i="1"/>
  <c r="BN2138" i="1" s="1"/>
  <c r="BO2138" i="1"/>
  <c r="BP2138" i="1"/>
  <c r="BN2137" i="1"/>
  <c r="BP2139" i="1" l="1"/>
  <c r="BO2139" i="1"/>
  <c r="BL2141" i="1"/>
  <c r="BM2140" i="1"/>
  <c r="BO2140" i="1" l="1"/>
  <c r="BP2140" i="1"/>
  <c r="BM2141" i="1"/>
  <c r="BL2142" i="1"/>
  <c r="BN2139" i="1"/>
  <c r="BL2143" i="1" l="1"/>
  <c r="BM2142" i="1"/>
  <c r="BN2141" i="1" s="1"/>
  <c r="BO2141" i="1"/>
  <c r="BP2141" i="1"/>
  <c r="BN2140" i="1"/>
  <c r="BO2142" i="1" l="1"/>
  <c r="BP2142" i="1"/>
  <c r="BL2144" i="1"/>
  <c r="BM2143" i="1"/>
  <c r="BP2143" i="1" l="1"/>
  <c r="BO2143" i="1"/>
  <c r="BL2145" i="1"/>
  <c r="BM2144" i="1"/>
  <c r="BN2142" i="1"/>
  <c r="BP2144" i="1" l="1"/>
  <c r="BO2144" i="1"/>
  <c r="BM2145" i="1"/>
  <c r="BL2146" i="1"/>
  <c r="BN2143" i="1"/>
  <c r="BM2146" i="1" l="1"/>
  <c r="BN2145" i="1" s="1"/>
  <c r="BL2147" i="1"/>
  <c r="BO2145" i="1"/>
  <c r="BP2145" i="1"/>
  <c r="BN2144" i="1"/>
  <c r="BL2148" i="1" l="1"/>
  <c r="BM2147" i="1"/>
  <c r="BN2146" i="1" s="1"/>
  <c r="BO2146" i="1"/>
  <c r="BP2146" i="1"/>
  <c r="BP2147" i="1" l="1"/>
  <c r="BO2147" i="1"/>
  <c r="BL2149" i="1"/>
  <c r="BM2148" i="1"/>
  <c r="BO2148" i="1" l="1"/>
  <c r="BP2148" i="1"/>
  <c r="BM2149" i="1"/>
  <c r="BL2150" i="1"/>
  <c r="BN2147" i="1"/>
  <c r="BM2150" i="1" l="1"/>
  <c r="BN2149" i="1" s="1"/>
  <c r="BL2151" i="1"/>
  <c r="BO2149" i="1"/>
  <c r="BP2149" i="1"/>
  <c r="BN2148" i="1"/>
  <c r="BM2151" i="1" l="1"/>
  <c r="BL2152" i="1"/>
  <c r="BO2150" i="1"/>
  <c r="BN2150" i="1"/>
  <c r="BP2150" i="1"/>
  <c r="BM2152" i="1" l="1"/>
  <c r="BL2153" i="1"/>
  <c r="BP2151" i="1"/>
  <c r="BN2151" i="1"/>
  <c r="BO2151" i="1"/>
  <c r="BM2153" i="1" l="1"/>
  <c r="BL2154" i="1"/>
  <c r="BO2152" i="1"/>
  <c r="BN2152" i="1"/>
  <c r="BP2152" i="1"/>
  <c r="BL2155" i="1" l="1"/>
  <c r="BM2154" i="1"/>
  <c r="BO2153" i="1"/>
  <c r="BP2153" i="1"/>
  <c r="BN2153" i="1"/>
  <c r="BO2154" i="1" l="1"/>
  <c r="BP2154" i="1"/>
  <c r="BM2155" i="1"/>
  <c r="BL2156" i="1"/>
  <c r="BM2156" i="1" l="1"/>
  <c r="BL2157" i="1"/>
  <c r="BP2155" i="1"/>
  <c r="BO2155" i="1"/>
  <c r="BN2155" i="1"/>
  <c r="BN2154" i="1"/>
  <c r="BL2158" i="1" l="1"/>
  <c r="BM2157" i="1"/>
  <c r="BN2156" i="1" s="1"/>
  <c r="BO2156" i="1"/>
  <c r="BP2156" i="1"/>
  <c r="BO2157" i="1" l="1"/>
  <c r="BP2157" i="1"/>
  <c r="BL2159" i="1"/>
  <c r="BM2158" i="1"/>
  <c r="BO2158" i="1" l="1"/>
  <c r="BP2158" i="1"/>
  <c r="BL2160" i="1"/>
  <c r="BM2159" i="1"/>
  <c r="BN2157" i="1"/>
  <c r="BP2159" i="1" l="1"/>
  <c r="BO2159" i="1"/>
  <c r="BL2161" i="1"/>
  <c r="BM2160" i="1"/>
  <c r="BN2158" i="1"/>
  <c r="BP2160" i="1" l="1"/>
  <c r="BO2160" i="1"/>
  <c r="BM2161" i="1"/>
  <c r="BL2162" i="1"/>
  <c r="BN2159" i="1"/>
  <c r="BM2162" i="1" l="1"/>
  <c r="BN2161" i="1" s="1"/>
  <c r="BL2163" i="1"/>
  <c r="BO2161" i="1"/>
  <c r="BP2161" i="1"/>
  <c r="BN2160" i="1"/>
  <c r="BM2163" i="1" l="1"/>
  <c r="BL2164" i="1"/>
  <c r="BO2162" i="1"/>
  <c r="BP2162" i="1"/>
  <c r="BN2162" i="1"/>
  <c r="BM2164" i="1" l="1"/>
  <c r="BL2165" i="1"/>
  <c r="BO2163" i="1"/>
  <c r="BP2163" i="1"/>
  <c r="BN2163" i="1"/>
  <c r="BL2166" i="1" l="1"/>
  <c r="BM2165" i="1"/>
  <c r="BO2164" i="1"/>
  <c r="BN2164" i="1"/>
  <c r="BP2164" i="1"/>
  <c r="BO2165" i="1" l="1"/>
  <c r="BP2165" i="1"/>
  <c r="BL2167" i="1"/>
  <c r="BM2166" i="1"/>
  <c r="BO2166" i="1" l="1"/>
  <c r="BP2166" i="1"/>
  <c r="BL2168" i="1"/>
  <c r="BM2167" i="1"/>
  <c r="BN2165" i="1"/>
  <c r="BO2167" i="1" l="1"/>
  <c r="BP2167" i="1"/>
  <c r="BL2169" i="1"/>
  <c r="BM2168" i="1"/>
  <c r="BN2166" i="1"/>
  <c r="BP2168" i="1" l="1"/>
  <c r="BO2168" i="1"/>
  <c r="BM2169" i="1"/>
  <c r="BL2170" i="1"/>
  <c r="BN2167" i="1"/>
  <c r="BM2170" i="1" l="1"/>
  <c r="BN2169" i="1" s="1"/>
  <c r="BL2171" i="1"/>
  <c r="BO2169" i="1"/>
  <c r="BP2169" i="1"/>
  <c r="BN2168" i="1"/>
  <c r="BL2172" i="1" l="1"/>
  <c r="BM2171" i="1"/>
  <c r="BN2170" i="1" s="1"/>
  <c r="BP2170" i="1"/>
  <c r="BO2170" i="1"/>
  <c r="BP2171" i="1" l="1"/>
  <c r="BO2171" i="1"/>
  <c r="BL2173" i="1"/>
  <c r="BM2172" i="1"/>
  <c r="BP2172" i="1" l="1"/>
  <c r="BO2172" i="1"/>
  <c r="BL2174" i="1"/>
  <c r="BM2173" i="1"/>
  <c r="BN2171" i="1"/>
  <c r="BO2173" i="1" l="1"/>
  <c r="BP2173" i="1"/>
  <c r="BM2174" i="1"/>
  <c r="BL2175" i="1"/>
  <c r="BN2172" i="1"/>
  <c r="BM2175" i="1" l="1"/>
  <c r="BL2176" i="1"/>
  <c r="BP2174" i="1"/>
  <c r="BN2174" i="1"/>
  <c r="BO2174" i="1"/>
  <c r="BN2173" i="1"/>
  <c r="BL2177" i="1" l="1"/>
  <c r="BM2176" i="1"/>
  <c r="BN2175" i="1" s="1"/>
  <c r="BP2175" i="1"/>
  <c r="BO2175" i="1"/>
  <c r="BO2176" i="1" l="1"/>
  <c r="BP2176" i="1"/>
  <c r="BL2178" i="1"/>
  <c r="BM2177" i="1"/>
  <c r="BO2177" i="1" l="1"/>
  <c r="BP2177" i="1"/>
  <c r="BL2179" i="1"/>
  <c r="BM2178" i="1"/>
  <c r="BN2176" i="1"/>
  <c r="BP2178" i="1" l="1"/>
  <c r="BO2178" i="1"/>
  <c r="BL2180" i="1"/>
  <c r="BM2179" i="1"/>
  <c r="BN2177" i="1"/>
  <c r="BP2179" i="1" l="1"/>
  <c r="BO2179" i="1"/>
  <c r="BM2180" i="1"/>
  <c r="BL2181" i="1"/>
  <c r="BN2178" i="1"/>
  <c r="BL2182" i="1" l="1"/>
  <c r="BM2181" i="1"/>
  <c r="BP2180" i="1"/>
  <c r="BN2180" i="1"/>
  <c r="BO2180" i="1"/>
  <c r="BN2179" i="1"/>
  <c r="BP2181" i="1" l="1"/>
  <c r="BO2181" i="1"/>
  <c r="BM2182" i="1"/>
  <c r="BL2183" i="1"/>
  <c r="BP2182" i="1" l="1"/>
  <c r="BO2182" i="1"/>
  <c r="BN2181" i="1"/>
  <c r="BM2183" i="1"/>
  <c r="BN2182" i="1" s="1"/>
  <c r="BL2184" i="1"/>
  <c r="BL2185" i="1" l="1"/>
  <c r="BM2184" i="1"/>
  <c r="BN2183" i="1" s="1"/>
  <c r="BP2183" i="1"/>
  <c r="BO2183" i="1"/>
  <c r="BO2184" i="1" l="1"/>
  <c r="BP2184" i="1"/>
  <c r="BL2186" i="1"/>
  <c r="BM2185" i="1"/>
  <c r="BO2185" i="1" l="1"/>
  <c r="BP2185" i="1"/>
  <c r="BM2186" i="1"/>
  <c r="BL2187" i="1"/>
  <c r="BN2184" i="1"/>
  <c r="BM2187" i="1" l="1"/>
  <c r="BL2188" i="1"/>
  <c r="BO2186" i="1"/>
  <c r="BP2186" i="1"/>
  <c r="BN2186" i="1"/>
  <c r="BN2185" i="1"/>
  <c r="BL2189" i="1" l="1"/>
  <c r="BM2188" i="1"/>
  <c r="BN2187" i="1" s="1"/>
  <c r="BP2187" i="1"/>
  <c r="BO2187" i="1"/>
  <c r="BO2188" i="1" l="1"/>
  <c r="BP2188" i="1"/>
  <c r="BM2189" i="1"/>
  <c r="BL2190" i="1"/>
  <c r="BL2191" i="1" l="1"/>
  <c r="BM2190" i="1"/>
  <c r="BP2189" i="1"/>
  <c r="BN2189" i="1"/>
  <c r="BO2189" i="1"/>
  <c r="BN2188" i="1"/>
  <c r="BO2190" i="1" l="1"/>
  <c r="BP2190" i="1"/>
  <c r="BL2192" i="1"/>
  <c r="BM2191" i="1"/>
  <c r="BM2192" i="1" l="1"/>
  <c r="BL2193" i="1"/>
  <c r="BP2191" i="1"/>
  <c r="BO2191" i="1"/>
  <c r="BN2191" i="1"/>
  <c r="BN2190" i="1"/>
  <c r="BL2194" i="1" l="1"/>
  <c r="BM2193" i="1"/>
  <c r="BN2192" i="1" s="1"/>
  <c r="BO2192" i="1"/>
  <c r="BP2192" i="1"/>
  <c r="BP2193" i="1" l="1"/>
  <c r="BO2193" i="1"/>
  <c r="BL2195" i="1"/>
  <c r="BM2194" i="1"/>
  <c r="BN2193" i="1" s="1"/>
  <c r="BO2194" i="1" l="1"/>
  <c r="BP2194" i="1"/>
  <c r="BM2195" i="1"/>
  <c r="BL2196" i="1"/>
  <c r="BM2196" i="1" l="1"/>
  <c r="BL2197" i="1"/>
  <c r="BP2195" i="1"/>
  <c r="BN2195" i="1"/>
  <c r="BO2195" i="1"/>
  <c r="BN2194" i="1"/>
  <c r="BM2197" i="1" l="1"/>
  <c r="BL2198" i="1"/>
  <c r="BO2196" i="1"/>
  <c r="BP2196" i="1"/>
  <c r="BN2196" i="1"/>
  <c r="BM2198" i="1" l="1"/>
  <c r="BL2199" i="1"/>
  <c r="BP2197" i="1"/>
  <c r="BO2197" i="1"/>
  <c r="BN2197" i="1"/>
  <c r="BL2200" i="1" l="1"/>
  <c r="BM2199" i="1"/>
  <c r="BN2198" i="1" s="1"/>
  <c r="BP2198" i="1"/>
  <c r="BO2198" i="1"/>
  <c r="BO2199" i="1" l="1"/>
  <c r="BP2199" i="1"/>
  <c r="BM2200" i="1"/>
  <c r="BL2201" i="1"/>
  <c r="BM2201" i="1" l="1"/>
  <c r="BN2200" i="1" s="1"/>
  <c r="BL2202" i="1"/>
  <c r="BP2200" i="1"/>
  <c r="BO2200" i="1"/>
  <c r="BN2199" i="1"/>
  <c r="BL2203" i="1" l="1"/>
  <c r="BM2202" i="1"/>
  <c r="BN2201" i="1" s="1"/>
  <c r="BP2201" i="1"/>
  <c r="BO2201" i="1"/>
  <c r="BP2202" i="1" l="1"/>
  <c r="BO2202" i="1"/>
  <c r="BM2203" i="1"/>
  <c r="BL2204" i="1"/>
  <c r="BM2204" i="1" l="1"/>
  <c r="BN2203" i="1" s="1"/>
  <c r="BL2205" i="1"/>
  <c r="BO2203" i="1"/>
  <c r="BP2203" i="1"/>
  <c r="BN2202" i="1"/>
  <c r="BL2206" i="1" l="1"/>
  <c r="BM2205" i="1"/>
  <c r="BN2204" i="1" s="1"/>
  <c r="BO2204" i="1"/>
  <c r="BP2204" i="1"/>
  <c r="BO2205" i="1" l="1"/>
  <c r="BP2205" i="1"/>
  <c r="BM2206" i="1"/>
  <c r="BL2207" i="1"/>
  <c r="BP2206" i="1" l="1"/>
  <c r="BO2206" i="1"/>
  <c r="BM2207" i="1"/>
  <c r="BN2206" i="1" s="1"/>
  <c r="BL2208" i="1"/>
  <c r="BN2205" i="1"/>
  <c r="BM2208" i="1" l="1"/>
  <c r="BL2209" i="1"/>
  <c r="BP2207" i="1"/>
  <c r="BO2207" i="1"/>
  <c r="BN2207" i="1"/>
  <c r="BL2210" i="1" l="1"/>
  <c r="BM2209" i="1"/>
  <c r="BN2208" i="1" s="1"/>
  <c r="BP2208" i="1"/>
  <c r="BO2208" i="1"/>
  <c r="BP2209" i="1" l="1"/>
  <c r="BO2209" i="1"/>
  <c r="BL2211" i="1"/>
  <c r="BM2210" i="1"/>
  <c r="BN2209" i="1" s="1"/>
  <c r="BP2210" i="1" l="1"/>
  <c r="BO2210" i="1"/>
  <c r="BM2211" i="1"/>
  <c r="BL2212" i="1"/>
  <c r="BM2212" i="1" l="1"/>
  <c r="BL2213" i="1"/>
  <c r="BO2211" i="1"/>
  <c r="BP2211" i="1"/>
  <c r="BN2211" i="1"/>
  <c r="BN2210" i="1"/>
  <c r="BM2213" i="1" l="1"/>
  <c r="BL2214" i="1"/>
  <c r="BO2212" i="1"/>
  <c r="BN2212" i="1"/>
  <c r="BP2212" i="1"/>
  <c r="BM2214" i="1" l="1"/>
  <c r="BL2215" i="1"/>
  <c r="BP2213" i="1"/>
  <c r="BO2213" i="1"/>
  <c r="BN2213" i="1"/>
  <c r="BL2216" i="1" l="1"/>
  <c r="BM2215" i="1"/>
  <c r="BO2214" i="1"/>
  <c r="BP2214" i="1"/>
  <c r="BN2214" i="1"/>
  <c r="BO2215" i="1" l="1"/>
  <c r="BP2215" i="1"/>
  <c r="BM2216" i="1"/>
  <c r="BN2215" i="1" s="1"/>
  <c r="BL2217" i="1"/>
  <c r="BM2217" i="1" l="1"/>
  <c r="BL2218" i="1"/>
  <c r="BO2216" i="1"/>
  <c r="BP2216" i="1"/>
  <c r="BN2216" i="1"/>
  <c r="BM2218" i="1" l="1"/>
  <c r="BL2219" i="1"/>
  <c r="BO2217" i="1"/>
  <c r="BP2217" i="1"/>
  <c r="BN2217" i="1"/>
  <c r="BM2219" i="1" l="1"/>
  <c r="BN2218" i="1" s="1"/>
  <c r="BL2220" i="1"/>
  <c r="BO2218" i="1"/>
  <c r="BP2218" i="1"/>
  <c r="BL2221" i="1" l="1"/>
  <c r="BM2220" i="1"/>
  <c r="BO2219" i="1"/>
  <c r="BN2219" i="1"/>
  <c r="BP2219" i="1"/>
  <c r="BP2220" i="1" l="1"/>
  <c r="BO2220" i="1"/>
  <c r="BM2221" i="1"/>
  <c r="BL2222" i="1"/>
  <c r="BM2222" i="1" l="1"/>
  <c r="BL2223" i="1"/>
  <c r="BO2221" i="1"/>
  <c r="BP2221" i="1"/>
  <c r="BN2221" i="1"/>
  <c r="BN2220" i="1"/>
  <c r="BM2223" i="1" l="1"/>
  <c r="BL2224" i="1"/>
  <c r="BO2222" i="1"/>
  <c r="BN2222" i="1"/>
  <c r="BP2222" i="1"/>
  <c r="BM2224" i="1" l="1"/>
  <c r="BL2225" i="1"/>
  <c r="BO2223" i="1"/>
  <c r="BP2223" i="1"/>
  <c r="BN2223" i="1"/>
  <c r="BM2225" i="1" l="1"/>
  <c r="BL2226" i="1"/>
  <c r="BP2224" i="1"/>
  <c r="BO2224" i="1"/>
  <c r="BN2224" i="1"/>
  <c r="BL2227" i="1" l="1"/>
  <c r="BM2226" i="1"/>
  <c r="BO2225" i="1"/>
  <c r="BP2225" i="1"/>
  <c r="BN2225" i="1"/>
  <c r="BO2226" i="1" l="1"/>
  <c r="BP2226" i="1"/>
  <c r="BL2228" i="1"/>
  <c r="BM2227" i="1"/>
  <c r="BN2226" i="1" s="1"/>
  <c r="BP2227" i="1" l="1"/>
  <c r="BO2227" i="1"/>
  <c r="BM2228" i="1"/>
  <c r="BL2229" i="1"/>
  <c r="BL2230" i="1" l="1"/>
  <c r="BM2229" i="1"/>
  <c r="BP2228" i="1"/>
  <c r="BO2228" i="1"/>
  <c r="BN2228" i="1"/>
  <c r="BN2227" i="1"/>
  <c r="BO2229" i="1" l="1"/>
  <c r="BP2229" i="1"/>
  <c r="BM2230" i="1"/>
  <c r="BL2231" i="1"/>
  <c r="BO2230" i="1" l="1"/>
  <c r="BP2230" i="1"/>
  <c r="BL2232" i="1"/>
  <c r="BM2231" i="1"/>
  <c r="BN2229" i="1"/>
  <c r="BP2231" i="1" l="1"/>
  <c r="BO2231" i="1"/>
  <c r="BM2232" i="1"/>
  <c r="BL2233" i="1"/>
  <c r="BN2230" i="1"/>
  <c r="BM2233" i="1" l="1"/>
  <c r="BN2232" i="1" s="1"/>
  <c r="BL2234" i="1"/>
  <c r="BO2232" i="1"/>
  <c r="BP2232" i="1"/>
  <c r="BN2231" i="1"/>
  <c r="BL2235" i="1" l="1"/>
  <c r="BM2234" i="1"/>
  <c r="BN2233" i="1" s="1"/>
  <c r="BO2233" i="1"/>
  <c r="BP2233" i="1"/>
  <c r="BP2234" i="1" l="1"/>
  <c r="BO2234" i="1"/>
  <c r="BM2235" i="1"/>
  <c r="BL2236" i="1"/>
  <c r="BL2237" i="1" l="1"/>
  <c r="BM2236" i="1"/>
  <c r="BO2235" i="1"/>
  <c r="BN2235" i="1"/>
  <c r="BP2235" i="1"/>
  <c r="BN2234" i="1"/>
  <c r="BO2236" i="1" l="1"/>
  <c r="BP2236" i="1"/>
  <c r="BL2238" i="1"/>
  <c r="BM2237" i="1"/>
  <c r="BN2236" i="1" s="1"/>
  <c r="BO2237" i="1" l="1"/>
  <c r="BP2237" i="1"/>
  <c r="BL2239" i="1"/>
  <c r="BM2238" i="1"/>
  <c r="BN2237" i="1" s="1"/>
  <c r="BO2238" i="1" l="1"/>
  <c r="BP2238" i="1"/>
  <c r="BL2240" i="1"/>
  <c r="BM2239" i="1"/>
  <c r="BO2239" i="1" l="1"/>
  <c r="BP2239" i="1"/>
  <c r="BL2241" i="1"/>
  <c r="BM2240" i="1"/>
  <c r="BN2239" i="1" s="1"/>
  <c r="BN2238" i="1"/>
  <c r="BP2240" i="1" l="1"/>
  <c r="BO2240" i="1"/>
  <c r="BL2242" i="1"/>
  <c r="BM2241" i="1"/>
  <c r="BN2240" i="1" s="1"/>
  <c r="BO2241" i="1" l="1"/>
  <c r="BP2241" i="1"/>
  <c r="BM2242" i="1"/>
  <c r="BL2243" i="1"/>
  <c r="BP2242" i="1" l="1"/>
  <c r="BO2242" i="1"/>
  <c r="BL2244" i="1"/>
  <c r="BM2243" i="1"/>
  <c r="BN2241" i="1"/>
  <c r="BP2243" i="1" l="1"/>
  <c r="BO2243" i="1"/>
  <c r="BM2244" i="1"/>
  <c r="BN2243" i="1" s="1"/>
  <c r="BL2245" i="1"/>
  <c r="BN2242" i="1"/>
  <c r="BL2246" i="1" l="1"/>
  <c r="BM2245" i="1"/>
  <c r="BN2244" i="1" s="1"/>
  <c r="BP2244" i="1"/>
  <c r="BO2244" i="1"/>
  <c r="BO2245" i="1" l="1"/>
  <c r="BP2245" i="1"/>
  <c r="BM2246" i="1"/>
  <c r="BN2245" i="1" s="1"/>
  <c r="BL2247" i="1"/>
  <c r="BM2247" i="1" l="1"/>
  <c r="BN2246" i="1" s="1"/>
  <c r="BL2248" i="1"/>
  <c r="BO2246" i="1"/>
  <c r="BP2246" i="1"/>
  <c r="BM2248" i="1" l="1"/>
  <c r="BL2249" i="1"/>
  <c r="BP2247" i="1"/>
  <c r="BO2247" i="1"/>
  <c r="BN2247" i="1"/>
  <c r="BM2249" i="1" l="1"/>
  <c r="BN2248" i="1" s="1"/>
  <c r="BL2250" i="1"/>
  <c r="BP2248" i="1"/>
  <c r="BO2248" i="1"/>
  <c r="BL2251" i="1" l="1"/>
  <c r="BM2250" i="1"/>
  <c r="BN2249" i="1" s="1"/>
  <c r="BP2249" i="1"/>
  <c r="BO2249" i="1"/>
  <c r="BO2250" i="1" l="1"/>
  <c r="BP2250" i="1"/>
  <c r="BM2251" i="1"/>
  <c r="BN2250" i="1" s="1"/>
  <c r="BL2252" i="1"/>
  <c r="BL2253" i="1" l="1"/>
  <c r="BM2252" i="1"/>
  <c r="BN2251" i="1" s="1"/>
  <c r="BO2251" i="1"/>
  <c r="BP2251" i="1"/>
  <c r="BO2252" i="1" l="1"/>
  <c r="BP2252" i="1"/>
  <c r="BM2253" i="1"/>
  <c r="BL2254" i="1"/>
  <c r="BL2255" i="1" l="1"/>
  <c r="BM2254" i="1"/>
  <c r="BN2253" i="1" s="1"/>
  <c r="BO2253" i="1"/>
  <c r="BP2253" i="1"/>
  <c r="BN2252" i="1"/>
  <c r="BP2254" i="1" l="1"/>
  <c r="BO2254" i="1"/>
  <c r="BL2256" i="1"/>
  <c r="BM2255" i="1"/>
  <c r="BN2254" i="1" s="1"/>
  <c r="BO2255" i="1" l="1"/>
  <c r="BP2255" i="1"/>
  <c r="BL2257" i="1"/>
  <c r="BM2256" i="1"/>
  <c r="BN2255" i="1" s="1"/>
  <c r="BO2256" i="1" l="1"/>
  <c r="BP2256" i="1"/>
  <c r="BL2258" i="1"/>
  <c r="BM2257" i="1"/>
  <c r="BM2258" i="1" l="1"/>
  <c r="BN2257" i="1" s="1"/>
  <c r="BL2259" i="1"/>
  <c r="BO2257" i="1"/>
  <c r="BP2257" i="1"/>
  <c r="BN2256" i="1"/>
  <c r="BM2259" i="1" l="1"/>
  <c r="BN2258" i="1" s="1"/>
  <c r="BL2260" i="1"/>
  <c r="BO2258" i="1"/>
  <c r="BP2258" i="1"/>
  <c r="BL2261" i="1" l="1"/>
  <c r="BM2260" i="1"/>
  <c r="BP2259" i="1"/>
  <c r="BO2259" i="1"/>
  <c r="BN2259" i="1"/>
  <c r="BP2260" i="1" l="1"/>
  <c r="BO2260" i="1"/>
  <c r="BM2261" i="1"/>
  <c r="BL2262" i="1"/>
  <c r="BM2262" i="1" l="1"/>
  <c r="BL2263" i="1"/>
  <c r="BP2261" i="1"/>
  <c r="BN2261" i="1"/>
  <c r="BO2261" i="1"/>
  <c r="BN2260" i="1"/>
  <c r="BM2263" i="1" l="1"/>
  <c r="BN2262" i="1" s="1"/>
  <c r="BL2264" i="1"/>
  <c r="BP2262" i="1"/>
  <c r="BO2262" i="1"/>
  <c r="BM2264" i="1" l="1"/>
  <c r="BL2265" i="1"/>
  <c r="BP2263" i="1"/>
  <c r="BO2263" i="1"/>
  <c r="BN2263" i="1"/>
  <c r="BM2265" i="1" l="1"/>
  <c r="BN2264" i="1" s="1"/>
  <c r="BL2266" i="1"/>
  <c r="BP2264" i="1"/>
  <c r="BO2264" i="1"/>
  <c r="BL2267" i="1" l="1"/>
  <c r="BM2266" i="1"/>
  <c r="BO2265" i="1"/>
  <c r="BP2265" i="1"/>
  <c r="BN2265" i="1"/>
  <c r="BO2266" i="1" l="1"/>
  <c r="BP2266" i="1"/>
  <c r="BM2267" i="1"/>
  <c r="BN2266" i="1" s="1"/>
  <c r="BL2268" i="1"/>
  <c r="BL2269" i="1" l="1"/>
  <c r="BM2268" i="1"/>
  <c r="BN2267" i="1" s="1"/>
  <c r="BO2267" i="1"/>
  <c r="BP2267" i="1"/>
  <c r="BO2268" i="1" l="1"/>
  <c r="BP2268" i="1"/>
  <c r="BM2269" i="1"/>
  <c r="BL2270" i="1"/>
  <c r="BL2271" i="1" l="1"/>
  <c r="BM2270" i="1"/>
  <c r="BO2269" i="1"/>
  <c r="BP2269" i="1"/>
  <c r="BN2269" i="1"/>
  <c r="BN2268" i="1"/>
  <c r="BO2270" i="1" l="1"/>
  <c r="BP2270" i="1"/>
  <c r="BM2271" i="1"/>
  <c r="BL2272" i="1"/>
  <c r="BM2272" i="1" l="1"/>
  <c r="BN2271" i="1" s="1"/>
  <c r="BL2273" i="1"/>
  <c r="BP2271" i="1"/>
  <c r="BO2271" i="1"/>
  <c r="BN2270" i="1"/>
  <c r="BM2273" i="1" l="1"/>
  <c r="BN2272" i="1" s="1"/>
  <c r="BL2274" i="1"/>
  <c r="BO2272" i="1"/>
  <c r="BP2272" i="1"/>
  <c r="BL2275" i="1" l="1"/>
  <c r="BM2274" i="1"/>
  <c r="BP2273" i="1"/>
  <c r="BO2273" i="1"/>
  <c r="BN2273" i="1"/>
  <c r="BO2274" i="1" l="1"/>
  <c r="BP2274" i="1"/>
  <c r="BM2275" i="1"/>
  <c r="BL2276" i="1"/>
  <c r="BL2277" i="1" l="1"/>
  <c r="BM2276" i="1"/>
  <c r="BN2275" i="1" s="1"/>
  <c r="BO2275" i="1"/>
  <c r="BP2275" i="1"/>
  <c r="BN2274" i="1"/>
  <c r="BO2276" i="1" l="1"/>
  <c r="BP2276" i="1"/>
  <c r="BM2277" i="1"/>
  <c r="BL2278" i="1"/>
  <c r="BL2279" i="1" l="1"/>
  <c r="BM2278" i="1"/>
  <c r="BP2277" i="1"/>
  <c r="BO2277" i="1"/>
  <c r="BN2277" i="1"/>
  <c r="BN2276" i="1"/>
  <c r="BO2278" i="1" l="1"/>
  <c r="BP2278" i="1"/>
  <c r="BM2279" i="1"/>
  <c r="BL2280" i="1"/>
  <c r="BL2281" i="1" l="1"/>
  <c r="BM2280" i="1"/>
  <c r="BP2279" i="1"/>
  <c r="BO2279" i="1"/>
  <c r="BN2279" i="1"/>
  <c r="BN2278" i="1"/>
  <c r="BO2280" i="1" l="1"/>
  <c r="BP2280" i="1"/>
  <c r="BL2282" i="1"/>
  <c r="BM2281" i="1"/>
  <c r="BP2281" i="1" l="1"/>
  <c r="BO2281" i="1"/>
  <c r="BL2283" i="1"/>
  <c r="BM2282" i="1"/>
  <c r="BN2280" i="1"/>
  <c r="BO2282" i="1" l="1"/>
  <c r="BP2282" i="1"/>
  <c r="BM2283" i="1"/>
  <c r="BL2284" i="1"/>
  <c r="BN2281" i="1"/>
  <c r="BL2285" i="1" l="1"/>
  <c r="BM2284" i="1"/>
  <c r="BP2283" i="1"/>
  <c r="BO2283" i="1"/>
  <c r="BN2283" i="1"/>
  <c r="BN2282" i="1"/>
  <c r="BO2284" i="1" l="1"/>
  <c r="BP2284" i="1"/>
  <c r="BL2286" i="1"/>
  <c r="BM2285" i="1"/>
  <c r="BP2285" i="1" l="1"/>
  <c r="BO2285" i="1"/>
  <c r="BM2286" i="1"/>
  <c r="BL2287" i="1"/>
  <c r="BN2284" i="1"/>
  <c r="BM2287" i="1" l="1"/>
  <c r="BL2288" i="1"/>
  <c r="BP2286" i="1"/>
  <c r="BN2286" i="1"/>
  <c r="BO2286" i="1"/>
  <c r="BN2285" i="1"/>
  <c r="BM2288" i="1" l="1"/>
  <c r="BL2289" i="1"/>
  <c r="BO2287" i="1"/>
  <c r="BP2287" i="1"/>
  <c r="BN2287" i="1"/>
  <c r="BL2290" i="1" l="1"/>
  <c r="BM2289" i="1"/>
  <c r="BP2288" i="1"/>
  <c r="BO2288" i="1"/>
  <c r="BN2288" i="1"/>
  <c r="BP2289" i="1" l="1"/>
  <c r="BO2289" i="1"/>
  <c r="BL2291" i="1"/>
  <c r="BM2290" i="1"/>
  <c r="BO2290" i="1" l="1"/>
  <c r="BP2290" i="1"/>
  <c r="BM2291" i="1"/>
  <c r="BL2292" i="1"/>
  <c r="BN2289" i="1"/>
  <c r="BL2293" i="1" l="1"/>
  <c r="BM2292" i="1"/>
  <c r="BN2290" i="1"/>
  <c r="BO2291" i="1"/>
  <c r="BN2291" i="1"/>
  <c r="BP2291" i="1"/>
  <c r="BO2292" i="1" l="1"/>
  <c r="BP2292" i="1"/>
  <c r="BM2293" i="1"/>
  <c r="BL2294" i="1"/>
  <c r="BL2295" i="1" l="1"/>
  <c r="BM2294" i="1"/>
  <c r="BN2293" i="1" s="1"/>
  <c r="BO2293" i="1"/>
  <c r="BP2293" i="1"/>
  <c r="BN2292" i="1"/>
  <c r="BO2294" i="1" l="1"/>
  <c r="BP2294" i="1"/>
  <c r="BM2295" i="1"/>
  <c r="BL2296" i="1"/>
  <c r="BL2297" i="1" l="1"/>
  <c r="BM2296" i="1"/>
  <c r="BP2295" i="1"/>
  <c r="BO2295" i="1"/>
  <c r="BN2295" i="1"/>
  <c r="BN2294" i="1"/>
  <c r="BP2296" i="1" l="1"/>
  <c r="BO2296" i="1"/>
  <c r="BL2298" i="1"/>
  <c r="BM2297" i="1"/>
  <c r="BP2297" i="1" l="1"/>
  <c r="BO2297" i="1"/>
  <c r="BM2298" i="1"/>
  <c r="BL2299" i="1"/>
  <c r="BN2296" i="1"/>
  <c r="BM2299" i="1" l="1"/>
  <c r="BL2300" i="1"/>
  <c r="BO2298" i="1"/>
  <c r="BP2298" i="1"/>
  <c r="BN2297" i="1"/>
  <c r="BL2301" i="1" l="1"/>
  <c r="BM2300" i="1"/>
  <c r="BN2298" i="1"/>
  <c r="BP2299" i="1"/>
  <c r="BO2299" i="1"/>
  <c r="BN2299" i="1"/>
  <c r="BO2300" i="1" l="1"/>
  <c r="BP2300" i="1"/>
  <c r="BL2302" i="1"/>
  <c r="BM2301" i="1"/>
  <c r="BN2300" i="1" l="1"/>
  <c r="BO2301" i="1"/>
  <c r="BP2301" i="1"/>
  <c r="BM2302" i="1"/>
  <c r="BL2303" i="1"/>
  <c r="BM2303" i="1" l="1"/>
  <c r="BN2302" i="1" s="1"/>
  <c r="BL2304" i="1"/>
  <c r="BN2301" i="1"/>
  <c r="BP2302" i="1"/>
  <c r="BO2302" i="1"/>
  <c r="BM2304" i="1" l="1"/>
  <c r="BL2305" i="1"/>
  <c r="BN2303" i="1"/>
  <c r="BP2303" i="1"/>
  <c r="BO2303" i="1"/>
  <c r="BL2306" i="1" l="1"/>
  <c r="BM2305" i="1"/>
  <c r="BP2304" i="1"/>
  <c r="BO2304" i="1"/>
  <c r="BN2304" i="1" l="1"/>
  <c r="BP2305" i="1"/>
  <c r="BO2305" i="1"/>
  <c r="BL2307" i="1"/>
  <c r="BM2306" i="1"/>
  <c r="BO2306" i="1" l="1"/>
  <c r="BP2306" i="1"/>
  <c r="BM2307" i="1"/>
  <c r="BL2308" i="1"/>
  <c r="BN2305" i="1"/>
  <c r="BM2308" i="1" l="1"/>
  <c r="BN2307" i="1" s="1"/>
  <c r="BL2309" i="1"/>
  <c r="BO2307" i="1"/>
  <c r="BP2307" i="1"/>
  <c r="BN2306" i="1"/>
  <c r="BL2310" i="1" l="1"/>
  <c r="BM2309" i="1"/>
  <c r="BP2308" i="1"/>
  <c r="BO2308" i="1"/>
  <c r="BN2308" i="1"/>
  <c r="BP2309" i="1" l="1"/>
  <c r="BO2309" i="1"/>
  <c r="BL2311" i="1"/>
  <c r="BM2310" i="1"/>
  <c r="BO2310" i="1" l="1"/>
  <c r="BP2310" i="1"/>
  <c r="BM2311" i="1"/>
  <c r="BL2312" i="1"/>
  <c r="BN2309" i="1"/>
  <c r="BL2313" i="1" l="1"/>
  <c r="BM2312" i="1"/>
  <c r="BP2311" i="1"/>
  <c r="BO2311" i="1"/>
  <c r="BN2310" i="1"/>
  <c r="BN2311" i="1" l="1"/>
  <c r="BP2312" i="1"/>
  <c r="BO2312" i="1"/>
  <c r="BM2313" i="1"/>
  <c r="BL2314" i="1"/>
  <c r="BL2315" i="1" l="1"/>
  <c r="BM2314" i="1"/>
  <c r="BN2312" i="1"/>
  <c r="BO2313" i="1"/>
  <c r="BN2313" i="1"/>
  <c r="BP2313" i="1"/>
  <c r="BO2314" i="1" l="1"/>
  <c r="BP2314" i="1"/>
  <c r="BL2316" i="1"/>
  <c r="BM2315" i="1"/>
  <c r="BO2315" i="1" l="1"/>
  <c r="BP2315" i="1"/>
  <c r="BM2316" i="1"/>
  <c r="BL2317" i="1"/>
  <c r="BN2314" i="1"/>
  <c r="BL2318" i="1" l="1"/>
  <c r="BM2317" i="1"/>
  <c r="BO2316" i="1"/>
  <c r="BP2316" i="1"/>
  <c r="BN2315" i="1"/>
  <c r="BN2316" i="1" l="1"/>
  <c r="BO2317" i="1"/>
  <c r="BP2317" i="1"/>
  <c r="BL2319" i="1"/>
  <c r="BM2318" i="1"/>
  <c r="BP2318" i="1" l="1"/>
  <c r="BO2318" i="1"/>
  <c r="BM2319" i="1"/>
  <c r="BL2320" i="1"/>
  <c r="BN2317" i="1"/>
  <c r="BL2321" i="1" l="1"/>
  <c r="BM2320" i="1"/>
  <c r="BN2319" i="1" s="1"/>
  <c r="BP2319" i="1"/>
  <c r="BO2319" i="1"/>
  <c r="BN2318" i="1"/>
  <c r="BP2320" i="1" l="1"/>
  <c r="BO2320" i="1"/>
  <c r="BM2321" i="1"/>
  <c r="BL2322" i="1"/>
  <c r="BL2323" i="1" l="1"/>
  <c r="BM2322" i="1"/>
  <c r="BO2321" i="1"/>
  <c r="BP2321" i="1"/>
  <c r="BN2321" i="1"/>
  <c r="BN2320" i="1"/>
  <c r="BO2322" i="1" l="1"/>
  <c r="BP2322" i="1"/>
  <c r="BL2324" i="1"/>
  <c r="BM2323" i="1"/>
  <c r="BO2323" i="1" l="1"/>
  <c r="BP2323" i="1"/>
  <c r="BM2324" i="1"/>
  <c r="BL2325" i="1"/>
  <c r="BN2322" i="1"/>
  <c r="BM2325" i="1" l="1"/>
  <c r="BL2326" i="1"/>
  <c r="BO2324" i="1"/>
  <c r="BN2324" i="1"/>
  <c r="BP2324" i="1"/>
  <c r="BN2323" i="1"/>
  <c r="BL2327" i="1" l="1"/>
  <c r="BM2326" i="1"/>
  <c r="BP2325" i="1"/>
  <c r="BO2325" i="1"/>
  <c r="BN2325" i="1"/>
  <c r="BO2326" i="1" l="1"/>
  <c r="BP2326" i="1"/>
  <c r="BM2327" i="1"/>
  <c r="BL2328" i="1"/>
  <c r="BL2329" i="1" l="1"/>
  <c r="BM2328" i="1"/>
  <c r="BO2327" i="1"/>
  <c r="BP2327" i="1"/>
  <c r="BN2327" i="1"/>
  <c r="BN2326" i="1"/>
  <c r="BP2328" i="1" l="1"/>
  <c r="BO2328" i="1"/>
  <c r="BM2329" i="1"/>
  <c r="BL2330" i="1"/>
  <c r="BM2330" i="1" l="1"/>
  <c r="BN2329" i="1" s="1"/>
  <c r="BL2331" i="1"/>
  <c r="BP2329" i="1"/>
  <c r="BO2329" i="1"/>
  <c r="BN2328" i="1"/>
  <c r="BL2332" i="1" l="1"/>
  <c r="BM2331" i="1"/>
  <c r="BO2330" i="1"/>
  <c r="BN2330" i="1"/>
  <c r="BP2330" i="1"/>
  <c r="BP2331" i="1" l="1"/>
  <c r="BO2331" i="1"/>
  <c r="BL2333" i="1"/>
  <c r="BM2332" i="1"/>
  <c r="BO2332" i="1" l="1"/>
  <c r="BP2332" i="1"/>
  <c r="BM2333" i="1"/>
  <c r="BL2334" i="1"/>
  <c r="BN2331" i="1"/>
  <c r="BL2335" i="1" l="1"/>
  <c r="BM2334" i="1"/>
  <c r="BO2333" i="1"/>
  <c r="BP2333" i="1"/>
  <c r="BN2333" i="1"/>
  <c r="BN2332" i="1"/>
  <c r="BP2334" i="1" l="1"/>
  <c r="BO2334" i="1"/>
  <c r="BM2335" i="1"/>
  <c r="BL2336" i="1"/>
  <c r="BM2336" i="1" l="1"/>
  <c r="BL2337" i="1"/>
  <c r="BO2335" i="1"/>
  <c r="BP2335" i="1"/>
  <c r="BN2335" i="1"/>
  <c r="BN2334" i="1"/>
  <c r="BM2337" i="1" l="1"/>
  <c r="BL2338" i="1"/>
  <c r="BN2336" i="1"/>
  <c r="BO2336" i="1"/>
  <c r="BP2336" i="1"/>
  <c r="BL2339" i="1" l="1"/>
  <c r="BM2338" i="1"/>
  <c r="BP2337" i="1"/>
  <c r="BO2337" i="1"/>
  <c r="BN2337" i="1" l="1"/>
  <c r="BO2338" i="1"/>
  <c r="BP2338" i="1"/>
  <c r="BL2340" i="1"/>
  <c r="BM2339" i="1"/>
  <c r="BP2339" i="1" l="1"/>
  <c r="BO2339" i="1"/>
  <c r="BM2340" i="1"/>
  <c r="BL2341" i="1"/>
  <c r="BN2338" i="1"/>
  <c r="BM2341" i="1" l="1"/>
  <c r="BL2342" i="1"/>
  <c r="BP2340" i="1"/>
  <c r="BO2340" i="1"/>
  <c r="BN2340" i="1"/>
  <c r="BN2339" i="1"/>
  <c r="BM2342" i="1" l="1"/>
  <c r="BL2343" i="1"/>
  <c r="BO2341" i="1"/>
  <c r="BP2341" i="1"/>
  <c r="BN2341" i="1"/>
  <c r="BM2343" i="1" l="1"/>
  <c r="BL2344" i="1"/>
  <c r="BO2342" i="1"/>
  <c r="BP2342" i="1"/>
  <c r="BN2342" i="1"/>
  <c r="BL2345" i="1" l="1"/>
  <c r="BM2344" i="1"/>
  <c r="BP2343" i="1"/>
  <c r="BO2343" i="1"/>
  <c r="BN2343" i="1"/>
  <c r="BP2344" i="1" l="1"/>
  <c r="BO2344" i="1"/>
  <c r="BM2345" i="1"/>
  <c r="BL2346" i="1"/>
  <c r="BM2346" i="1" l="1"/>
  <c r="BN2345" i="1" s="1"/>
  <c r="BL2347" i="1"/>
  <c r="BO2345" i="1"/>
  <c r="BP2345" i="1"/>
  <c r="BN2344" i="1"/>
  <c r="BM2347" i="1" l="1"/>
  <c r="BN2346" i="1" s="1"/>
  <c r="BL2348" i="1"/>
  <c r="BO2346" i="1"/>
  <c r="BP2346" i="1"/>
  <c r="BL2349" i="1" l="1"/>
  <c r="BM2348" i="1"/>
  <c r="BO2347" i="1"/>
  <c r="BP2347" i="1"/>
  <c r="BN2347" i="1" l="1"/>
  <c r="BO2348" i="1"/>
  <c r="BP2348" i="1"/>
  <c r="BL2350" i="1"/>
  <c r="BM2349" i="1"/>
  <c r="BP2349" i="1" l="1"/>
  <c r="BO2349" i="1"/>
  <c r="BL2351" i="1"/>
  <c r="BM2350" i="1"/>
  <c r="BN2348" i="1"/>
  <c r="BO2350" i="1" l="1"/>
  <c r="BP2350" i="1"/>
  <c r="BM2351" i="1"/>
  <c r="BL2352" i="1"/>
  <c r="BN2349" i="1"/>
  <c r="BL2353" i="1" l="1"/>
  <c r="BM2352" i="1"/>
  <c r="BO2351" i="1"/>
  <c r="BP2351" i="1"/>
  <c r="BN2351" i="1"/>
  <c r="BN2350" i="1"/>
  <c r="BP2352" i="1" l="1"/>
  <c r="BO2352" i="1"/>
  <c r="BM2353" i="1"/>
  <c r="BL2354" i="1"/>
  <c r="BL2355" i="1" l="1"/>
  <c r="BM2354" i="1"/>
  <c r="BO2353" i="1"/>
  <c r="BP2353" i="1"/>
  <c r="BN2352" i="1"/>
  <c r="BN2353" i="1" l="1"/>
  <c r="BO2354" i="1"/>
  <c r="BP2354" i="1"/>
  <c r="BL2356" i="1"/>
  <c r="BM2355" i="1"/>
  <c r="BN2354" i="1" l="1"/>
  <c r="BP2355" i="1"/>
  <c r="BO2355" i="1"/>
  <c r="BL2357" i="1"/>
  <c r="BM2356" i="1"/>
  <c r="BO2356" i="1" l="1"/>
  <c r="BP2356" i="1"/>
  <c r="BL2358" i="1"/>
  <c r="BM2357" i="1"/>
  <c r="BN2355" i="1"/>
  <c r="BP2357" i="1" l="1"/>
  <c r="BO2357" i="1"/>
  <c r="BM2358" i="1"/>
  <c r="BL2359" i="1"/>
  <c r="BN2356" i="1"/>
  <c r="BM2359" i="1" l="1"/>
  <c r="BN2358" i="1" s="1"/>
  <c r="BL2360" i="1"/>
  <c r="BO2358" i="1"/>
  <c r="BP2358" i="1"/>
  <c r="BN2357" i="1"/>
  <c r="BL2361" i="1" l="1"/>
  <c r="BM2360" i="1"/>
  <c r="BP2359" i="1"/>
  <c r="BO2359" i="1"/>
  <c r="BN2359" i="1" l="1"/>
  <c r="BO2360" i="1"/>
  <c r="BP2360" i="1"/>
  <c r="BL2362" i="1"/>
  <c r="BM2361" i="1"/>
  <c r="BN2360" i="1" l="1"/>
  <c r="BO2361" i="1"/>
  <c r="BP2361" i="1"/>
  <c r="BL2363" i="1"/>
  <c r="BM2362" i="1"/>
  <c r="BN2361" i="1" l="1"/>
  <c r="BP2362" i="1"/>
  <c r="BO2362" i="1"/>
  <c r="BL2364" i="1"/>
  <c r="BM2363" i="1"/>
  <c r="BN2362" i="1" l="1"/>
  <c r="BP2363" i="1"/>
  <c r="BO2363" i="1"/>
  <c r="BM2364" i="1"/>
  <c r="BL2365" i="1"/>
  <c r="BL2366" i="1" l="1"/>
  <c r="BM2365" i="1"/>
  <c r="BN2364" i="1" s="1"/>
  <c r="BP2364" i="1"/>
  <c r="BO2364" i="1"/>
  <c r="BN2363" i="1"/>
  <c r="BO2365" i="1" l="1"/>
  <c r="BP2365" i="1"/>
  <c r="BL2367" i="1"/>
  <c r="BM2366" i="1"/>
  <c r="BO2366" i="1" l="1"/>
  <c r="BP2366" i="1"/>
  <c r="BM2367" i="1"/>
  <c r="BL2368" i="1"/>
  <c r="BN2365" i="1"/>
  <c r="BL2369" i="1" l="1"/>
  <c r="BM2368" i="1"/>
  <c r="BN2367" i="1" s="1"/>
  <c r="BP2367" i="1"/>
  <c r="BO2367" i="1"/>
  <c r="BN2366" i="1"/>
  <c r="BP2368" i="1" l="1"/>
  <c r="BO2368" i="1"/>
  <c r="BM2369" i="1"/>
  <c r="BL2370" i="1"/>
  <c r="BM2370" i="1" l="1"/>
  <c r="BN2369" i="1" s="1"/>
  <c r="BL2371" i="1"/>
  <c r="BN2368" i="1"/>
  <c r="BO2369" i="1"/>
  <c r="BP2369" i="1"/>
  <c r="BM2371" i="1" l="1"/>
  <c r="BL2372" i="1"/>
  <c r="BO2370" i="1"/>
  <c r="BP2370" i="1"/>
  <c r="BM2372" i="1" l="1"/>
  <c r="BN2371" i="1" s="1"/>
  <c r="BL2373" i="1"/>
  <c r="BN2370" i="1"/>
  <c r="BP2371" i="1"/>
  <c r="BO2371" i="1"/>
  <c r="BM2373" i="1" l="1"/>
  <c r="BN2372" i="1" s="1"/>
  <c r="BL2374" i="1"/>
  <c r="BO2372" i="1"/>
  <c r="BP2372" i="1"/>
  <c r="BL2375" i="1" l="1"/>
  <c r="BM2374" i="1"/>
  <c r="BN2373" i="1" s="1"/>
  <c r="BP2373" i="1"/>
  <c r="BO2373" i="1"/>
  <c r="BP2374" i="1" l="1"/>
  <c r="BO2374" i="1"/>
  <c r="BM2375" i="1"/>
  <c r="BL2376" i="1"/>
  <c r="BL2377" i="1" l="1"/>
  <c r="BM2376" i="1"/>
  <c r="BO2375" i="1"/>
  <c r="BP2375" i="1"/>
  <c r="BN2374" i="1"/>
  <c r="BN2375" i="1" l="1"/>
  <c r="BO2376" i="1"/>
  <c r="BP2376" i="1"/>
  <c r="BM2377" i="1"/>
  <c r="BL2378" i="1"/>
  <c r="BM2378" i="1" l="1"/>
  <c r="BL2379" i="1"/>
  <c r="BO2377" i="1"/>
  <c r="BP2377" i="1"/>
  <c r="BN2377" i="1"/>
  <c r="BN2376" i="1"/>
  <c r="BM2379" i="1" l="1"/>
  <c r="BL2380" i="1"/>
  <c r="BO2378" i="1"/>
  <c r="BP2378" i="1"/>
  <c r="BN2378" i="1"/>
  <c r="BM2380" i="1" l="1"/>
  <c r="BL2381" i="1"/>
  <c r="BP2379" i="1"/>
  <c r="BO2379" i="1"/>
  <c r="BL2382" i="1" l="1"/>
  <c r="BM2381" i="1"/>
  <c r="BN2380" i="1" s="1"/>
  <c r="BN2379" i="1"/>
  <c r="BP2380" i="1"/>
  <c r="BO2380" i="1"/>
  <c r="BO2381" i="1" l="1"/>
  <c r="BP2381" i="1"/>
  <c r="BM2382" i="1"/>
  <c r="BL2383" i="1"/>
  <c r="BM2383" i="1" l="1"/>
  <c r="BN2382" i="1" s="1"/>
  <c r="BL2384" i="1"/>
  <c r="BP2382" i="1"/>
  <c r="BO2382" i="1"/>
  <c r="BN2381" i="1"/>
  <c r="BL2385" i="1" l="1"/>
  <c r="BM2384" i="1"/>
  <c r="BN2383" i="1" s="1"/>
  <c r="BO2383" i="1"/>
  <c r="BP2383" i="1"/>
  <c r="BO2384" i="1" l="1"/>
  <c r="BP2384" i="1"/>
  <c r="BL2386" i="1"/>
  <c r="BM2385" i="1"/>
  <c r="BO2385" i="1" l="1"/>
  <c r="BP2385" i="1"/>
  <c r="BL2387" i="1"/>
  <c r="BM2386" i="1"/>
  <c r="BN2384" i="1"/>
  <c r="BN2385" i="1" l="1"/>
  <c r="BP2386" i="1"/>
  <c r="BO2386" i="1"/>
  <c r="BL2388" i="1"/>
  <c r="BM2387" i="1"/>
  <c r="BO2387" i="1" l="1"/>
  <c r="BP2387" i="1"/>
  <c r="BM2388" i="1"/>
  <c r="BL2389" i="1"/>
  <c r="BN2386" i="1"/>
  <c r="BO2388" i="1" l="1"/>
  <c r="BP2388" i="1"/>
  <c r="BN2387" i="1"/>
  <c r="BL2390" i="1"/>
  <c r="BM2389" i="1"/>
  <c r="BP2389" i="1" l="1"/>
  <c r="BO2389" i="1"/>
  <c r="BM2390" i="1"/>
  <c r="BL2391" i="1"/>
  <c r="BN2388" i="1"/>
  <c r="BM2391" i="1" l="1"/>
  <c r="BN2390" i="1" s="1"/>
  <c r="BL2392" i="1"/>
  <c r="BO2390" i="1"/>
  <c r="BP2390" i="1"/>
  <c r="BN2389" i="1"/>
  <c r="BM2392" i="1" l="1"/>
  <c r="BL2393" i="1"/>
  <c r="BP2391" i="1"/>
  <c r="BN2391" i="1"/>
  <c r="BO2391" i="1"/>
  <c r="BM2393" i="1" l="1"/>
  <c r="BL2394" i="1"/>
  <c r="BP2392" i="1"/>
  <c r="BN2392" i="1"/>
  <c r="BO2392" i="1"/>
  <c r="BM2394" i="1" l="1"/>
  <c r="BL2395" i="1"/>
  <c r="BP2393" i="1"/>
  <c r="BO2393" i="1"/>
  <c r="BN2393" i="1"/>
  <c r="BL2396" i="1" l="1"/>
  <c r="BM2395" i="1"/>
  <c r="BO2394" i="1"/>
  <c r="BP2394" i="1"/>
  <c r="BN2394" i="1"/>
  <c r="BP2395" i="1" l="1"/>
  <c r="BO2395" i="1"/>
  <c r="BL2397" i="1"/>
  <c r="BM2396" i="1"/>
  <c r="BO2396" i="1" l="1"/>
  <c r="BP2396" i="1"/>
  <c r="BM2397" i="1"/>
  <c r="BL2398" i="1"/>
  <c r="BN2395" i="1"/>
  <c r="BL2399" i="1" l="1"/>
  <c r="BM2398" i="1"/>
  <c r="BN2397" i="1" s="1"/>
  <c r="BO2397" i="1"/>
  <c r="BP2397" i="1"/>
  <c r="BN2396" i="1"/>
  <c r="BP2398" i="1" l="1"/>
  <c r="BO2398" i="1"/>
  <c r="BM2399" i="1"/>
  <c r="BL2400" i="1"/>
  <c r="BL2401" i="1" l="1"/>
  <c r="BM2400" i="1"/>
  <c r="BN2399" i="1" s="1"/>
  <c r="BO2399" i="1"/>
  <c r="BP2399" i="1"/>
  <c r="BN2398" i="1"/>
  <c r="BP2400" i="1" l="1"/>
  <c r="BO2400" i="1"/>
  <c r="BL2402" i="1"/>
  <c r="BM2401" i="1"/>
  <c r="BP2401" i="1" l="1"/>
  <c r="BO2401" i="1"/>
  <c r="BL2403" i="1"/>
  <c r="BM2402" i="1"/>
  <c r="BN2400" i="1"/>
  <c r="BO2402" i="1" l="1"/>
  <c r="BP2402" i="1"/>
  <c r="BL2404" i="1"/>
  <c r="BM2403" i="1"/>
  <c r="BN2401" i="1"/>
  <c r="BP2403" i="1" l="1"/>
  <c r="BO2403" i="1"/>
  <c r="BM2404" i="1"/>
  <c r="BL2405" i="1"/>
  <c r="BN2402" i="1"/>
  <c r="BL2406" i="1" l="1"/>
  <c r="BM2405" i="1"/>
  <c r="BN2404" i="1" s="1"/>
  <c r="BO2404" i="1"/>
  <c r="BP2404" i="1"/>
  <c r="BN2403" i="1"/>
  <c r="BP2405" i="1" l="1"/>
  <c r="BO2405" i="1"/>
  <c r="BM2406" i="1"/>
  <c r="BL2407" i="1"/>
  <c r="BM2407" i="1" l="1"/>
  <c r="BL2408" i="1"/>
  <c r="BN2406" i="1"/>
  <c r="BO2406" i="1"/>
  <c r="BP2406" i="1"/>
  <c r="BN2405" i="1"/>
  <c r="BL2409" i="1" l="1"/>
  <c r="BM2408" i="1"/>
  <c r="BN2407" i="1" s="1"/>
  <c r="BO2407" i="1"/>
  <c r="BP2407" i="1"/>
  <c r="BO2408" i="1" l="1"/>
  <c r="BP2408" i="1"/>
  <c r="BL2410" i="1"/>
  <c r="BM2409" i="1"/>
  <c r="BO2409" i="1" l="1"/>
  <c r="BP2409" i="1"/>
  <c r="BM2410" i="1"/>
  <c r="BL2411" i="1"/>
  <c r="BN2408" i="1"/>
  <c r="BL2412" i="1" l="1"/>
  <c r="BM2411" i="1"/>
  <c r="BO2410" i="1"/>
  <c r="BP2410" i="1"/>
  <c r="BN2410" i="1"/>
  <c r="BN2409" i="1"/>
  <c r="BP2411" i="1" l="1"/>
  <c r="BO2411" i="1"/>
  <c r="BL2413" i="1"/>
  <c r="BM2412" i="1"/>
  <c r="BP2412" i="1" l="1"/>
  <c r="BO2412" i="1"/>
  <c r="BM2413" i="1"/>
  <c r="BL2414" i="1"/>
  <c r="BN2411" i="1"/>
  <c r="BM2414" i="1" l="1"/>
  <c r="BN2413" i="1" s="1"/>
  <c r="BL2415" i="1"/>
  <c r="BO2413" i="1"/>
  <c r="BP2413" i="1"/>
  <c r="BN2412" i="1"/>
  <c r="BM2415" i="1" l="1"/>
  <c r="BL2416" i="1"/>
  <c r="BP2414" i="1"/>
  <c r="BN2414" i="1"/>
  <c r="BO2414" i="1"/>
  <c r="BL2417" i="1" l="1"/>
  <c r="BM2416" i="1"/>
  <c r="BP2415" i="1"/>
  <c r="BN2415" i="1"/>
  <c r="BO2415" i="1"/>
  <c r="BP2416" i="1" l="1"/>
  <c r="BO2416" i="1"/>
  <c r="BL2418" i="1"/>
  <c r="BM2417" i="1"/>
  <c r="BO2417" i="1" l="1"/>
  <c r="BP2417" i="1"/>
  <c r="BM2418" i="1"/>
  <c r="BL2419" i="1"/>
  <c r="BN2416" i="1"/>
  <c r="BL2420" i="1" l="1"/>
  <c r="BM2419" i="1"/>
  <c r="BN2418" i="1" s="1"/>
  <c r="BP2418" i="1"/>
  <c r="BO2418" i="1"/>
  <c r="BN2417" i="1"/>
  <c r="BP2419" i="1" l="1"/>
  <c r="BO2419" i="1"/>
  <c r="BM2420" i="1"/>
  <c r="BL2421" i="1"/>
  <c r="BL2422" i="1" l="1"/>
  <c r="BM2421" i="1"/>
  <c r="BN2420" i="1" s="1"/>
  <c r="BO2420" i="1"/>
  <c r="BP2420" i="1"/>
  <c r="BN2419" i="1"/>
  <c r="BP2421" i="1" l="1"/>
  <c r="BO2421" i="1"/>
  <c r="BL2423" i="1"/>
  <c r="BM2422" i="1"/>
  <c r="BO2422" i="1" l="1"/>
  <c r="BP2422" i="1"/>
  <c r="BL2424" i="1"/>
  <c r="BM2423" i="1"/>
  <c r="BN2421" i="1"/>
  <c r="BO2423" i="1" l="1"/>
  <c r="BP2423" i="1"/>
  <c r="BL2425" i="1"/>
  <c r="BM2424" i="1"/>
  <c r="BN2422" i="1"/>
  <c r="BO2424" i="1" l="1"/>
  <c r="BP2424" i="1"/>
  <c r="BM2425" i="1"/>
  <c r="BL2426" i="1"/>
  <c r="BN2423" i="1"/>
  <c r="BL2427" i="1" l="1"/>
  <c r="BM2426" i="1"/>
  <c r="BN2425" i="1" s="1"/>
  <c r="BO2425" i="1"/>
  <c r="BP2425" i="1"/>
  <c r="BN2424" i="1"/>
  <c r="BP2426" i="1" l="1"/>
  <c r="BO2426" i="1"/>
  <c r="BM2427" i="1"/>
  <c r="BL2428" i="1"/>
  <c r="BM2428" i="1" l="1"/>
  <c r="BL2429" i="1"/>
  <c r="BP2427" i="1"/>
  <c r="BN2427" i="1"/>
  <c r="BO2427" i="1"/>
  <c r="BN2426" i="1"/>
  <c r="BM2429" i="1" l="1"/>
  <c r="BN2428" i="1" s="1"/>
  <c r="BL2430" i="1"/>
  <c r="BP2428" i="1"/>
  <c r="BO2428" i="1"/>
  <c r="BM2430" i="1" l="1"/>
  <c r="BN2429" i="1" s="1"/>
  <c r="BL2431" i="1"/>
  <c r="BP2429" i="1"/>
  <c r="BO2429" i="1"/>
  <c r="BM2431" i="1" l="1"/>
  <c r="BL2432" i="1"/>
  <c r="BO2430" i="1"/>
  <c r="BP2430" i="1"/>
  <c r="BN2430" i="1"/>
  <c r="BL2433" i="1" l="1"/>
  <c r="BM2432" i="1"/>
  <c r="BN2431" i="1" s="1"/>
  <c r="BO2431" i="1"/>
  <c r="BP2431" i="1"/>
  <c r="BO2432" i="1" l="1"/>
  <c r="BP2432" i="1"/>
  <c r="BM2433" i="1"/>
  <c r="BL2434" i="1"/>
  <c r="BL2435" i="1" l="1"/>
  <c r="BM2434" i="1"/>
  <c r="BN2433" i="1" s="1"/>
  <c r="BO2433" i="1"/>
  <c r="BP2433" i="1"/>
  <c r="BN2432" i="1"/>
  <c r="BP2434" i="1" l="1"/>
  <c r="BO2434" i="1"/>
  <c r="BM2435" i="1"/>
  <c r="BL2436" i="1"/>
  <c r="BM2436" i="1" l="1"/>
  <c r="BN2435" i="1" s="1"/>
  <c r="BL2437" i="1"/>
  <c r="BP2435" i="1"/>
  <c r="BO2435" i="1"/>
  <c r="BN2434" i="1"/>
  <c r="BM2437" i="1" l="1"/>
  <c r="BN2436" i="1" s="1"/>
  <c r="BL2438" i="1"/>
  <c r="BO2436" i="1"/>
  <c r="BP2436" i="1"/>
  <c r="BL2439" i="1" l="1"/>
  <c r="BM2438" i="1"/>
  <c r="BN2437" i="1" s="1"/>
  <c r="BP2437" i="1"/>
  <c r="BO2437" i="1"/>
  <c r="BO2438" i="1" l="1"/>
  <c r="BP2438" i="1"/>
  <c r="BL2440" i="1"/>
  <c r="BM2439" i="1"/>
  <c r="BP2439" i="1" l="1"/>
  <c r="BO2439" i="1"/>
  <c r="BL2441" i="1"/>
  <c r="BM2440" i="1"/>
  <c r="BN2438" i="1"/>
  <c r="BP2440" i="1" l="1"/>
  <c r="BO2440" i="1"/>
  <c r="BM2441" i="1"/>
  <c r="BL2442" i="1"/>
  <c r="BN2439" i="1"/>
  <c r="BM2442" i="1" l="1"/>
  <c r="BN2441" i="1" s="1"/>
  <c r="BL2443" i="1"/>
  <c r="BO2441" i="1"/>
  <c r="BP2441" i="1"/>
  <c r="BN2440" i="1"/>
  <c r="BM2443" i="1" l="1"/>
  <c r="BL2444" i="1"/>
  <c r="BO2442" i="1"/>
  <c r="BP2442" i="1"/>
  <c r="BN2442" i="1"/>
  <c r="BL2445" i="1" l="1"/>
  <c r="BM2444" i="1"/>
  <c r="BN2443" i="1" s="1"/>
  <c r="BO2443" i="1"/>
  <c r="BP2443" i="1"/>
  <c r="BO2444" i="1" l="1"/>
  <c r="BP2444" i="1"/>
  <c r="BL2446" i="1"/>
  <c r="BM2445" i="1"/>
  <c r="BO2445" i="1" l="1"/>
  <c r="BP2445" i="1"/>
  <c r="BL2447" i="1"/>
  <c r="BM2446" i="1"/>
  <c r="BN2444" i="1"/>
  <c r="BP2446" i="1" l="1"/>
  <c r="BO2446" i="1"/>
  <c r="BL2448" i="1"/>
  <c r="BM2447" i="1"/>
  <c r="BN2445" i="1"/>
  <c r="BP2447" i="1" l="1"/>
  <c r="BO2447" i="1"/>
  <c r="BM2448" i="1"/>
  <c r="BL2449" i="1"/>
  <c r="BN2446" i="1"/>
  <c r="BL2450" i="1" l="1"/>
  <c r="BM2449" i="1"/>
  <c r="BN2448" i="1" s="1"/>
  <c r="BP2448" i="1"/>
  <c r="BO2448" i="1"/>
  <c r="BN2447" i="1"/>
  <c r="BP2449" i="1" l="1"/>
  <c r="BO2449" i="1"/>
  <c r="BM2450" i="1"/>
  <c r="BL2451" i="1"/>
  <c r="BM2451" i="1" l="1"/>
  <c r="BN2450" i="1" s="1"/>
  <c r="BL2452" i="1"/>
  <c r="BP2450" i="1"/>
  <c r="BO2450" i="1"/>
  <c r="BN2449" i="1"/>
  <c r="BM2452" i="1" l="1"/>
  <c r="BN2451" i="1" s="1"/>
  <c r="BL2453" i="1"/>
  <c r="BP2451" i="1"/>
  <c r="BO2451" i="1"/>
  <c r="BL2454" i="1" l="1"/>
  <c r="BM2453" i="1"/>
  <c r="BN2452" i="1" s="1"/>
  <c r="BP2452" i="1"/>
  <c r="BO2452" i="1"/>
  <c r="BP2453" i="1" l="1"/>
  <c r="BO2453" i="1"/>
  <c r="BM2454" i="1"/>
  <c r="BL2455" i="1"/>
  <c r="BL2456" i="1" l="1"/>
  <c r="BM2455" i="1"/>
  <c r="BN2454" i="1" s="1"/>
  <c r="BO2454" i="1"/>
  <c r="BP2454" i="1"/>
  <c r="BN2453" i="1"/>
  <c r="BO2455" i="1" l="1"/>
  <c r="BP2455" i="1"/>
  <c r="BL2457" i="1"/>
  <c r="BM2456" i="1"/>
  <c r="BO2456" i="1" l="1"/>
  <c r="BP2456" i="1"/>
  <c r="BL2458" i="1"/>
  <c r="BM2457" i="1"/>
  <c r="BN2455" i="1"/>
  <c r="BO2457" i="1" l="1"/>
  <c r="BP2457" i="1"/>
  <c r="BL2459" i="1"/>
  <c r="BM2458" i="1"/>
  <c r="BN2456" i="1"/>
  <c r="BO2458" i="1" l="1"/>
  <c r="BP2458" i="1"/>
  <c r="BL2460" i="1"/>
  <c r="BM2459" i="1"/>
  <c r="BN2457" i="1"/>
  <c r="BO2459" i="1" l="1"/>
  <c r="BP2459" i="1"/>
  <c r="BM2460" i="1"/>
  <c r="BL2461" i="1"/>
  <c r="BN2458" i="1"/>
  <c r="BM2461" i="1" l="1"/>
  <c r="BL2462" i="1"/>
  <c r="BO2460" i="1"/>
  <c r="BP2460" i="1"/>
  <c r="BN2460" i="1"/>
  <c r="BN2459" i="1"/>
  <c r="BM2462" i="1" l="1"/>
  <c r="BN2461" i="1" s="1"/>
  <c r="BL2463" i="1"/>
  <c r="BP2461" i="1"/>
  <c r="BO2461" i="1"/>
  <c r="BL2464" i="1" l="1"/>
  <c r="BM2463" i="1"/>
  <c r="BN2462" i="1" s="1"/>
  <c r="BO2462" i="1"/>
  <c r="BP2462" i="1"/>
  <c r="BP2463" i="1" l="1"/>
  <c r="BO2463" i="1"/>
  <c r="BM2464" i="1"/>
  <c r="BL2465" i="1"/>
  <c r="BM2465" i="1" l="1"/>
  <c r="BL2466" i="1"/>
  <c r="BO2464" i="1"/>
  <c r="BP2464" i="1"/>
  <c r="BN2464" i="1"/>
  <c r="BN2463" i="1"/>
  <c r="BM2466" i="1" l="1"/>
  <c r="BN2465" i="1" s="1"/>
  <c r="BL2467" i="1"/>
  <c r="BO2465" i="1"/>
  <c r="BP2465" i="1"/>
  <c r="BM2467" i="1" l="1"/>
  <c r="BL2468" i="1"/>
  <c r="BO2466" i="1"/>
  <c r="BP2466" i="1"/>
  <c r="BN2466" i="1"/>
  <c r="BL2469" i="1" l="1"/>
  <c r="BM2468" i="1"/>
  <c r="BN2467" i="1" s="1"/>
  <c r="BO2467" i="1"/>
  <c r="BP2467" i="1"/>
  <c r="BO2468" i="1" l="1"/>
  <c r="BP2468" i="1"/>
  <c r="BM2469" i="1"/>
  <c r="BL2470" i="1"/>
  <c r="BL2471" i="1" l="1"/>
  <c r="BM2470" i="1"/>
  <c r="BN2469" i="1" s="1"/>
  <c r="BP2469" i="1"/>
  <c r="BO2469" i="1"/>
  <c r="BN2468" i="1"/>
  <c r="BO2470" i="1" l="1"/>
  <c r="BP2470" i="1"/>
  <c r="BM2471" i="1"/>
  <c r="BL2472" i="1"/>
  <c r="BM2472" i="1" l="1"/>
  <c r="BN2471" i="1" s="1"/>
  <c r="BL2473" i="1"/>
  <c r="BP2471" i="1"/>
  <c r="BO2471" i="1"/>
  <c r="BN2470" i="1"/>
  <c r="BL2474" i="1" l="1"/>
  <c r="BM2473" i="1"/>
  <c r="BN2472" i="1" s="1"/>
  <c r="BO2472" i="1"/>
  <c r="BP2472" i="1"/>
  <c r="BO2473" i="1" l="1"/>
  <c r="BP2473" i="1"/>
  <c r="BL2475" i="1"/>
  <c r="BM2474" i="1"/>
  <c r="BO2474" i="1" l="1"/>
  <c r="BP2474" i="1"/>
  <c r="BM2475" i="1"/>
  <c r="BL2476" i="1"/>
  <c r="BN2473" i="1"/>
  <c r="BL2477" i="1" l="1"/>
  <c r="BM2476" i="1"/>
  <c r="BN2475" i="1" s="1"/>
  <c r="BP2475" i="1"/>
  <c r="BO2475" i="1"/>
  <c r="BN2474" i="1"/>
  <c r="BP2476" i="1" l="1"/>
  <c r="BO2476" i="1"/>
  <c r="BL2478" i="1"/>
  <c r="BM2477" i="1"/>
  <c r="BO2477" i="1" l="1"/>
  <c r="BP2477" i="1"/>
  <c r="BM2478" i="1"/>
  <c r="BL2479" i="1"/>
  <c r="BN2476" i="1"/>
  <c r="BM2479" i="1" l="1"/>
  <c r="BN2478" i="1" s="1"/>
  <c r="BL2480" i="1"/>
  <c r="BO2478" i="1"/>
  <c r="BP2478" i="1"/>
  <c r="BN2477" i="1"/>
  <c r="BM2480" i="1" l="1"/>
  <c r="BN2479" i="1" s="1"/>
  <c r="BL2481" i="1"/>
  <c r="BO2479" i="1"/>
  <c r="BP2479" i="1"/>
  <c r="BL2482" i="1" l="1"/>
  <c r="BM2481" i="1"/>
  <c r="BN2480" i="1" s="1"/>
  <c r="BO2480" i="1"/>
  <c r="BP2480" i="1"/>
  <c r="BP2481" i="1" l="1"/>
  <c r="BO2481" i="1"/>
  <c r="BL2483" i="1"/>
  <c r="BM2482" i="1"/>
  <c r="BP2482" i="1" l="1"/>
  <c r="BO2482" i="1"/>
  <c r="BM2483" i="1"/>
  <c r="BL2484" i="1"/>
  <c r="BN2481" i="1"/>
  <c r="BL2485" i="1" l="1"/>
  <c r="BM2484" i="1"/>
  <c r="BN2483" i="1" s="1"/>
  <c r="BO2483" i="1"/>
  <c r="BP2483" i="1"/>
  <c r="BN2482" i="1"/>
  <c r="BP2484" i="1" l="1"/>
  <c r="BO2484" i="1"/>
  <c r="BM2485" i="1"/>
  <c r="BL2486" i="1"/>
  <c r="BL2487" i="1" l="1"/>
  <c r="BM2486" i="1"/>
  <c r="BN2485" i="1" s="1"/>
  <c r="BO2485" i="1"/>
  <c r="BP2485" i="1"/>
  <c r="BN2484" i="1"/>
  <c r="BP2486" i="1" l="1"/>
  <c r="BO2486" i="1"/>
  <c r="BM2487" i="1"/>
  <c r="BL2488" i="1"/>
  <c r="BM2488" i="1" l="1"/>
  <c r="BL2489" i="1"/>
  <c r="BP2487" i="1"/>
  <c r="BN2487" i="1"/>
  <c r="BO2487" i="1"/>
  <c r="BN2486" i="1"/>
  <c r="BL2490" i="1" l="1"/>
  <c r="BM2489" i="1"/>
  <c r="BN2488" i="1" s="1"/>
  <c r="BO2488" i="1"/>
  <c r="BP2488" i="1"/>
  <c r="BO2489" i="1" l="1"/>
  <c r="BP2489" i="1"/>
  <c r="BM2490" i="1"/>
  <c r="BL2491" i="1"/>
  <c r="BM2491" i="1" l="1"/>
  <c r="BN2490" i="1" s="1"/>
  <c r="BL2492" i="1"/>
  <c r="BO2490" i="1"/>
  <c r="BP2490" i="1"/>
  <c r="BN2489" i="1"/>
  <c r="BL2493" i="1" l="1"/>
  <c r="BM2492" i="1"/>
  <c r="BN2491" i="1" s="1"/>
  <c r="BP2491" i="1"/>
  <c r="BO2491" i="1"/>
  <c r="BO2492" i="1" l="1"/>
  <c r="BP2492" i="1"/>
  <c r="BM2493" i="1"/>
  <c r="BL2494" i="1"/>
  <c r="BO2493" i="1" l="1"/>
  <c r="BP2493" i="1"/>
  <c r="BL2495" i="1"/>
  <c r="BM2494" i="1"/>
  <c r="BN2492" i="1"/>
  <c r="BO2494" i="1" l="1"/>
  <c r="BP2494" i="1"/>
  <c r="BL2496" i="1"/>
  <c r="BM2495" i="1"/>
  <c r="BN2493" i="1"/>
  <c r="BO2495" i="1" l="1"/>
  <c r="BP2495" i="1"/>
  <c r="BL2497" i="1"/>
  <c r="BM2496" i="1"/>
  <c r="BN2494" i="1"/>
  <c r="BO2496" i="1" l="1"/>
  <c r="BP2496" i="1"/>
  <c r="BL2498" i="1"/>
  <c r="BM2497" i="1"/>
  <c r="BN2495" i="1"/>
  <c r="BO2497" i="1" l="1"/>
  <c r="BP2497" i="1"/>
  <c r="BN2496" i="1"/>
  <c r="BM2498" i="1"/>
  <c r="BN2497" i="1" s="1"/>
  <c r="BL2499" i="1"/>
  <c r="BM2499" i="1" l="1"/>
  <c r="BN2498" i="1" s="1"/>
  <c r="BL2500" i="1"/>
  <c r="BP2498" i="1"/>
  <c r="BO2498" i="1"/>
  <c r="BL2501" i="1" l="1"/>
  <c r="BM2500" i="1"/>
  <c r="BN2499" i="1" s="1"/>
  <c r="BP2499" i="1"/>
  <c r="BO2499" i="1"/>
  <c r="BO2500" i="1" l="1"/>
  <c r="BP2500" i="1"/>
  <c r="BM2501" i="1"/>
  <c r="BL2502" i="1"/>
  <c r="BM2502" i="1" l="1"/>
  <c r="BL2503" i="1"/>
  <c r="BO2501" i="1"/>
  <c r="BN2501" i="1"/>
  <c r="BP2501" i="1"/>
  <c r="BN2500" i="1"/>
  <c r="BM2503" i="1" l="1"/>
  <c r="BL2504" i="1"/>
  <c r="BP2502" i="1"/>
  <c r="BN2502" i="1"/>
  <c r="BO2502" i="1"/>
  <c r="BL2505" i="1" l="1"/>
  <c r="BM2504" i="1"/>
  <c r="BN2503" i="1" s="1"/>
  <c r="BO2503" i="1"/>
  <c r="BP2503" i="1"/>
  <c r="BO2504" i="1" l="1"/>
  <c r="BP2504" i="1"/>
  <c r="BM2505" i="1"/>
  <c r="BN2504" i="1" s="1"/>
  <c r="BL2506" i="1"/>
  <c r="BL2507" i="1" l="1"/>
  <c r="BM2506" i="1"/>
  <c r="BN2505" i="1" s="1"/>
  <c r="BP2505" i="1"/>
  <c r="BO2505" i="1"/>
  <c r="BP2506" i="1" l="1"/>
  <c r="BO2506" i="1"/>
  <c r="BL2508" i="1"/>
  <c r="BM2507" i="1"/>
  <c r="BP2507" i="1" l="1"/>
  <c r="BO2507" i="1"/>
  <c r="BM2508" i="1"/>
  <c r="BN2507" i="1" s="1"/>
  <c r="BL2509" i="1"/>
  <c r="BN2506" i="1"/>
  <c r="BM2509" i="1" l="1"/>
  <c r="BN2508" i="1" s="1"/>
  <c r="BL2510" i="1"/>
  <c r="BO2508" i="1"/>
  <c r="BP2508" i="1"/>
  <c r="BL2511" i="1" l="1"/>
  <c r="BM2510" i="1"/>
  <c r="BN2509" i="1" s="1"/>
  <c r="BP2509" i="1"/>
  <c r="BO2509" i="1"/>
  <c r="BO2510" i="1" l="1"/>
  <c r="BP2510" i="1"/>
  <c r="BL2512" i="1"/>
  <c r="BM2511" i="1"/>
  <c r="BP2511" i="1" l="1"/>
  <c r="BO2511" i="1"/>
  <c r="BL2513" i="1"/>
  <c r="BM2512" i="1"/>
  <c r="BN2510" i="1"/>
  <c r="BO2512" i="1" l="1"/>
  <c r="BP2512" i="1"/>
  <c r="BL2514" i="1"/>
  <c r="BM2513" i="1"/>
  <c r="BN2511" i="1"/>
  <c r="BO2513" i="1" l="1"/>
  <c r="BP2513" i="1"/>
  <c r="BM2514" i="1"/>
  <c r="BL2515" i="1"/>
  <c r="BN2512" i="1"/>
  <c r="BM2515" i="1" l="1"/>
  <c r="BN2514" i="1" s="1"/>
  <c r="BL2516" i="1"/>
  <c r="BP2514" i="1"/>
  <c r="BO2514" i="1"/>
  <c r="BN2513" i="1"/>
  <c r="BM2516" i="1" l="1"/>
  <c r="BN2515" i="1" s="1"/>
  <c r="BL2517" i="1"/>
  <c r="BP2515" i="1"/>
  <c r="BO2515" i="1"/>
  <c r="BL2518" i="1" l="1"/>
  <c r="BM2517" i="1"/>
  <c r="BN2516" i="1" s="1"/>
  <c r="BO2516" i="1"/>
  <c r="BP2516" i="1"/>
  <c r="BP2517" i="1" l="1"/>
  <c r="BO2517" i="1"/>
  <c r="BL2519" i="1"/>
  <c r="BM2518" i="1"/>
  <c r="BP2518" i="1" l="1"/>
  <c r="BO2518" i="1"/>
  <c r="BM2519" i="1"/>
  <c r="BN2518" i="1" s="1"/>
  <c r="BL2520" i="1"/>
  <c r="BN2517" i="1"/>
  <c r="BL2521" i="1" l="1"/>
  <c r="BM2520" i="1"/>
  <c r="BO2519" i="1"/>
  <c r="BP2519" i="1"/>
  <c r="BN2519" i="1"/>
  <c r="BO2520" i="1" l="1"/>
  <c r="BP2520" i="1"/>
  <c r="BL2522" i="1"/>
  <c r="BM2521" i="1"/>
  <c r="BN2520" i="1" s="1"/>
  <c r="BO2521" i="1" l="1"/>
  <c r="BP2521" i="1"/>
  <c r="BM2522" i="1"/>
  <c r="BL2523" i="1"/>
  <c r="BO2522" i="1" l="1"/>
  <c r="BP2522" i="1"/>
  <c r="BL2524" i="1"/>
  <c r="BM2523" i="1"/>
  <c r="BN2521" i="1"/>
  <c r="BP2523" i="1" l="1"/>
  <c r="BO2523" i="1"/>
  <c r="BM2524" i="1"/>
  <c r="BN2523" i="1" s="1"/>
  <c r="BL2525" i="1"/>
  <c r="BN2522" i="1"/>
  <c r="BM2525" i="1" l="1"/>
  <c r="BL2526" i="1"/>
  <c r="BO2524" i="1"/>
  <c r="BN2524" i="1"/>
  <c r="BP2524" i="1"/>
  <c r="BM2526" i="1" l="1"/>
  <c r="BN2525" i="1" s="1"/>
  <c r="BL2527" i="1"/>
  <c r="BO2525" i="1"/>
  <c r="BP2525" i="1"/>
  <c r="BM2527" i="1" l="1"/>
  <c r="BN2526" i="1" s="1"/>
  <c r="BL2528" i="1"/>
  <c r="BP2526" i="1"/>
  <c r="BO2526" i="1"/>
  <c r="BM2528" i="1" l="1"/>
  <c r="BN2527" i="1" s="1"/>
  <c r="BL2529" i="1"/>
  <c r="BO2527" i="1"/>
  <c r="BP2527" i="1"/>
  <c r="BM2529" i="1" l="1"/>
  <c r="BN2528" i="1" s="1"/>
  <c r="BL2530" i="1"/>
  <c r="BO2528" i="1"/>
  <c r="BP2528" i="1"/>
  <c r="BM2530" i="1" l="1"/>
  <c r="BL2531" i="1"/>
  <c r="BO2529" i="1"/>
  <c r="BN2529" i="1"/>
  <c r="BP2529" i="1"/>
  <c r="BL2532" i="1" l="1"/>
  <c r="BM2531" i="1"/>
  <c r="BN2530" i="1" s="1"/>
  <c r="BP2530" i="1"/>
  <c r="BO2530" i="1"/>
  <c r="BO2531" i="1" l="1"/>
  <c r="BP2531" i="1"/>
  <c r="BM2532" i="1"/>
  <c r="BL2533" i="1"/>
  <c r="BL2534" i="1" l="1"/>
  <c r="BM2533" i="1"/>
  <c r="BN2532" i="1" s="1"/>
  <c r="BO2532" i="1"/>
  <c r="BP2532" i="1"/>
  <c r="BN2531" i="1"/>
  <c r="BO2533" i="1" l="1"/>
  <c r="BP2533" i="1"/>
  <c r="BL2535" i="1"/>
  <c r="BM2534" i="1"/>
  <c r="BM2535" i="1" l="1"/>
  <c r="BL2536" i="1"/>
  <c r="BP2534" i="1"/>
  <c r="BO2534" i="1"/>
  <c r="BN2534" i="1"/>
  <c r="BN2533" i="1"/>
  <c r="BM2536" i="1" l="1"/>
  <c r="BN2535" i="1" s="1"/>
  <c r="BL2537" i="1"/>
  <c r="BP2535" i="1"/>
  <c r="BO2535" i="1"/>
  <c r="BL2538" i="1" l="1"/>
  <c r="BM2537" i="1"/>
  <c r="BN2536" i="1" s="1"/>
  <c r="BO2536" i="1"/>
  <c r="BP2536" i="1"/>
  <c r="BO2537" i="1" l="1"/>
  <c r="BP2537" i="1"/>
  <c r="BL2539" i="1"/>
  <c r="BM2538" i="1"/>
  <c r="BP2538" i="1" l="1"/>
  <c r="BO2538" i="1"/>
  <c r="BL2540" i="1"/>
  <c r="BM2539" i="1"/>
  <c r="BN2537" i="1"/>
  <c r="BO2539" i="1" l="1"/>
  <c r="BP2539" i="1"/>
  <c r="BM2540" i="1"/>
  <c r="BL2541" i="1"/>
  <c r="BN2538" i="1"/>
  <c r="BM2541" i="1" l="1"/>
  <c r="BN2540" i="1" s="1"/>
  <c r="BL2542" i="1"/>
  <c r="BO2540" i="1"/>
  <c r="BP2540" i="1"/>
  <c r="BN2539" i="1"/>
  <c r="BL2543" i="1" l="1"/>
  <c r="BM2542" i="1"/>
  <c r="BN2541" i="1" s="1"/>
  <c r="BP2541" i="1"/>
  <c r="BO2541" i="1"/>
  <c r="BO2542" i="1" l="1"/>
  <c r="BP2542" i="1"/>
  <c r="BM2543" i="1"/>
  <c r="BL2544" i="1"/>
  <c r="BL2545" i="1" l="1"/>
  <c r="BM2544" i="1"/>
  <c r="BO2543" i="1"/>
  <c r="BN2543" i="1"/>
  <c r="BP2543" i="1"/>
  <c r="BN2542" i="1"/>
  <c r="BP2544" i="1" l="1"/>
  <c r="BO2544" i="1"/>
  <c r="BL2546" i="1"/>
  <c r="BM2545" i="1"/>
  <c r="BP2545" i="1" l="1"/>
  <c r="BO2545" i="1"/>
  <c r="BM2546" i="1"/>
  <c r="BL2547" i="1"/>
  <c r="BN2544" i="1"/>
  <c r="BM2547" i="1" l="1"/>
  <c r="BN2546" i="1" s="1"/>
  <c r="BL2548" i="1"/>
  <c r="BO2546" i="1"/>
  <c r="BP2546" i="1"/>
  <c r="BN2545" i="1"/>
  <c r="BL2549" i="1" l="1"/>
  <c r="BM2548" i="1"/>
  <c r="BN2547" i="1" s="1"/>
  <c r="BP2547" i="1"/>
  <c r="BO2547" i="1"/>
  <c r="BP2548" i="1" l="1"/>
  <c r="BO2548" i="1"/>
  <c r="BM2549" i="1"/>
  <c r="BN2548" i="1" s="1"/>
  <c r="BL2550" i="1"/>
  <c r="BL2551" i="1" l="1"/>
  <c r="BM2550" i="1"/>
  <c r="BN2549" i="1" s="1"/>
  <c r="BP2549" i="1"/>
  <c r="BO2549" i="1"/>
  <c r="BP2550" i="1" l="1"/>
  <c r="BO2550" i="1"/>
  <c r="BL2552" i="1"/>
  <c r="BM2551" i="1"/>
  <c r="BP2551" i="1" l="1"/>
  <c r="BO2551" i="1"/>
  <c r="BL2553" i="1"/>
  <c r="BM2552" i="1"/>
  <c r="BN2550" i="1"/>
  <c r="BP2552" i="1" l="1"/>
  <c r="BO2552" i="1"/>
  <c r="BM2553" i="1"/>
  <c r="BN2552" i="1" s="1"/>
  <c r="BL2554" i="1"/>
  <c r="BN2551" i="1"/>
  <c r="BL2555" i="1" l="1"/>
  <c r="BM2554" i="1"/>
  <c r="BO2553" i="1"/>
  <c r="BP2553" i="1"/>
  <c r="BN2553" i="1"/>
  <c r="BO2554" i="1" l="1"/>
  <c r="BP2554" i="1"/>
  <c r="BL2556" i="1"/>
  <c r="BM2555" i="1"/>
  <c r="BO2555" i="1" l="1"/>
  <c r="BP2555" i="1"/>
  <c r="BM2556" i="1"/>
  <c r="BL2557" i="1"/>
  <c r="BN2554" i="1"/>
  <c r="BL2558" i="1" l="1"/>
  <c r="BM2557" i="1"/>
  <c r="BN2556" i="1" s="1"/>
  <c r="BP2556" i="1"/>
  <c r="BO2556" i="1"/>
  <c r="BN2555" i="1"/>
  <c r="BO2557" i="1" l="1"/>
  <c r="BP2557" i="1"/>
  <c r="BM2558" i="1"/>
  <c r="BL2559" i="1"/>
  <c r="BM2559" i="1" l="1"/>
  <c r="BN2558" i="1" s="1"/>
  <c r="BL2560" i="1"/>
  <c r="BO2558" i="1"/>
  <c r="BP2558" i="1"/>
  <c r="BN2557" i="1"/>
  <c r="BM2560" i="1" l="1"/>
  <c r="BL2561" i="1"/>
  <c r="BO2559" i="1"/>
  <c r="BP2559" i="1"/>
  <c r="BN2559" i="1"/>
  <c r="BM2561" i="1" l="1"/>
  <c r="BL2562" i="1"/>
  <c r="BO2560" i="1"/>
  <c r="BP2560" i="1"/>
  <c r="BN2560" i="1"/>
  <c r="BM2562" i="1" l="1"/>
  <c r="BL2563" i="1"/>
  <c r="BO2561" i="1"/>
  <c r="BP2561" i="1"/>
  <c r="BN2561" i="1"/>
  <c r="BM2563" i="1" l="1"/>
  <c r="BL2564" i="1"/>
  <c r="BO2562" i="1"/>
  <c r="BP2562" i="1"/>
  <c r="BN2562" i="1"/>
  <c r="BL2565" i="1" l="1"/>
  <c r="BM2564" i="1"/>
  <c r="BO2563" i="1"/>
  <c r="BN2563" i="1"/>
  <c r="BP2563" i="1"/>
  <c r="BO2564" i="1" l="1"/>
  <c r="BP2564" i="1"/>
  <c r="BM2565" i="1"/>
  <c r="BL2566" i="1"/>
  <c r="BM2566" i="1" l="1"/>
  <c r="BN2565" i="1" s="1"/>
  <c r="BL2567" i="1"/>
  <c r="BP2565" i="1"/>
  <c r="BO2565" i="1"/>
  <c r="BN2564" i="1"/>
  <c r="BL2568" i="1" l="1"/>
  <c r="BM2567" i="1"/>
  <c r="BN2566" i="1" s="1"/>
  <c r="BO2566" i="1"/>
  <c r="BP2566" i="1"/>
  <c r="BP2567" i="1" l="1"/>
  <c r="BO2567" i="1"/>
  <c r="BM2568" i="1"/>
  <c r="BL2569" i="1"/>
  <c r="BL2570" i="1" l="1"/>
  <c r="BM2569" i="1"/>
  <c r="BO2568" i="1"/>
  <c r="BP2568" i="1"/>
  <c r="BN2568" i="1"/>
  <c r="BN2567" i="1"/>
  <c r="BP2569" i="1" l="1"/>
  <c r="BO2569" i="1"/>
  <c r="BM2570" i="1"/>
  <c r="BL2571" i="1"/>
  <c r="BL2572" i="1" l="1"/>
  <c r="BM2571" i="1"/>
  <c r="BN2570" i="1" s="1"/>
  <c r="BP2570" i="1"/>
  <c r="BO2570" i="1"/>
  <c r="BN2569" i="1"/>
  <c r="BP2571" i="1" l="1"/>
  <c r="BO2571" i="1"/>
  <c r="BM2572" i="1"/>
  <c r="BN2571" i="1" s="1"/>
  <c r="BL2573" i="1"/>
  <c r="BL2574" i="1" l="1"/>
  <c r="BM2573" i="1"/>
  <c r="BN2572" i="1" s="1"/>
  <c r="BO2572" i="1"/>
  <c r="BP2572" i="1"/>
  <c r="BO2573" i="1" l="1"/>
  <c r="BP2573" i="1"/>
  <c r="BM2574" i="1"/>
  <c r="BL2575" i="1"/>
  <c r="BO2574" i="1" l="1"/>
  <c r="BP2574" i="1"/>
  <c r="BN2573" i="1"/>
  <c r="BM2575" i="1"/>
  <c r="BL2576" i="1"/>
  <c r="BM2576" i="1" l="1"/>
  <c r="BN2575" i="1" s="1"/>
  <c r="BL2577" i="1"/>
  <c r="BP2575" i="1"/>
  <c r="BO2575" i="1"/>
  <c r="BN2574" i="1"/>
  <c r="BM2577" i="1" l="1"/>
  <c r="BL2578" i="1"/>
  <c r="BO2576" i="1"/>
  <c r="BP2576" i="1"/>
  <c r="BN2576" i="1"/>
  <c r="BL2579" i="1" l="1"/>
  <c r="BM2578" i="1"/>
  <c r="BO2577" i="1"/>
  <c r="BP2577" i="1"/>
  <c r="BN2577" i="1"/>
  <c r="BO2578" i="1" l="1"/>
  <c r="BP2578" i="1"/>
  <c r="BL2580" i="1"/>
  <c r="BM2579" i="1"/>
  <c r="BO2579" i="1" l="1"/>
  <c r="BP2579" i="1"/>
  <c r="BM2580" i="1"/>
  <c r="BN2579" i="1" s="1"/>
  <c r="BL2581" i="1"/>
  <c r="BN2578" i="1"/>
  <c r="BM2581" i="1" l="1"/>
  <c r="BL2582" i="1"/>
  <c r="BO2580" i="1"/>
  <c r="BP2580" i="1"/>
  <c r="BN2580" i="1"/>
  <c r="BL2583" i="1" l="1"/>
  <c r="BM2582" i="1"/>
  <c r="BN2581" i="1" s="1"/>
  <c r="BP2581" i="1"/>
  <c r="BO2581" i="1"/>
  <c r="BO2582" i="1" l="1"/>
  <c r="BP2582" i="1"/>
  <c r="BM2583" i="1"/>
  <c r="BL2584" i="1"/>
  <c r="BL2585" i="1" l="1"/>
  <c r="BM2584" i="1"/>
  <c r="BN2583" i="1" s="1"/>
  <c r="BP2583" i="1"/>
  <c r="BO2583" i="1"/>
  <c r="BN2582" i="1"/>
  <c r="BO2584" i="1" l="1"/>
  <c r="BP2584" i="1"/>
  <c r="BL2586" i="1"/>
  <c r="BM2585" i="1"/>
  <c r="BP2585" i="1" l="1"/>
  <c r="BO2585" i="1"/>
  <c r="BM2586" i="1"/>
  <c r="BN2585" i="1" s="1"/>
  <c r="BL2587" i="1"/>
  <c r="BN2584" i="1"/>
  <c r="BM2587" i="1" l="1"/>
  <c r="BN2586" i="1" s="1"/>
  <c r="BL2588" i="1"/>
  <c r="BP2586" i="1"/>
  <c r="BO2586" i="1"/>
  <c r="BL2589" i="1" l="1"/>
  <c r="BM2588" i="1"/>
  <c r="BN2587" i="1" s="1"/>
  <c r="BP2587" i="1"/>
  <c r="BO2587" i="1"/>
  <c r="BO2588" i="1" l="1"/>
  <c r="BP2588" i="1"/>
  <c r="BM2589" i="1"/>
  <c r="BN2588" i="1" s="1"/>
  <c r="BL2590" i="1"/>
  <c r="BM2590" i="1" l="1"/>
  <c r="BN2589" i="1" s="1"/>
  <c r="BL2591" i="1"/>
  <c r="BP2589" i="1"/>
  <c r="BO2589" i="1"/>
  <c r="BL2592" i="1" l="1"/>
  <c r="BM2591" i="1"/>
  <c r="BN2590" i="1" s="1"/>
  <c r="BO2590" i="1"/>
  <c r="BP2590" i="1"/>
  <c r="BO2591" i="1" l="1"/>
  <c r="BP2591" i="1"/>
  <c r="BL2593" i="1"/>
  <c r="BM2592" i="1"/>
  <c r="BN2591" i="1" s="1"/>
  <c r="BO2592" i="1" l="1"/>
  <c r="BP2592" i="1"/>
  <c r="BL2594" i="1"/>
  <c r="BM2593" i="1"/>
  <c r="BP2593" i="1" l="1"/>
  <c r="BO2593" i="1"/>
  <c r="BL2595" i="1"/>
  <c r="BM2594" i="1"/>
  <c r="BN2592" i="1"/>
  <c r="BP2594" i="1" l="1"/>
  <c r="BO2594" i="1"/>
  <c r="BM2595" i="1"/>
  <c r="BL2596" i="1"/>
  <c r="BN2593" i="1"/>
  <c r="BM2596" i="1" l="1"/>
  <c r="BL2597" i="1"/>
  <c r="BP2595" i="1"/>
  <c r="BO2595" i="1"/>
  <c r="BN2595" i="1"/>
  <c r="BN2594" i="1"/>
  <c r="BL2598" i="1" l="1"/>
  <c r="BM2597" i="1"/>
  <c r="BO2596" i="1"/>
  <c r="BP2596" i="1"/>
  <c r="BN2596" i="1"/>
  <c r="BO2597" i="1" l="1"/>
  <c r="BP2597" i="1"/>
  <c r="BL2599" i="1"/>
  <c r="BM2598" i="1"/>
  <c r="BP2598" i="1" l="1"/>
  <c r="BO2598" i="1"/>
  <c r="BL2600" i="1"/>
  <c r="BM2599" i="1"/>
  <c r="BN2597" i="1"/>
  <c r="BO2599" i="1" l="1"/>
  <c r="BP2599" i="1"/>
  <c r="BM2600" i="1"/>
  <c r="BL2601" i="1"/>
  <c r="BN2598" i="1"/>
  <c r="BM2601" i="1" l="1"/>
  <c r="BL2602" i="1"/>
  <c r="BO2600" i="1"/>
  <c r="BP2600" i="1"/>
  <c r="BN2600" i="1"/>
  <c r="BN2599" i="1"/>
  <c r="BL2603" i="1" l="1"/>
  <c r="BM2602" i="1"/>
  <c r="BN2601" i="1" s="1"/>
  <c r="BO2601" i="1"/>
  <c r="BP2601" i="1"/>
  <c r="BP2602" i="1" l="1"/>
  <c r="BO2602" i="1"/>
  <c r="BL2604" i="1"/>
  <c r="BM2603" i="1"/>
  <c r="BO2603" i="1" l="1"/>
  <c r="BP2603" i="1"/>
  <c r="BL2605" i="1"/>
  <c r="BM2604" i="1"/>
  <c r="BN2602" i="1"/>
  <c r="BP2604" i="1" l="1"/>
  <c r="BO2604" i="1"/>
  <c r="BL2606" i="1"/>
  <c r="BM2605" i="1"/>
  <c r="BN2603" i="1"/>
  <c r="BO2605" i="1" l="1"/>
  <c r="BP2605" i="1"/>
  <c r="BM2606" i="1"/>
  <c r="BL2607" i="1"/>
  <c r="BN2604" i="1"/>
  <c r="BL2608" i="1" l="1"/>
  <c r="BM2607" i="1"/>
  <c r="BN2606" i="1" s="1"/>
  <c r="BO2606" i="1"/>
  <c r="BP2606" i="1"/>
  <c r="BN2605" i="1"/>
  <c r="BO2607" i="1" l="1"/>
  <c r="BP2607" i="1"/>
  <c r="BM2608" i="1"/>
  <c r="BL2609" i="1"/>
  <c r="BM2609" i="1" l="1"/>
  <c r="BN2608" i="1" s="1"/>
  <c r="BL2610" i="1"/>
  <c r="BP2608" i="1"/>
  <c r="BO2608" i="1"/>
  <c r="BN2607" i="1"/>
  <c r="BL2611" i="1" l="1"/>
  <c r="BM2610" i="1"/>
  <c r="BN2609" i="1" s="1"/>
  <c r="BO2609" i="1"/>
  <c r="BP2609" i="1"/>
  <c r="BO2610" i="1" l="1"/>
  <c r="BP2610" i="1"/>
  <c r="BM2611" i="1"/>
  <c r="BL2612" i="1"/>
  <c r="BM2612" i="1" l="1"/>
  <c r="BL2613" i="1"/>
  <c r="BP2611" i="1"/>
  <c r="BO2611" i="1"/>
  <c r="BN2611" i="1"/>
  <c r="BN2610" i="1"/>
  <c r="BM2613" i="1" l="1"/>
  <c r="BN2612" i="1" s="1"/>
  <c r="BL2614" i="1"/>
  <c r="BP2612" i="1"/>
  <c r="BO2612" i="1"/>
  <c r="BL2615" i="1" l="1"/>
  <c r="BM2614" i="1"/>
  <c r="BN2613" i="1" s="1"/>
  <c r="BP2613" i="1"/>
  <c r="BO2613" i="1"/>
  <c r="BO2614" i="1" l="1"/>
  <c r="BP2614" i="1"/>
  <c r="BL2616" i="1"/>
  <c r="BM2615" i="1"/>
  <c r="BO2615" i="1" l="1"/>
  <c r="BP2615" i="1"/>
  <c r="BM2616" i="1"/>
  <c r="BL2617" i="1"/>
  <c r="BN2614" i="1"/>
  <c r="BL2618" i="1" l="1"/>
  <c r="BM2617" i="1"/>
  <c r="BN2616" i="1" s="1"/>
  <c r="BP2616" i="1"/>
  <c r="BO2616" i="1"/>
  <c r="BN2615" i="1"/>
  <c r="BO2617" i="1" l="1"/>
  <c r="BP2617" i="1"/>
  <c r="BL2619" i="1"/>
  <c r="BM2618" i="1"/>
  <c r="BO2618" i="1" l="1"/>
  <c r="BP2618" i="1"/>
  <c r="BM2619" i="1"/>
  <c r="BL2620" i="1"/>
  <c r="BN2617" i="1"/>
  <c r="BL2621" i="1" l="1"/>
  <c r="BM2620" i="1"/>
  <c r="BO2619" i="1"/>
  <c r="BP2619" i="1"/>
  <c r="BN2619" i="1"/>
  <c r="BN2618" i="1"/>
  <c r="BO2620" i="1" l="1"/>
  <c r="BP2620" i="1"/>
  <c r="BM2621" i="1"/>
  <c r="BL2622" i="1"/>
  <c r="BL2623" i="1" l="1"/>
  <c r="BM2622" i="1"/>
  <c r="BN2621" i="1" s="1"/>
  <c r="BO2621" i="1"/>
  <c r="BP2621" i="1"/>
  <c r="BN2620" i="1"/>
  <c r="BP2622" i="1" l="1"/>
  <c r="BO2622" i="1"/>
  <c r="BM2623" i="1"/>
  <c r="BL2624" i="1"/>
  <c r="BL2625" i="1" l="1"/>
  <c r="BM2624" i="1"/>
  <c r="BN2623" i="1" s="1"/>
  <c r="BO2623" i="1"/>
  <c r="BP2623" i="1"/>
  <c r="BN2622" i="1"/>
  <c r="BO2624" i="1" l="1"/>
  <c r="BP2624" i="1"/>
  <c r="BM2625" i="1"/>
  <c r="BL2626" i="1"/>
  <c r="BM2626" i="1" l="1"/>
  <c r="BL2627" i="1"/>
  <c r="BO2625" i="1"/>
  <c r="BP2625" i="1"/>
  <c r="BN2625" i="1"/>
  <c r="BN2624" i="1"/>
  <c r="BL2628" i="1" l="1"/>
  <c r="BM2627" i="1"/>
  <c r="BN2626" i="1" s="1"/>
  <c r="BO2626" i="1"/>
  <c r="BP2626" i="1"/>
  <c r="BP2627" i="1" l="1"/>
  <c r="BO2627" i="1"/>
  <c r="BL2629" i="1"/>
  <c r="BM2628" i="1"/>
  <c r="BP2628" i="1" l="1"/>
  <c r="BO2628" i="1"/>
  <c r="BL2630" i="1"/>
  <c r="BM2629" i="1"/>
  <c r="BN2627" i="1"/>
  <c r="BO2629" i="1" l="1"/>
  <c r="BP2629" i="1"/>
  <c r="BM2630" i="1"/>
  <c r="BL2631" i="1"/>
  <c r="BN2628" i="1"/>
  <c r="BM2631" i="1" l="1"/>
  <c r="BN2630" i="1" s="1"/>
  <c r="BL2632" i="1"/>
  <c r="BP2630" i="1"/>
  <c r="BO2630" i="1"/>
  <c r="BN2629" i="1"/>
  <c r="BM2632" i="1" l="1"/>
  <c r="BL2633" i="1"/>
  <c r="BO2631" i="1"/>
  <c r="BP2631" i="1"/>
  <c r="BN2631" i="1"/>
  <c r="BL2634" i="1" l="1"/>
  <c r="BM2633" i="1"/>
  <c r="BN2632" i="1" s="1"/>
  <c r="BO2632" i="1"/>
  <c r="BP2632" i="1"/>
  <c r="BO2633" i="1" l="1"/>
  <c r="BP2633" i="1"/>
  <c r="BM2634" i="1"/>
  <c r="BL2635" i="1"/>
  <c r="BL2636" i="1" l="1"/>
  <c r="BM2635" i="1"/>
  <c r="BN2634" i="1" s="1"/>
  <c r="BP2634" i="1"/>
  <c r="BO2634" i="1"/>
  <c r="BN2633" i="1"/>
  <c r="BO2635" i="1" l="1"/>
  <c r="BP2635" i="1"/>
  <c r="BL2637" i="1"/>
  <c r="BM2636" i="1"/>
  <c r="BP2636" i="1" l="1"/>
  <c r="BO2636" i="1"/>
  <c r="BM2637" i="1"/>
  <c r="BL2638" i="1"/>
  <c r="BN2635" i="1"/>
  <c r="BM2638" i="1" l="1"/>
  <c r="BN2637" i="1" s="1"/>
  <c r="BL2639" i="1"/>
  <c r="BP2637" i="1"/>
  <c r="BO2637" i="1"/>
  <c r="BN2636" i="1"/>
  <c r="BM2639" i="1" l="1"/>
  <c r="BL2640" i="1"/>
  <c r="BO2638" i="1"/>
  <c r="BN2638" i="1"/>
  <c r="BP2638" i="1"/>
  <c r="BM2640" i="1" l="1"/>
  <c r="BL2641" i="1"/>
  <c r="BO2639" i="1"/>
  <c r="BN2639" i="1"/>
  <c r="BP2639" i="1"/>
  <c r="BL2642" i="1" l="1"/>
  <c r="BM2641" i="1"/>
  <c r="BN2640" i="1" s="1"/>
  <c r="BP2640" i="1"/>
  <c r="BO2640" i="1"/>
  <c r="BO2641" i="1" l="1"/>
  <c r="BP2641" i="1"/>
  <c r="BL2643" i="1"/>
  <c r="BM2642" i="1"/>
  <c r="BP2642" i="1" l="1"/>
  <c r="BO2642" i="1"/>
  <c r="BL2644" i="1"/>
  <c r="BM2643" i="1"/>
  <c r="BN2641" i="1"/>
  <c r="BO2643" i="1" l="1"/>
  <c r="BP2643" i="1"/>
  <c r="BM2644" i="1"/>
  <c r="BL2645" i="1"/>
  <c r="BN2642" i="1"/>
  <c r="BM2645" i="1" l="1"/>
  <c r="BL2646" i="1"/>
  <c r="BO2644" i="1"/>
  <c r="BP2644" i="1"/>
  <c r="BN2644" i="1"/>
  <c r="BN2643" i="1"/>
  <c r="BL2647" i="1" l="1"/>
  <c r="BM2646" i="1"/>
  <c r="BP2645" i="1"/>
  <c r="BO2645" i="1"/>
  <c r="BN2645" i="1"/>
  <c r="BP2646" i="1" l="1"/>
  <c r="BO2646" i="1"/>
  <c r="BM2647" i="1"/>
  <c r="BL2648" i="1"/>
  <c r="BL2649" i="1" l="1"/>
  <c r="BM2648" i="1"/>
  <c r="BN2647" i="1" s="1"/>
  <c r="BP2647" i="1"/>
  <c r="BO2647" i="1"/>
  <c r="BN2646" i="1"/>
  <c r="BO2648" i="1" l="1"/>
  <c r="BP2648" i="1"/>
  <c r="BM2649" i="1"/>
  <c r="BL2650" i="1"/>
  <c r="BL2651" i="1" l="1"/>
  <c r="BM2650" i="1"/>
  <c r="BN2649" i="1" s="1"/>
  <c r="BO2649" i="1"/>
  <c r="BP2649" i="1"/>
  <c r="BN2648" i="1"/>
  <c r="BO2650" i="1" l="1"/>
  <c r="BP2650" i="1"/>
  <c r="BL2652" i="1"/>
  <c r="BM2651" i="1"/>
  <c r="BO2651" i="1" l="1"/>
  <c r="BP2651" i="1"/>
  <c r="BL2653" i="1"/>
  <c r="BM2652" i="1"/>
  <c r="BN2650" i="1"/>
  <c r="BP2652" i="1" l="1"/>
  <c r="BO2652" i="1"/>
  <c r="BL2654" i="1"/>
  <c r="BM2653" i="1"/>
  <c r="BN2651" i="1"/>
  <c r="BO2653" i="1" l="1"/>
  <c r="BP2653" i="1"/>
  <c r="BL2655" i="1"/>
  <c r="BM2654" i="1"/>
  <c r="BN2652" i="1"/>
  <c r="BO2654" i="1" l="1"/>
  <c r="BP2654" i="1"/>
  <c r="BM2655" i="1"/>
  <c r="BL2656" i="1"/>
  <c r="BN2653" i="1"/>
  <c r="BM2656" i="1" l="1"/>
  <c r="BL2657" i="1"/>
  <c r="BN2655" i="1"/>
  <c r="BP2655" i="1"/>
  <c r="BO2655" i="1"/>
  <c r="BN2654" i="1"/>
  <c r="BL2658" i="1" l="1"/>
  <c r="BM2657" i="1"/>
  <c r="BN2656" i="1" s="1"/>
  <c r="BO2656" i="1"/>
  <c r="BP2656" i="1"/>
  <c r="BP2657" i="1" l="1"/>
  <c r="BO2657" i="1"/>
  <c r="BL2659" i="1"/>
  <c r="BM2658" i="1"/>
  <c r="BP2658" i="1" l="1"/>
  <c r="BO2658" i="1"/>
  <c r="BL2660" i="1"/>
  <c r="BM2659" i="1"/>
  <c r="BN2657" i="1"/>
  <c r="BO2659" i="1" l="1"/>
  <c r="BP2659" i="1"/>
  <c r="BM2660" i="1"/>
  <c r="BL2661" i="1"/>
  <c r="BN2658" i="1"/>
  <c r="BM2661" i="1" l="1"/>
  <c r="BN2660" i="1" s="1"/>
  <c r="BL2662" i="1"/>
  <c r="BO2660" i="1"/>
  <c r="BP2660" i="1"/>
  <c r="BN2659" i="1"/>
  <c r="BL2663" i="1" l="1"/>
  <c r="BM2662" i="1"/>
  <c r="BN2661" i="1" s="1"/>
  <c r="BP2661" i="1"/>
  <c r="BO2661" i="1"/>
  <c r="BP2662" i="1" l="1"/>
  <c r="BO2662" i="1"/>
  <c r="BM2663" i="1"/>
  <c r="BL2664" i="1"/>
  <c r="BL2665" i="1" l="1"/>
  <c r="BM2664" i="1"/>
  <c r="BO2663" i="1"/>
  <c r="BN2663" i="1"/>
  <c r="BP2663" i="1"/>
  <c r="BN2662" i="1"/>
  <c r="BP2664" i="1" l="1"/>
  <c r="BO2664" i="1"/>
  <c r="BL2666" i="1"/>
  <c r="BM2665" i="1"/>
  <c r="BO2665" i="1" l="1"/>
  <c r="BP2665" i="1"/>
  <c r="BM2666" i="1"/>
  <c r="BL2667" i="1"/>
  <c r="BN2664" i="1"/>
  <c r="BM2667" i="1" l="1"/>
  <c r="BL2668" i="1"/>
  <c r="BN2666" i="1"/>
  <c r="BO2666" i="1"/>
  <c r="BP2666" i="1"/>
  <c r="BN2665" i="1"/>
  <c r="BM2668" i="1" l="1"/>
  <c r="BN2667" i="1" s="1"/>
  <c r="BL2669" i="1"/>
  <c r="BO2667" i="1"/>
  <c r="BP2667" i="1"/>
  <c r="BM2669" i="1" l="1"/>
  <c r="BN2668" i="1" s="1"/>
  <c r="BL2670" i="1"/>
  <c r="BP2668" i="1"/>
  <c r="BO2668" i="1"/>
  <c r="BL2671" i="1" l="1"/>
  <c r="BM2670" i="1"/>
  <c r="BN2669" i="1" s="1"/>
  <c r="BP2669" i="1"/>
  <c r="BO2669" i="1"/>
  <c r="BP2670" i="1" l="1"/>
  <c r="BO2670" i="1"/>
  <c r="BL2672" i="1"/>
  <c r="BM2671" i="1"/>
  <c r="BP2671" i="1" l="1"/>
  <c r="BO2671" i="1"/>
  <c r="BM2672" i="1"/>
  <c r="BL2673" i="1"/>
  <c r="BN2670" i="1"/>
  <c r="BM2673" i="1" l="1"/>
  <c r="BN2672" i="1" s="1"/>
  <c r="BL2674" i="1"/>
  <c r="BP2672" i="1"/>
  <c r="BO2672" i="1"/>
  <c r="BN2671" i="1"/>
  <c r="BL2675" i="1" l="1"/>
  <c r="BM2674" i="1"/>
  <c r="BO2673" i="1"/>
  <c r="BN2673" i="1"/>
  <c r="BP2673" i="1"/>
  <c r="BO2674" i="1" l="1"/>
  <c r="BP2674" i="1"/>
  <c r="BM2675" i="1"/>
  <c r="BL2676" i="1"/>
  <c r="BM2676" i="1" l="1"/>
  <c r="BN2675" i="1" s="1"/>
  <c r="BL2677" i="1"/>
  <c r="BO2675" i="1"/>
  <c r="BP2675" i="1"/>
  <c r="BN2674" i="1"/>
  <c r="BL2678" i="1" l="1"/>
  <c r="BM2677" i="1"/>
  <c r="BN2676" i="1" s="1"/>
  <c r="BO2676" i="1"/>
  <c r="BP2676" i="1"/>
  <c r="BO2677" i="1" l="1"/>
  <c r="BP2677" i="1"/>
  <c r="BL2679" i="1"/>
  <c r="BM2678" i="1"/>
  <c r="BM2679" i="1" l="1"/>
  <c r="BN2678" i="1" s="1"/>
  <c r="BL2680" i="1"/>
  <c r="BP2678" i="1"/>
  <c r="BO2678" i="1"/>
  <c r="BN2677" i="1"/>
  <c r="BM2680" i="1" l="1"/>
  <c r="BN2679" i="1" s="1"/>
  <c r="BL2681" i="1"/>
  <c r="BO2679" i="1"/>
  <c r="BP2679" i="1"/>
  <c r="BM2681" i="1" l="1"/>
  <c r="BN2680" i="1" s="1"/>
  <c r="BL2682" i="1"/>
  <c r="BO2680" i="1"/>
  <c r="BP2680" i="1"/>
  <c r="BL2683" i="1" l="1"/>
  <c r="BM2682" i="1"/>
  <c r="BN2681" i="1" s="1"/>
  <c r="BO2681" i="1"/>
  <c r="BP2681" i="1"/>
  <c r="BP2682" i="1" l="1"/>
  <c r="BO2682" i="1"/>
  <c r="BL2684" i="1"/>
  <c r="BM2683" i="1"/>
  <c r="BO2683" i="1" l="1"/>
  <c r="BP2683" i="1"/>
  <c r="BM2684" i="1"/>
  <c r="BL2685" i="1"/>
  <c r="BN2682" i="1"/>
  <c r="BM2685" i="1" l="1"/>
  <c r="BN2684" i="1" s="1"/>
  <c r="BL2686" i="1"/>
  <c r="BO2684" i="1"/>
  <c r="BP2684" i="1"/>
  <c r="BN2683" i="1"/>
  <c r="BM2686" i="1" l="1"/>
  <c r="BL2687" i="1"/>
  <c r="BP2685" i="1"/>
  <c r="BN2685" i="1"/>
  <c r="BO2685" i="1"/>
  <c r="BM2687" i="1" l="1"/>
  <c r="BN2686" i="1" s="1"/>
  <c r="BL2688" i="1"/>
  <c r="BO2686" i="1"/>
  <c r="BP2686" i="1"/>
  <c r="BL2689" i="1" l="1"/>
  <c r="BM2688" i="1"/>
  <c r="BN2687" i="1" s="1"/>
  <c r="BP2687" i="1"/>
  <c r="BO2687" i="1"/>
  <c r="BP2688" i="1" l="1"/>
  <c r="BO2688" i="1"/>
  <c r="BL2690" i="1"/>
  <c r="BM2689" i="1"/>
  <c r="BO2689" i="1" l="1"/>
  <c r="BP2689" i="1"/>
  <c r="BL2691" i="1"/>
  <c r="BM2690" i="1"/>
  <c r="BN2688" i="1"/>
  <c r="BO2690" i="1" l="1"/>
  <c r="BP2690" i="1"/>
  <c r="BL2692" i="1"/>
  <c r="BM2691" i="1"/>
  <c r="BN2689" i="1"/>
  <c r="BP2691" i="1" l="1"/>
  <c r="BO2691" i="1"/>
  <c r="BM2692" i="1"/>
  <c r="BL2693" i="1"/>
  <c r="BN2690" i="1"/>
  <c r="BL2694" i="1" l="1"/>
  <c r="BM2693" i="1"/>
  <c r="BN2692" i="1" s="1"/>
  <c r="BO2692" i="1"/>
  <c r="BP2692" i="1"/>
  <c r="BN2691" i="1"/>
  <c r="BP2693" i="1" l="1"/>
  <c r="BO2693" i="1"/>
  <c r="BL2695" i="1"/>
  <c r="BM2694" i="1"/>
  <c r="BP2694" i="1" l="1"/>
  <c r="BO2694" i="1"/>
  <c r="BM2695" i="1"/>
  <c r="BL2696" i="1"/>
  <c r="BN2693" i="1"/>
  <c r="BL2697" i="1" l="1"/>
  <c r="BM2696" i="1"/>
  <c r="BN2695" i="1" s="1"/>
  <c r="BP2695" i="1"/>
  <c r="BO2695" i="1"/>
  <c r="BN2694" i="1"/>
  <c r="BO2696" i="1" l="1"/>
  <c r="BP2696" i="1"/>
  <c r="BM2697" i="1"/>
  <c r="BL2698" i="1"/>
  <c r="BM2698" i="1" l="1"/>
  <c r="BL2699" i="1"/>
  <c r="BO2697" i="1"/>
  <c r="BP2697" i="1"/>
  <c r="BN2697" i="1"/>
  <c r="BN2696" i="1"/>
  <c r="BM2699" i="1" l="1"/>
  <c r="BN2698" i="1" s="1"/>
  <c r="BL2700" i="1"/>
  <c r="BO2698" i="1"/>
  <c r="BP2698" i="1"/>
  <c r="BM2700" i="1" l="1"/>
  <c r="BL2701" i="1"/>
  <c r="BO2699" i="1"/>
  <c r="BP2699" i="1"/>
  <c r="BN2699" i="1"/>
  <c r="BL2702" i="1" l="1"/>
  <c r="BM2701" i="1"/>
  <c r="BN2700" i="1" s="1"/>
  <c r="BP2700" i="1"/>
  <c r="BO2700" i="1"/>
  <c r="BO2701" i="1" l="1"/>
  <c r="BP2701" i="1"/>
  <c r="BM2702" i="1"/>
  <c r="BL2703" i="1"/>
  <c r="BM2703" i="1" l="1"/>
  <c r="BN2702" i="1" s="1"/>
  <c r="BL2704" i="1"/>
  <c r="BP2702" i="1"/>
  <c r="BO2702" i="1"/>
  <c r="BN2701" i="1"/>
  <c r="BL2705" i="1" l="1"/>
  <c r="BM2704" i="1"/>
  <c r="BO2703" i="1"/>
  <c r="BN2703" i="1"/>
  <c r="BP2703" i="1"/>
  <c r="BP2704" i="1" l="1"/>
  <c r="BO2704" i="1"/>
  <c r="BL2706" i="1"/>
  <c r="BM2705" i="1"/>
  <c r="BO2705" i="1" l="1"/>
  <c r="BP2705" i="1"/>
  <c r="BM2706" i="1"/>
  <c r="BL2707" i="1"/>
  <c r="BN2704" i="1"/>
  <c r="BL2708" i="1" l="1"/>
  <c r="BM2707" i="1"/>
  <c r="BN2706" i="1" s="1"/>
  <c r="BP2706" i="1"/>
  <c r="BO2706" i="1"/>
  <c r="BN2705" i="1"/>
  <c r="BO2707" i="1" l="1"/>
  <c r="BP2707" i="1"/>
  <c r="BM2708" i="1"/>
  <c r="BL2709" i="1"/>
  <c r="BM2709" i="1" l="1"/>
  <c r="BL2710" i="1"/>
  <c r="BP2708" i="1"/>
  <c r="BN2708" i="1"/>
  <c r="BO2708" i="1"/>
  <c r="BN2707" i="1"/>
  <c r="BM2710" i="1" l="1"/>
  <c r="BN2709" i="1" s="1"/>
  <c r="BL2711" i="1"/>
  <c r="BP2709" i="1"/>
  <c r="BO2709" i="1"/>
  <c r="BL2712" i="1" l="1"/>
  <c r="BM2711" i="1"/>
  <c r="BN2710" i="1" s="1"/>
  <c r="BO2710" i="1"/>
  <c r="BP2710" i="1"/>
  <c r="BO2711" i="1" l="1"/>
  <c r="BP2711" i="1"/>
  <c r="BM2712" i="1"/>
  <c r="BL2713" i="1"/>
  <c r="BL2714" i="1" l="1"/>
  <c r="BM2713" i="1"/>
  <c r="BP2712" i="1"/>
  <c r="BN2712" i="1"/>
  <c r="BO2712" i="1"/>
  <c r="BN2711" i="1"/>
  <c r="BP2713" i="1" l="1"/>
  <c r="BO2713" i="1"/>
  <c r="BL2715" i="1"/>
  <c r="BM2714" i="1"/>
  <c r="BM2715" i="1" l="1"/>
  <c r="BN2714" i="1" s="1"/>
  <c r="BL2716" i="1"/>
  <c r="BO2714" i="1"/>
  <c r="BP2714" i="1"/>
  <c r="BN2713" i="1"/>
  <c r="BL2717" i="1" l="1"/>
  <c r="BM2716" i="1"/>
  <c r="BN2715" i="1" s="1"/>
  <c r="BO2715" i="1"/>
  <c r="BP2715" i="1"/>
  <c r="BO2716" i="1" l="1"/>
  <c r="BP2716" i="1"/>
  <c r="BL2718" i="1"/>
  <c r="BM2717" i="1"/>
  <c r="BP2717" i="1" l="1"/>
  <c r="BO2717" i="1"/>
  <c r="BL2719" i="1"/>
  <c r="BM2718" i="1"/>
  <c r="BN2716" i="1"/>
  <c r="BP2718" i="1" l="1"/>
  <c r="BO2718" i="1"/>
  <c r="BM2719" i="1"/>
  <c r="BL2720" i="1"/>
  <c r="BN2717" i="1"/>
  <c r="BM2720" i="1" l="1"/>
  <c r="BN2719" i="1" s="1"/>
  <c r="BL2721" i="1"/>
  <c r="BP2719" i="1"/>
  <c r="BO2719" i="1"/>
  <c r="BN2718" i="1"/>
  <c r="BM2721" i="1" l="1"/>
  <c r="BN2720" i="1" s="1"/>
  <c r="BL2722" i="1"/>
  <c r="BO2720" i="1"/>
  <c r="BP2720" i="1"/>
  <c r="BL2723" i="1" l="1"/>
  <c r="BM2722" i="1"/>
  <c r="BP2721" i="1"/>
  <c r="BO2721" i="1"/>
  <c r="BN2721" i="1"/>
  <c r="BP2722" i="1" l="1"/>
  <c r="BO2722" i="1"/>
  <c r="BM2723" i="1"/>
  <c r="BL2724" i="1"/>
  <c r="BL2725" i="1" l="1"/>
  <c r="BM2724" i="1"/>
  <c r="BO2723" i="1"/>
  <c r="BN2723" i="1"/>
  <c r="BP2723" i="1"/>
  <c r="BN2722" i="1"/>
  <c r="BP2724" i="1" l="1"/>
  <c r="BO2724" i="1"/>
  <c r="BL2726" i="1"/>
  <c r="BM2725" i="1"/>
  <c r="BP2725" i="1" l="1"/>
  <c r="BO2725" i="1"/>
  <c r="BM2726" i="1"/>
  <c r="BL2727" i="1"/>
  <c r="BN2724" i="1"/>
  <c r="BL2728" i="1" l="1"/>
  <c r="BM2727" i="1"/>
  <c r="BN2726" i="1" s="1"/>
  <c r="BO2726" i="1"/>
  <c r="BP2726" i="1"/>
  <c r="BN2725" i="1"/>
  <c r="BP2727" i="1" l="1"/>
  <c r="BO2727" i="1"/>
  <c r="BM2728" i="1"/>
  <c r="BL2729" i="1"/>
  <c r="BM2729" i="1" l="1"/>
  <c r="BN2728" i="1" s="1"/>
  <c r="BL2730" i="1"/>
  <c r="BP2728" i="1"/>
  <c r="BO2728" i="1"/>
  <c r="BN2727" i="1"/>
  <c r="BL2731" i="1" l="1"/>
  <c r="BM2730" i="1"/>
  <c r="BN2729" i="1" s="1"/>
  <c r="BO2729" i="1"/>
  <c r="BP2729" i="1"/>
  <c r="BP2730" i="1" l="1"/>
  <c r="BO2730" i="1"/>
  <c r="BM2731" i="1"/>
  <c r="BL2732" i="1"/>
  <c r="BL2733" i="1" l="1"/>
  <c r="BM2732" i="1"/>
  <c r="BN2731" i="1" s="1"/>
  <c r="BO2731" i="1"/>
  <c r="BP2731" i="1"/>
  <c r="BN2730" i="1"/>
  <c r="BO2732" i="1" l="1"/>
  <c r="BP2732" i="1"/>
  <c r="BM2733" i="1"/>
  <c r="BL2734" i="1"/>
  <c r="BM2734" i="1" l="1"/>
  <c r="BL2735" i="1"/>
  <c r="BO2733" i="1"/>
  <c r="BP2733" i="1"/>
  <c r="BN2733" i="1"/>
  <c r="BN2732" i="1"/>
  <c r="BM2735" i="1" l="1"/>
  <c r="BN2734" i="1" s="1"/>
  <c r="BL2736" i="1"/>
  <c r="BP2734" i="1"/>
  <c r="BO2734" i="1"/>
  <c r="BL2737" i="1" l="1"/>
  <c r="BM2736" i="1"/>
  <c r="BN2735" i="1" s="1"/>
  <c r="BO2735" i="1"/>
  <c r="BP2735" i="1"/>
  <c r="BO2736" i="1" l="1"/>
  <c r="BP2736" i="1"/>
  <c r="BL2738" i="1"/>
  <c r="BM2737" i="1"/>
  <c r="BO2737" i="1" l="1"/>
  <c r="BP2737" i="1"/>
  <c r="BM2738" i="1"/>
  <c r="BL2739" i="1"/>
  <c r="BN2736" i="1"/>
  <c r="BM2739" i="1" l="1"/>
  <c r="BN2738" i="1" s="1"/>
  <c r="BL2740" i="1"/>
  <c r="BO2738" i="1"/>
  <c r="BP2738" i="1"/>
  <c r="BN2737" i="1"/>
  <c r="BL2741" i="1" l="1"/>
  <c r="BM2740" i="1"/>
  <c r="BN2739" i="1" s="1"/>
  <c r="BO2739" i="1"/>
  <c r="BP2739" i="1"/>
  <c r="BO2740" i="1" l="1"/>
  <c r="BP2740" i="1"/>
  <c r="BL2742" i="1"/>
  <c r="BM2741" i="1"/>
  <c r="BP2741" i="1" l="1"/>
  <c r="BO2741" i="1"/>
  <c r="BM2742" i="1"/>
  <c r="BL2743" i="1"/>
  <c r="BN2740" i="1"/>
  <c r="BM2743" i="1" l="1"/>
  <c r="BN2742" i="1" s="1"/>
  <c r="BL2744" i="1"/>
  <c r="BO2742" i="1"/>
  <c r="BP2742" i="1"/>
  <c r="BN2741" i="1"/>
  <c r="BM2744" i="1" l="1"/>
  <c r="BN2743" i="1" s="1"/>
  <c r="BL2745" i="1"/>
  <c r="BO2743" i="1"/>
  <c r="BP2743" i="1"/>
  <c r="BM2745" i="1" l="1"/>
  <c r="BL2746" i="1"/>
  <c r="BP2744" i="1"/>
  <c r="BN2744" i="1"/>
  <c r="BO2744" i="1"/>
  <c r="BL2747" i="1" l="1"/>
  <c r="BM2746" i="1"/>
  <c r="BN2745" i="1" s="1"/>
  <c r="BP2745" i="1"/>
  <c r="BO2745" i="1"/>
  <c r="BO2746" i="1" l="1"/>
  <c r="BP2746" i="1"/>
  <c r="BL2748" i="1"/>
  <c r="BM2747" i="1"/>
  <c r="BO2747" i="1" l="1"/>
  <c r="BP2747" i="1"/>
  <c r="BL2749" i="1"/>
  <c r="BM2748" i="1"/>
  <c r="BN2746" i="1"/>
  <c r="BO2748" i="1" l="1"/>
  <c r="BP2748" i="1"/>
  <c r="BL2750" i="1"/>
  <c r="BM2749" i="1"/>
  <c r="BN2747" i="1"/>
  <c r="BO2749" i="1" l="1"/>
  <c r="BP2749" i="1"/>
  <c r="BM2750" i="1"/>
  <c r="BL2751" i="1"/>
  <c r="BN2748" i="1"/>
  <c r="BM2751" i="1" l="1"/>
  <c r="BN2750" i="1" s="1"/>
  <c r="BL2752" i="1"/>
  <c r="BO2750" i="1"/>
  <c r="BP2750" i="1"/>
  <c r="BN2749" i="1"/>
  <c r="BL2753" i="1" l="1"/>
  <c r="BM2752" i="1"/>
  <c r="BN2751" i="1" s="1"/>
  <c r="BO2751" i="1"/>
  <c r="BP2751" i="1"/>
  <c r="BO2752" i="1" l="1"/>
  <c r="BP2752" i="1"/>
  <c r="BM2753" i="1"/>
  <c r="BL2754" i="1"/>
  <c r="BL2755" i="1" l="1"/>
  <c r="BM2754" i="1"/>
  <c r="BN2753" i="1" s="1"/>
  <c r="BP2753" i="1"/>
  <c r="BO2753" i="1"/>
  <c r="BN2752" i="1"/>
  <c r="BP2754" i="1" l="1"/>
  <c r="BO2754" i="1"/>
  <c r="BM2755" i="1"/>
  <c r="BL2756" i="1"/>
  <c r="BM2756" i="1" l="1"/>
  <c r="BN2755" i="1" s="1"/>
  <c r="BL2757" i="1"/>
  <c r="BO2755" i="1"/>
  <c r="BP2755" i="1"/>
  <c r="BN2754" i="1"/>
  <c r="BL2758" i="1" l="1"/>
  <c r="BM2757" i="1"/>
  <c r="BN2756" i="1" s="1"/>
  <c r="BO2756" i="1"/>
  <c r="BP2756" i="1"/>
  <c r="BP2757" i="1" l="1"/>
  <c r="BO2757" i="1"/>
  <c r="BM2758" i="1"/>
  <c r="BL2759" i="1"/>
  <c r="BL2760" i="1" l="1"/>
  <c r="BM2759" i="1"/>
  <c r="BO2758" i="1"/>
  <c r="BN2758" i="1"/>
  <c r="BP2758" i="1"/>
  <c r="BN2757" i="1"/>
  <c r="BP2759" i="1" l="1"/>
  <c r="BO2759" i="1"/>
  <c r="BL2761" i="1"/>
  <c r="BM2760" i="1"/>
  <c r="BO2760" i="1" l="1"/>
  <c r="BP2760" i="1"/>
  <c r="BM2761" i="1"/>
  <c r="BL2762" i="1"/>
  <c r="BN2759" i="1"/>
  <c r="BL2763" i="1" l="1"/>
  <c r="BM2762" i="1"/>
  <c r="BN2761" i="1" s="1"/>
  <c r="BO2761" i="1"/>
  <c r="BP2761" i="1"/>
  <c r="BN2760" i="1"/>
  <c r="BO2762" i="1" l="1"/>
  <c r="BP2762" i="1"/>
  <c r="BM2763" i="1"/>
  <c r="BL2764" i="1"/>
  <c r="BM2764" i="1" l="1"/>
  <c r="BN2763" i="1" s="1"/>
  <c r="BL2765" i="1"/>
  <c r="BO2763" i="1"/>
  <c r="BP2763" i="1"/>
  <c r="BN2762" i="1"/>
  <c r="BL2766" i="1" l="1"/>
  <c r="BM2765" i="1"/>
  <c r="BO2764" i="1"/>
  <c r="BP2764" i="1"/>
  <c r="BN2764" i="1"/>
  <c r="BP2765" i="1" l="1"/>
  <c r="BO2765" i="1"/>
  <c r="BM2766" i="1"/>
  <c r="BL2767" i="1"/>
  <c r="BL2768" i="1" l="1"/>
  <c r="BM2767" i="1"/>
  <c r="BN2766" i="1" s="1"/>
  <c r="BP2766" i="1"/>
  <c r="BO2766" i="1"/>
  <c r="BN2765" i="1"/>
  <c r="BO2767" i="1" l="1"/>
  <c r="BP2767" i="1"/>
  <c r="BM2768" i="1"/>
  <c r="BL2769" i="1"/>
  <c r="BM2769" i="1" l="1"/>
  <c r="BN2768" i="1" s="1"/>
  <c r="BL2770" i="1"/>
  <c r="BO2768" i="1"/>
  <c r="BP2768" i="1"/>
  <c r="BN2767" i="1"/>
  <c r="BL2771" i="1" l="1"/>
  <c r="BM2770" i="1"/>
  <c r="BN2769" i="1" s="1"/>
  <c r="BO2769" i="1"/>
  <c r="BP2769" i="1"/>
  <c r="BO2770" i="1" l="1"/>
  <c r="BP2770" i="1"/>
  <c r="BM2771" i="1"/>
  <c r="BL2772" i="1"/>
  <c r="BL2773" i="1" l="1"/>
  <c r="BM2772" i="1"/>
  <c r="BN2771" i="1" s="1"/>
  <c r="BO2771" i="1"/>
  <c r="BP2771" i="1"/>
  <c r="BN2770" i="1"/>
  <c r="BP2772" i="1" l="1"/>
  <c r="BO2772" i="1"/>
  <c r="BL2774" i="1"/>
  <c r="BM2773" i="1"/>
  <c r="BO2773" i="1" l="1"/>
  <c r="BP2773" i="1"/>
  <c r="BM2774" i="1"/>
  <c r="BL2775" i="1"/>
  <c r="BN2772" i="1"/>
  <c r="BM2775" i="1" l="1"/>
  <c r="BL2776" i="1"/>
  <c r="BO2774" i="1"/>
  <c r="BN2774" i="1"/>
  <c r="BP2774" i="1"/>
  <c r="BN2773" i="1"/>
  <c r="BM2776" i="1" l="1"/>
  <c r="BN2775" i="1" s="1"/>
  <c r="BL2777" i="1"/>
  <c r="BO2775" i="1"/>
  <c r="BP2775" i="1"/>
  <c r="BM2777" i="1" l="1"/>
  <c r="BN2776" i="1" s="1"/>
  <c r="BL2778" i="1"/>
  <c r="BO2776" i="1"/>
  <c r="BP2776" i="1"/>
  <c r="BL2779" i="1" l="1"/>
  <c r="BM2778" i="1"/>
  <c r="BN2777" i="1" s="1"/>
  <c r="BP2777" i="1"/>
  <c r="BO2777" i="1"/>
  <c r="BP2778" i="1" l="1"/>
  <c r="BO2778" i="1"/>
  <c r="BM2779" i="1"/>
  <c r="BL2780" i="1"/>
  <c r="BM2780" i="1" l="1"/>
  <c r="BN2779" i="1" s="1"/>
  <c r="BL2781" i="1"/>
  <c r="BP2779" i="1"/>
  <c r="BO2779" i="1"/>
  <c r="BN2778" i="1"/>
  <c r="BL2782" i="1" l="1"/>
  <c r="BM2781" i="1"/>
  <c r="BO2780" i="1"/>
  <c r="BP2780" i="1"/>
  <c r="BN2780" i="1"/>
  <c r="BO2781" i="1" l="1"/>
  <c r="BP2781" i="1"/>
  <c r="BL2783" i="1"/>
  <c r="BM2782" i="1"/>
  <c r="BP2782" i="1" l="1"/>
  <c r="BO2782" i="1"/>
  <c r="BL2784" i="1"/>
  <c r="BM2783" i="1"/>
  <c r="BN2781" i="1"/>
  <c r="BO2783" i="1" l="1"/>
  <c r="BP2783" i="1"/>
  <c r="BL2785" i="1"/>
  <c r="BM2784" i="1"/>
  <c r="BN2782" i="1"/>
  <c r="BO2784" i="1" l="1"/>
  <c r="BP2784" i="1"/>
  <c r="BM2785" i="1"/>
  <c r="BL2786" i="1"/>
  <c r="BN2783" i="1"/>
  <c r="BL2787" i="1" l="1"/>
  <c r="BM2786" i="1"/>
  <c r="BN2785" i="1" s="1"/>
  <c r="BP2785" i="1"/>
  <c r="BO2785" i="1"/>
  <c r="BN2784" i="1"/>
  <c r="BO2786" i="1" l="1"/>
  <c r="BP2786" i="1"/>
  <c r="BM2787" i="1"/>
  <c r="BL2788" i="1"/>
  <c r="BM2788" i="1" l="1"/>
  <c r="BN2787" i="1" s="1"/>
  <c r="BL2789" i="1"/>
  <c r="BP2787" i="1"/>
  <c r="BO2787" i="1"/>
  <c r="BN2786" i="1"/>
  <c r="BM2789" i="1" l="1"/>
  <c r="BN2788" i="1" s="1"/>
  <c r="BL2790" i="1"/>
  <c r="BP2788" i="1"/>
  <c r="BO2788" i="1"/>
  <c r="BL2791" i="1" l="1"/>
  <c r="BM2790" i="1"/>
  <c r="BN2789" i="1" s="1"/>
  <c r="BP2789" i="1"/>
  <c r="BO2789" i="1"/>
  <c r="BO2790" i="1" l="1"/>
  <c r="BP2790" i="1"/>
  <c r="BL2792" i="1"/>
  <c r="BM2791" i="1"/>
  <c r="BP2791" i="1" l="1"/>
  <c r="BO2791" i="1"/>
  <c r="BM2792" i="1"/>
  <c r="BL2793" i="1"/>
  <c r="BN2790" i="1"/>
  <c r="BM2793" i="1" l="1"/>
  <c r="BN2792" i="1" s="1"/>
  <c r="BL2794" i="1"/>
  <c r="BO2792" i="1"/>
  <c r="BP2792" i="1"/>
  <c r="BN2791" i="1"/>
  <c r="BL2795" i="1" l="1"/>
  <c r="BM2794" i="1"/>
  <c r="BN2793" i="1" s="1"/>
  <c r="BO2793" i="1"/>
  <c r="BP2793" i="1"/>
  <c r="BO2794" i="1" l="1"/>
  <c r="BP2794" i="1"/>
  <c r="BM2795" i="1"/>
  <c r="BL2796" i="1"/>
  <c r="BL2797" i="1" l="1"/>
  <c r="BM2796" i="1"/>
  <c r="BO2795" i="1"/>
  <c r="BP2795" i="1"/>
  <c r="BN2795" i="1"/>
  <c r="BN2794" i="1"/>
  <c r="BO2796" i="1" l="1"/>
  <c r="BP2796" i="1"/>
  <c r="BM2797" i="1"/>
  <c r="BL2798" i="1"/>
  <c r="BL2799" i="1" l="1"/>
  <c r="BM2798" i="1"/>
  <c r="BN2797" i="1" s="1"/>
  <c r="BO2797" i="1"/>
  <c r="BP2797" i="1"/>
  <c r="BN2796" i="1"/>
  <c r="BO2798" i="1" l="1"/>
  <c r="BP2798" i="1"/>
  <c r="BL2800" i="1"/>
  <c r="BM2799" i="1"/>
  <c r="BP2799" i="1" l="1"/>
  <c r="BO2799" i="1"/>
  <c r="BM2800" i="1"/>
  <c r="BL2801" i="1"/>
  <c r="BN2798" i="1"/>
  <c r="BM2801" i="1" l="1"/>
  <c r="BN2800" i="1" s="1"/>
  <c r="BL2802" i="1"/>
  <c r="BO2800" i="1"/>
  <c r="BP2800" i="1"/>
  <c r="BN2799" i="1"/>
  <c r="BL2803" i="1" l="1"/>
  <c r="BM2802" i="1"/>
  <c r="BN2801" i="1" s="1"/>
  <c r="BP2801" i="1"/>
  <c r="BO2801" i="1"/>
  <c r="BO2802" i="1" l="1"/>
  <c r="BP2802" i="1"/>
  <c r="BL2804" i="1"/>
  <c r="BM2803" i="1"/>
  <c r="BP2803" i="1" l="1"/>
  <c r="BO2803" i="1"/>
  <c r="BM2804" i="1"/>
  <c r="BL2805" i="1"/>
  <c r="BN2802" i="1"/>
  <c r="BM2805" i="1" l="1"/>
  <c r="BN2804" i="1" s="1"/>
  <c r="BL2806" i="1"/>
  <c r="BO2804" i="1"/>
  <c r="BP2804" i="1"/>
  <c r="BN2803" i="1"/>
  <c r="BM2806" i="1" l="1"/>
  <c r="BN2805" i="1" s="1"/>
  <c r="BL2807" i="1"/>
  <c r="BO2805" i="1"/>
  <c r="BP2805" i="1"/>
  <c r="BL2808" i="1" l="1"/>
  <c r="BM2807" i="1"/>
  <c r="BN2806" i="1" s="1"/>
  <c r="BO2806" i="1"/>
  <c r="BP2806" i="1"/>
  <c r="BO2807" i="1" l="1"/>
  <c r="BP2807" i="1"/>
  <c r="BL2809" i="1"/>
  <c r="BM2808" i="1"/>
  <c r="BO2808" i="1" l="1"/>
  <c r="BP2808" i="1"/>
  <c r="BM2809" i="1"/>
  <c r="BL2810" i="1"/>
  <c r="BN2807" i="1"/>
  <c r="BM2810" i="1" l="1"/>
  <c r="BN2809" i="1" s="1"/>
  <c r="BL2811" i="1"/>
  <c r="BO2809" i="1"/>
  <c r="BP2809" i="1"/>
  <c r="BN2808" i="1"/>
  <c r="BL2812" i="1" l="1"/>
  <c r="BM2811" i="1"/>
  <c r="BN2810" i="1" s="1"/>
  <c r="BO2810" i="1"/>
  <c r="BP2810" i="1"/>
  <c r="BP2811" i="1" l="1"/>
  <c r="BO2811" i="1"/>
  <c r="BL2813" i="1"/>
  <c r="BM2812" i="1"/>
  <c r="BP2812" i="1" l="1"/>
  <c r="BO2812" i="1"/>
  <c r="BM2813" i="1"/>
  <c r="BL2814" i="1"/>
  <c r="BN2811" i="1"/>
  <c r="BL2815" i="1" l="1"/>
  <c r="BM2814" i="1"/>
  <c r="BN2813" i="1" s="1"/>
  <c r="BP2813" i="1"/>
  <c r="BO2813" i="1"/>
  <c r="BN2812" i="1"/>
  <c r="BO2814" i="1" l="1"/>
  <c r="BP2814" i="1"/>
  <c r="BL2816" i="1"/>
  <c r="BM2815" i="1"/>
  <c r="BO2815" i="1" l="1"/>
  <c r="BP2815" i="1"/>
  <c r="BM2816" i="1"/>
  <c r="BL2817" i="1"/>
  <c r="BN2814" i="1"/>
  <c r="BL2818" i="1" l="1"/>
  <c r="BM2817" i="1"/>
  <c r="BN2816" i="1" s="1"/>
  <c r="BO2816" i="1"/>
  <c r="BP2816" i="1"/>
  <c r="BN2815" i="1"/>
  <c r="BO2817" i="1" l="1"/>
  <c r="BP2817" i="1"/>
  <c r="BM2818" i="1"/>
  <c r="BL2819" i="1"/>
  <c r="BL2820" i="1" l="1"/>
  <c r="BM2819" i="1"/>
  <c r="BO2818" i="1"/>
  <c r="BN2818" i="1"/>
  <c r="BP2818" i="1"/>
  <c r="BN2817" i="1"/>
  <c r="BO2819" i="1" l="1"/>
  <c r="BP2819" i="1"/>
  <c r="BL2821" i="1"/>
  <c r="BM2820" i="1"/>
  <c r="BO2820" i="1" l="1"/>
  <c r="BP2820" i="1"/>
  <c r="BM2821" i="1"/>
  <c r="BN2820" i="1" s="1"/>
  <c r="BL2822" i="1"/>
  <c r="BN2819" i="1"/>
  <c r="BL2823" i="1" l="1"/>
  <c r="BM2822" i="1"/>
  <c r="BN2821" i="1" s="1"/>
  <c r="BO2821" i="1"/>
  <c r="BP2821" i="1"/>
  <c r="BP2822" i="1" l="1"/>
  <c r="BO2822" i="1"/>
  <c r="BM2823" i="1"/>
  <c r="BN2822" i="1" s="1"/>
  <c r="BL2824" i="1"/>
  <c r="BM2824" i="1" l="1"/>
  <c r="BN2823" i="1" s="1"/>
  <c r="BL2825" i="1"/>
  <c r="BO2823" i="1"/>
  <c r="BP2823" i="1"/>
  <c r="BL2826" i="1" l="1"/>
  <c r="BM2825" i="1"/>
  <c r="BN2824" i="1" s="1"/>
  <c r="BO2824" i="1"/>
  <c r="BP2824" i="1"/>
  <c r="BP2825" i="1" l="1"/>
  <c r="BO2825" i="1"/>
  <c r="BM2826" i="1"/>
  <c r="BN2825" i="1" s="1"/>
  <c r="BL2827" i="1"/>
  <c r="BL2828" i="1" l="1"/>
  <c r="BM2827" i="1"/>
  <c r="BN2826" i="1" s="1"/>
  <c r="BO2826" i="1"/>
  <c r="BP2826" i="1"/>
  <c r="BO2827" i="1" l="1"/>
  <c r="BP2827" i="1"/>
  <c r="BM2828" i="1"/>
  <c r="BL2829" i="1"/>
  <c r="BM2829" i="1" l="1"/>
  <c r="BN2828" i="1" s="1"/>
  <c r="BL2830" i="1"/>
  <c r="BO2828" i="1"/>
  <c r="BP2828" i="1"/>
  <c r="BN2827" i="1"/>
  <c r="BL2831" i="1" l="1"/>
  <c r="BM2830" i="1"/>
  <c r="BN2829" i="1" s="1"/>
  <c r="BP2829" i="1"/>
  <c r="BO2829" i="1"/>
  <c r="BO2830" i="1" l="1"/>
  <c r="BP2830" i="1"/>
  <c r="BM2831" i="1"/>
  <c r="BL2832" i="1"/>
  <c r="BL2833" i="1" l="1"/>
  <c r="BM2832" i="1"/>
  <c r="BN2831" i="1" s="1"/>
  <c r="BO2831" i="1"/>
  <c r="BP2831" i="1"/>
  <c r="BN2830" i="1"/>
  <c r="BO2832" i="1" l="1"/>
  <c r="BP2832" i="1"/>
  <c r="BL2834" i="1"/>
  <c r="BM2833" i="1"/>
  <c r="BN2832" i="1" s="1"/>
  <c r="BP2833" i="1" l="1"/>
  <c r="BO2833" i="1"/>
  <c r="BM2834" i="1"/>
  <c r="BN2833" i="1" s="1"/>
  <c r="BL2835" i="1"/>
  <c r="BM2835" i="1" l="1"/>
  <c r="BN2834" i="1" s="1"/>
  <c r="BL2836" i="1"/>
  <c r="BO2834" i="1"/>
  <c r="BP2834" i="1"/>
  <c r="BL2837" i="1" l="1"/>
  <c r="BM2836" i="1"/>
  <c r="BN2835" i="1" s="1"/>
  <c r="BO2835" i="1"/>
  <c r="BP2835" i="1"/>
  <c r="BO2836" i="1" l="1"/>
  <c r="BP2836" i="1"/>
  <c r="BL2838" i="1"/>
  <c r="BM2837" i="1"/>
  <c r="BP2837" i="1" l="1"/>
  <c r="BO2837" i="1"/>
  <c r="BL2839" i="1"/>
  <c r="BM2838" i="1"/>
  <c r="BN2836" i="1"/>
  <c r="BP2838" i="1" l="1"/>
  <c r="BO2838" i="1"/>
  <c r="BM2839" i="1"/>
  <c r="BL2840" i="1"/>
  <c r="BN2837" i="1"/>
  <c r="BM2840" i="1" l="1"/>
  <c r="BN2839" i="1" s="1"/>
  <c r="BL2841" i="1"/>
  <c r="BO2839" i="1"/>
  <c r="BP2839" i="1"/>
  <c r="BN2838" i="1"/>
  <c r="BL2842" i="1" l="1"/>
  <c r="BM2841" i="1"/>
  <c r="BN2840" i="1" s="1"/>
  <c r="BO2840" i="1"/>
  <c r="BP2840" i="1"/>
  <c r="BO2841" i="1" l="1"/>
  <c r="BP2841" i="1"/>
  <c r="BM2842" i="1"/>
  <c r="BL2843" i="1"/>
  <c r="BM2843" i="1" l="1"/>
  <c r="BL2844" i="1"/>
  <c r="BO2842" i="1"/>
  <c r="BN2842" i="1"/>
  <c r="BP2842" i="1"/>
  <c r="BN2841" i="1"/>
  <c r="BL2845" i="1" l="1"/>
  <c r="BM2844" i="1"/>
  <c r="BN2843" i="1" s="1"/>
  <c r="BO2843" i="1"/>
  <c r="BP2843" i="1"/>
  <c r="BO2844" i="1" l="1"/>
  <c r="BP2844" i="1"/>
  <c r="BL2846" i="1"/>
  <c r="BM2845" i="1"/>
  <c r="BN2844" i="1" s="1"/>
  <c r="BO2845" i="1" l="1"/>
  <c r="BP2845" i="1"/>
  <c r="BL2847" i="1"/>
  <c r="BM2846" i="1"/>
  <c r="BP2846" i="1" l="1"/>
  <c r="BO2846" i="1"/>
  <c r="BM2847" i="1"/>
  <c r="BL2848" i="1"/>
  <c r="BN2845" i="1"/>
  <c r="BM2848" i="1" l="1"/>
  <c r="BN2847" i="1" s="1"/>
  <c r="BL2849" i="1"/>
  <c r="BO2847" i="1"/>
  <c r="BP2847" i="1"/>
  <c r="BN2846" i="1"/>
  <c r="BL2850" i="1" l="1"/>
  <c r="BM2849" i="1"/>
  <c r="BN2848" i="1" s="1"/>
  <c r="BO2848" i="1"/>
  <c r="BP2848" i="1"/>
  <c r="BP2849" i="1" l="1"/>
  <c r="BO2849" i="1"/>
  <c r="BM2850" i="1"/>
  <c r="BL2851" i="1"/>
  <c r="BL2852" i="1" l="1"/>
  <c r="BM2851" i="1"/>
  <c r="BN2850" i="1" s="1"/>
  <c r="BP2850" i="1"/>
  <c r="BO2850" i="1"/>
  <c r="BN2849" i="1"/>
  <c r="BO2851" i="1" l="1"/>
  <c r="BP2851" i="1"/>
  <c r="BM2852" i="1"/>
  <c r="BN2851" i="1" s="1"/>
  <c r="BL2853" i="1"/>
  <c r="BL2854" i="1" l="1"/>
  <c r="BM2853" i="1"/>
  <c r="BN2852" i="1" s="1"/>
  <c r="BO2852" i="1"/>
  <c r="BP2852" i="1"/>
  <c r="BO2853" i="1" l="1"/>
  <c r="BP2853" i="1"/>
  <c r="BL2855" i="1"/>
  <c r="BM2854" i="1"/>
  <c r="BO2854" i="1" l="1"/>
  <c r="BP2854" i="1"/>
  <c r="BM2855" i="1"/>
  <c r="BL2856" i="1"/>
  <c r="BN2853" i="1"/>
  <c r="BL2857" i="1" l="1"/>
  <c r="BM2856" i="1"/>
  <c r="BN2855" i="1" s="1"/>
  <c r="BO2855" i="1"/>
  <c r="BP2855" i="1"/>
  <c r="BN2854" i="1"/>
  <c r="BO2856" i="1" l="1"/>
  <c r="BP2856" i="1"/>
  <c r="BL2858" i="1"/>
  <c r="BM2857" i="1"/>
  <c r="BN2856" i="1" s="1"/>
  <c r="BO2857" i="1" l="1"/>
  <c r="BP2857" i="1"/>
  <c r="BL2859" i="1"/>
  <c r="BM2858" i="1"/>
  <c r="BP2858" i="1" l="1"/>
  <c r="BO2858" i="1"/>
  <c r="BL2860" i="1"/>
  <c r="BM2859" i="1"/>
  <c r="BN2857" i="1"/>
  <c r="BO2859" i="1" l="1"/>
  <c r="BP2859" i="1"/>
  <c r="BM2860" i="1"/>
  <c r="BL2861" i="1"/>
  <c r="BN2858" i="1"/>
  <c r="BM2861" i="1" l="1"/>
  <c r="BN2860" i="1" s="1"/>
  <c r="BL2862" i="1"/>
  <c r="BO2860" i="1"/>
  <c r="BP2860" i="1"/>
  <c r="BN2859" i="1"/>
  <c r="BL2863" i="1" l="1"/>
  <c r="BM2862" i="1"/>
  <c r="BP2861" i="1"/>
  <c r="BO2861" i="1"/>
  <c r="BN2861" i="1" l="1"/>
  <c r="BO2862" i="1"/>
  <c r="BP2862" i="1"/>
  <c r="BM2863" i="1"/>
  <c r="BL2864" i="1"/>
  <c r="BM2864" i="1" l="1"/>
  <c r="BN2863" i="1" s="1"/>
  <c r="BL2865" i="1"/>
  <c r="BO2863" i="1"/>
  <c r="BP2863" i="1"/>
  <c r="BN2862" i="1"/>
  <c r="BM2865" i="1" l="1"/>
  <c r="BN2864" i="1" s="1"/>
  <c r="BL2866" i="1"/>
  <c r="BO2864" i="1"/>
  <c r="BP2864" i="1"/>
  <c r="BL2867" i="1" l="1"/>
  <c r="BM2866" i="1"/>
  <c r="BN2865" i="1" s="1"/>
  <c r="BO2865" i="1"/>
  <c r="BP2865" i="1"/>
  <c r="BO2866" i="1" l="1"/>
  <c r="BP2866" i="1"/>
  <c r="BL2868" i="1"/>
  <c r="BM2867" i="1"/>
  <c r="BN2866" i="1" l="1"/>
  <c r="BP2867" i="1"/>
  <c r="BO2867" i="1"/>
  <c r="BL2869" i="1"/>
  <c r="BM2868" i="1"/>
  <c r="BO2868" i="1" l="1"/>
  <c r="BP2868" i="1"/>
  <c r="BN2867" i="1"/>
  <c r="BL2870" i="1"/>
  <c r="BM2869" i="1"/>
  <c r="BP2869" i="1" l="1"/>
  <c r="BO2869" i="1"/>
  <c r="BL2871" i="1"/>
  <c r="BM2870" i="1"/>
  <c r="BN2869" i="1" s="1"/>
  <c r="BN2868" i="1"/>
  <c r="BO2870" i="1" l="1"/>
  <c r="BP2870" i="1"/>
  <c r="BL2872" i="1"/>
  <c r="BM2871" i="1"/>
  <c r="BO2871" i="1" l="1"/>
  <c r="BP2871" i="1"/>
  <c r="BL2873" i="1"/>
  <c r="BM2872" i="1"/>
  <c r="BN2870" i="1"/>
  <c r="BO2872" i="1" l="1"/>
  <c r="BP2872" i="1"/>
  <c r="BL2874" i="1"/>
  <c r="BM2873" i="1"/>
  <c r="BN2872" i="1" s="1"/>
  <c r="BN2871" i="1"/>
  <c r="BO2873" i="1" l="1"/>
  <c r="BP2873" i="1"/>
  <c r="BL2875" i="1"/>
  <c r="BM2874" i="1"/>
  <c r="BO2874" i="1" l="1"/>
  <c r="BP2874" i="1"/>
  <c r="BM2875" i="1"/>
  <c r="BN2874" i="1" s="1"/>
  <c r="BL2876" i="1"/>
  <c r="BN2873" i="1"/>
  <c r="BL2877" i="1" l="1"/>
  <c r="BM2876" i="1"/>
  <c r="BN2875" i="1" s="1"/>
  <c r="BP2875" i="1"/>
  <c r="BO2875" i="1"/>
  <c r="BP2876" i="1" l="1"/>
  <c r="BO2876" i="1"/>
  <c r="BM2877" i="1"/>
  <c r="BN2876" i="1" s="1"/>
  <c r="BL2878" i="1"/>
  <c r="BL2879" i="1" l="1"/>
  <c r="BM2878" i="1"/>
  <c r="BP2877" i="1"/>
  <c r="BO2877" i="1"/>
  <c r="BN2877" i="1"/>
  <c r="BO2878" i="1" l="1"/>
  <c r="BP2878" i="1"/>
  <c r="BM2879" i="1"/>
  <c r="BL2880" i="1"/>
  <c r="BM2880" i="1" l="1"/>
  <c r="BN2879" i="1" s="1"/>
  <c r="BL2881" i="1"/>
  <c r="BO2879" i="1"/>
  <c r="BP2879" i="1"/>
  <c r="BN2878" i="1"/>
  <c r="BM2881" i="1" l="1"/>
  <c r="BL2882" i="1"/>
  <c r="BP2880" i="1"/>
  <c r="BO2880" i="1"/>
  <c r="BN2880" i="1"/>
  <c r="BM2882" i="1" l="1"/>
  <c r="BN2881" i="1" s="1"/>
  <c r="BL2883" i="1"/>
  <c r="BP2881" i="1"/>
  <c r="BO2881" i="1"/>
  <c r="BL2884" i="1" l="1"/>
  <c r="BM2883" i="1"/>
  <c r="BN2882" i="1" s="1"/>
  <c r="BO2882" i="1"/>
  <c r="BP2882" i="1"/>
  <c r="BP2883" i="1" l="1"/>
  <c r="BO2883" i="1"/>
  <c r="BM2884" i="1"/>
  <c r="BN2883" i="1" s="1"/>
  <c r="BL2885" i="1"/>
  <c r="BL2886" i="1" l="1"/>
  <c r="BM2885" i="1"/>
  <c r="BO2884" i="1"/>
  <c r="BN2884" i="1"/>
  <c r="BP2884" i="1"/>
  <c r="BP2885" i="1" l="1"/>
  <c r="BO2885" i="1"/>
  <c r="BM2886" i="1"/>
  <c r="BL2887" i="1"/>
  <c r="BP2886" i="1" l="1"/>
  <c r="BO2886" i="1"/>
  <c r="BM2887" i="1"/>
  <c r="BN2886" i="1" s="1"/>
  <c r="BL2888" i="1"/>
  <c r="BN2885" i="1"/>
  <c r="BM2888" i="1" l="1"/>
  <c r="BL2889" i="1"/>
  <c r="BO2887" i="1"/>
  <c r="BP2887" i="1"/>
  <c r="BN2887" i="1"/>
  <c r="BM2889" i="1" l="1"/>
  <c r="BN2888" i="1" s="1"/>
  <c r="BL2890" i="1"/>
  <c r="BO2888" i="1"/>
  <c r="BP2888" i="1"/>
  <c r="BL2891" i="1" l="1"/>
  <c r="BM2890" i="1"/>
  <c r="BN2889" i="1" s="1"/>
  <c r="BO2889" i="1"/>
  <c r="BP2889" i="1"/>
  <c r="BP2890" i="1" l="1"/>
  <c r="BO2890" i="1"/>
  <c r="BM2891" i="1"/>
  <c r="BL2892" i="1"/>
  <c r="BL2893" i="1" l="1"/>
  <c r="BM2892" i="1"/>
  <c r="BN2890" i="1"/>
  <c r="BO2891" i="1"/>
  <c r="BP2891" i="1"/>
  <c r="BN2891" i="1"/>
  <c r="BP2892" i="1" l="1"/>
  <c r="BO2892" i="1"/>
  <c r="BM2893" i="1"/>
  <c r="BL2894" i="1"/>
  <c r="BM2894" i="1" l="1"/>
  <c r="BL2895" i="1"/>
  <c r="BP2893" i="1"/>
  <c r="BO2893" i="1"/>
  <c r="BN2893" i="1"/>
  <c r="BN2892" i="1"/>
  <c r="BL2896" i="1" l="1"/>
  <c r="BM2895" i="1"/>
  <c r="BN2894" i="1" s="1"/>
  <c r="BP2894" i="1"/>
  <c r="BO2894" i="1"/>
  <c r="BP2895" i="1" l="1"/>
  <c r="BO2895" i="1"/>
  <c r="BL2897" i="1"/>
  <c r="BM2896" i="1"/>
  <c r="BP2896" i="1" l="1"/>
  <c r="BO2896" i="1"/>
  <c r="BL2898" i="1"/>
  <c r="BM2897" i="1"/>
  <c r="BN2895" i="1"/>
  <c r="BP2897" i="1" l="1"/>
  <c r="BO2897" i="1"/>
  <c r="BL2899" i="1"/>
  <c r="BM2898" i="1"/>
  <c r="BN2896" i="1"/>
  <c r="BP2898" i="1" l="1"/>
  <c r="BO2898" i="1"/>
  <c r="BM2899" i="1"/>
  <c r="BL2900" i="1"/>
  <c r="BN2897" i="1"/>
  <c r="BM2900" i="1" l="1"/>
  <c r="BL2901" i="1"/>
  <c r="BO2899" i="1"/>
  <c r="BP2899" i="1"/>
  <c r="BN2899" i="1"/>
  <c r="BN2898" i="1"/>
  <c r="BM2901" i="1" l="1"/>
  <c r="BN2900" i="1" s="1"/>
  <c r="BL2902" i="1"/>
  <c r="BP2900" i="1"/>
  <c r="BO2900" i="1"/>
  <c r="BL2903" i="1" l="1"/>
  <c r="BM2902" i="1"/>
  <c r="BO2901" i="1"/>
  <c r="BP2901" i="1"/>
  <c r="BN2901" i="1"/>
  <c r="BP2902" i="1" l="1"/>
  <c r="BO2902" i="1"/>
  <c r="BM2903" i="1"/>
  <c r="BL2904" i="1"/>
  <c r="BL2905" i="1" l="1"/>
  <c r="BM2904" i="1"/>
  <c r="BN2903" i="1" s="1"/>
  <c r="BP2903" i="1"/>
  <c r="BO2903" i="1"/>
  <c r="BN2902" i="1"/>
  <c r="BO2904" i="1" l="1"/>
  <c r="BP2904" i="1"/>
  <c r="BM2905" i="1"/>
  <c r="BL2906" i="1"/>
  <c r="BL2907" i="1" l="1"/>
  <c r="BM2906" i="1"/>
  <c r="BO2905" i="1"/>
  <c r="BP2905" i="1"/>
  <c r="BN2905" i="1"/>
  <c r="BN2904" i="1"/>
  <c r="BP2906" i="1" l="1"/>
  <c r="BO2906" i="1"/>
  <c r="BM2907" i="1"/>
  <c r="BL2908" i="1"/>
  <c r="BM2908" i="1" l="1"/>
  <c r="BN2907" i="1" s="1"/>
  <c r="BL2909" i="1"/>
  <c r="BO2907" i="1"/>
  <c r="BP2907" i="1"/>
  <c r="BN2906" i="1"/>
  <c r="BL2910" i="1" l="1"/>
  <c r="BM2909" i="1"/>
  <c r="BN2908" i="1" s="1"/>
  <c r="BO2908" i="1"/>
  <c r="BP2908" i="1"/>
  <c r="BP2909" i="1" l="1"/>
  <c r="BO2909" i="1"/>
  <c r="BM2910" i="1"/>
  <c r="BL2911" i="1"/>
  <c r="BL2912" i="1" l="1"/>
  <c r="BM2911" i="1"/>
  <c r="BP2910" i="1"/>
  <c r="BO2910" i="1"/>
  <c r="BN2910" i="1"/>
  <c r="BN2909" i="1"/>
  <c r="BO2911" i="1" l="1"/>
  <c r="BP2911" i="1"/>
  <c r="BM2912" i="1"/>
  <c r="BL2913" i="1"/>
  <c r="BL2914" i="1" l="1"/>
  <c r="BM2913" i="1"/>
  <c r="BN2912" i="1"/>
  <c r="BO2912" i="1"/>
  <c r="BP2912" i="1"/>
  <c r="BN2911" i="1"/>
  <c r="BO2913" i="1" l="1"/>
  <c r="BP2913" i="1"/>
  <c r="BL2915" i="1"/>
  <c r="BM2914" i="1"/>
  <c r="BP2914" i="1" l="1"/>
  <c r="BO2914" i="1"/>
  <c r="BM2915" i="1"/>
  <c r="BL2916" i="1"/>
  <c r="BN2913" i="1"/>
  <c r="BM2916" i="1" l="1"/>
  <c r="BL2917" i="1"/>
  <c r="BO2915" i="1"/>
  <c r="BP2915" i="1"/>
  <c r="BN2915" i="1"/>
  <c r="BN2914" i="1"/>
  <c r="BM2917" i="1" l="1"/>
  <c r="BN2916" i="1" s="1"/>
  <c r="BL2918" i="1"/>
  <c r="BP2916" i="1"/>
  <c r="BO2916" i="1"/>
  <c r="BM2918" i="1" l="1"/>
  <c r="BL2919" i="1"/>
  <c r="BO2917" i="1"/>
  <c r="BP2917" i="1"/>
  <c r="BN2917" i="1"/>
  <c r="BM2919" i="1" l="1"/>
  <c r="BN2918" i="1" s="1"/>
  <c r="BL2920" i="1"/>
  <c r="BP2918" i="1"/>
  <c r="BO2918" i="1"/>
  <c r="BM2920" i="1" l="1"/>
  <c r="BL2921" i="1"/>
  <c r="BO2919" i="1"/>
  <c r="BP2919" i="1"/>
  <c r="BN2919" i="1"/>
  <c r="BM2921" i="1" l="1"/>
  <c r="BL2922" i="1"/>
  <c r="BN2920" i="1"/>
  <c r="BO2920" i="1"/>
  <c r="BP2920" i="1"/>
  <c r="BM2922" i="1" l="1"/>
  <c r="BL2923" i="1"/>
  <c r="BO2921" i="1"/>
  <c r="BP2921" i="1"/>
  <c r="BN2921" i="1"/>
  <c r="BM2923" i="1" l="1"/>
  <c r="BL2924" i="1"/>
  <c r="BP2922" i="1"/>
  <c r="BO2922" i="1"/>
  <c r="BN2922" i="1"/>
  <c r="BL2925" i="1" l="1"/>
  <c r="BM2924" i="1"/>
  <c r="BP2923" i="1"/>
  <c r="BO2923" i="1"/>
  <c r="BN2923" i="1"/>
  <c r="BO2924" i="1" l="1"/>
  <c r="BP2924" i="1"/>
  <c r="BL2926" i="1"/>
  <c r="BM2925" i="1"/>
  <c r="BO2925" i="1" l="1"/>
  <c r="BP2925" i="1"/>
  <c r="BL2927" i="1"/>
  <c r="BM2926" i="1"/>
  <c r="BN2924" i="1"/>
  <c r="BO2926" i="1" l="1"/>
  <c r="BP2926" i="1"/>
  <c r="BM2927" i="1"/>
  <c r="BN2926" i="1" s="1"/>
  <c r="BL2928" i="1"/>
  <c r="BN2925" i="1"/>
  <c r="BL2929" i="1" l="1"/>
  <c r="BM2928" i="1"/>
  <c r="BO2927" i="1"/>
  <c r="BP2927" i="1"/>
  <c r="BN2927" i="1"/>
  <c r="BP2928" i="1" l="1"/>
  <c r="BO2928" i="1"/>
  <c r="BL2930" i="1"/>
  <c r="BM2929" i="1"/>
  <c r="BP2929" i="1" l="1"/>
  <c r="BO2929" i="1"/>
  <c r="BM2930" i="1"/>
  <c r="BL2931" i="1"/>
  <c r="BN2928" i="1"/>
  <c r="BM2931" i="1" l="1"/>
  <c r="BN2930" i="1" s="1"/>
  <c r="BL2932" i="1"/>
  <c r="BP2930" i="1"/>
  <c r="BO2930" i="1"/>
  <c r="BN2929" i="1"/>
  <c r="BL2933" i="1" l="1"/>
  <c r="BM2932" i="1"/>
  <c r="BN2931" i="1" s="1"/>
  <c r="BP2931" i="1"/>
  <c r="BO2931" i="1"/>
  <c r="BO2932" i="1" l="1"/>
  <c r="BP2932" i="1"/>
  <c r="BM2933" i="1"/>
  <c r="BL2934" i="1"/>
  <c r="BL2935" i="1" l="1"/>
  <c r="BM2934" i="1"/>
  <c r="BN2933" i="1" s="1"/>
  <c r="BP2933" i="1"/>
  <c r="BO2933" i="1"/>
  <c r="BN2932" i="1"/>
  <c r="BO2934" i="1" l="1"/>
  <c r="BP2934" i="1"/>
  <c r="BL2936" i="1"/>
  <c r="BM2935" i="1"/>
  <c r="BP2935" i="1" l="1"/>
  <c r="BO2935" i="1"/>
  <c r="BM2936" i="1"/>
  <c r="BL2937" i="1"/>
  <c r="BN2934" i="1"/>
  <c r="BM2937" i="1" l="1"/>
  <c r="BL2938" i="1"/>
  <c r="BO2936" i="1"/>
  <c r="BP2936" i="1"/>
  <c r="BN2936" i="1"/>
  <c r="BN2935" i="1"/>
  <c r="BL2939" i="1" l="1"/>
  <c r="BM2938" i="1"/>
  <c r="BO2937" i="1"/>
  <c r="BP2937" i="1"/>
  <c r="BN2937" i="1"/>
  <c r="BO2938" i="1" l="1"/>
  <c r="BP2938" i="1"/>
  <c r="BL2940" i="1"/>
  <c r="BM2939" i="1"/>
  <c r="BO2939" i="1" l="1"/>
  <c r="BP2939" i="1"/>
  <c r="BL2941" i="1"/>
  <c r="BM2940" i="1"/>
  <c r="BN2938" i="1"/>
  <c r="BO2940" i="1" l="1"/>
  <c r="BP2940" i="1"/>
  <c r="BM2941" i="1"/>
  <c r="BL2942" i="1"/>
  <c r="BN2939" i="1"/>
  <c r="BM2942" i="1" l="1"/>
  <c r="BN2941" i="1" s="1"/>
  <c r="BL2943" i="1"/>
  <c r="BP2941" i="1"/>
  <c r="BO2941" i="1"/>
  <c r="BN2940" i="1"/>
  <c r="BL2944" i="1" l="1"/>
  <c r="BM2943" i="1"/>
  <c r="BO2942" i="1"/>
  <c r="BP2942" i="1"/>
  <c r="BN2942" i="1"/>
  <c r="BP2943" i="1" l="1"/>
  <c r="BO2943" i="1"/>
  <c r="BL2945" i="1"/>
  <c r="BM2944" i="1"/>
  <c r="BO2944" i="1" l="1"/>
  <c r="BP2944" i="1"/>
  <c r="BL2946" i="1"/>
  <c r="BM2945" i="1"/>
  <c r="BN2943" i="1"/>
  <c r="BP2945" i="1" l="1"/>
  <c r="BO2945" i="1"/>
  <c r="BL2947" i="1"/>
  <c r="BM2946" i="1"/>
  <c r="BN2944" i="1"/>
  <c r="BP2946" i="1" l="1"/>
  <c r="BO2946" i="1"/>
  <c r="BL2948" i="1"/>
  <c r="BM2947" i="1"/>
  <c r="BN2945" i="1"/>
  <c r="BP2947" i="1" l="1"/>
  <c r="BO2947" i="1"/>
  <c r="BM2948" i="1"/>
  <c r="BL2949" i="1"/>
  <c r="BN2946" i="1"/>
  <c r="BL2950" i="1" l="1"/>
  <c r="BM2949" i="1"/>
  <c r="BO2948" i="1"/>
  <c r="BN2948" i="1"/>
  <c r="BP2948" i="1"/>
  <c r="BN2947" i="1"/>
  <c r="BO2949" i="1" l="1"/>
  <c r="BP2949" i="1"/>
  <c r="BL2951" i="1"/>
  <c r="BM2950" i="1"/>
  <c r="BO2950" i="1" l="1"/>
  <c r="BP2950" i="1"/>
  <c r="BM2951" i="1"/>
  <c r="BL2952" i="1"/>
  <c r="BN2949" i="1"/>
  <c r="BL2953" i="1" l="1"/>
  <c r="BM2952" i="1"/>
  <c r="BO2951" i="1"/>
  <c r="BP2951" i="1"/>
  <c r="BN2951" i="1"/>
  <c r="BN2950" i="1"/>
  <c r="BP2952" i="1" l="1"/>
  <c r="BO2952" i="1"/>
  <c r="BM2953" i="1"/>
  <c r="BL2954" i="1"/>
  <c r="BM2954" i="1" l="1"/>
  <c r="BL2955" i="1"/>
  <c r="BP2953" i="1"/>
  <c r="BO2953" i="1"/>
  <c r="BN2953" i="1"/>
  <c r="BN2952" i="1"/>
  <c r="BM2955" i="1" l="1"/>
  <c r="BN2954" i="1" s="1"/>
  <c r="BL2956" i="1"/>
  <c r="BO2954" i="1"/>
  <c r="BP2954" i="1"/>
  <c r="BM2956" i="1" l="1"/>
  <c r="BN2955" i="1" s="1"/>
  <c r="BL2957" i="1"/>
  <c r="BP2955" i="1"/>
  <c r="BO2955" i="1"/>
  <c r="BL2958" i="1" l="1"/>
  <c r="BM2957" i="1"/>
  <c r="BN2956" i="1" s="1"/>
  <c r="BP2956" i="1"/>
  <c r="BO2956" i="1"/>
  <c r="BP2957" i="1" l="1"/>
  <c r="BO2957" i="1"/>
  <c r="BL2959" i="1"/>
  <c r="BM2958" i="1"/>
  <c r="BO2958" i="1" l="1"/>
  <c r="BP2958" i="1"/>
  <c r="BM2959" i="1"/>
  <c r="BL2960" i="1"/>
  <c r="BN2957" i="1"/>
  <c r="BM2960" i="1" l="1"/>
  <c r="BN2959" i="1" s="1"/>
  <c r="BL2961" i="1"/>
  <c r="BP2959" i="1"/>
  <c r="BO2959" i="1"/>
  <c r="BN2958" i="1"/>
  <c r="BL2962" i="1" l="1"/>
  <c r="BM2961" i="1"/>
  <c r="BP2960" i="1"/>
  <c r="BO2960" i="1"/>
  <c r="BN2960" i="1"/>
  <c r="BO2961" i="1" l="1"/>
  <c r="BP2961" i="1"/>
  <c r="BM2962" i="1"/>
  <c r="BL2963" i="1"/>
  <c r="BL2964" i="1" l="1"/>
  <c r="BM2963" i="1"/>
  <c r="BO2962" i="1"/>
  <c r="BN2962" i="1"/>
  <c r="BP2962" i="1"/>
  <c r="BN2961" i="1"/>
  <c r="BO2963" i="1" l="1"/>
  <c r="BP2963" i="1"/>
  <c r="BL2965" i="1"/>
  <c r="BM2964" i="1"/>
  <c r="BO2964" i="1" l="1"/>
  <c r="BP2964" i="1"/>
  <c r="BM2965" i="1"/>
  <c r="BL2966" i="1"/>
  <c r="BN2963" i="1"/>
  <c r="BM2966" i="1" l="1"/>
  <c r="BN2965" i="1" s="1"/>
  <c r="BL2967" i="1"/>
  <c r="BO2965" i="1"/>
  <c r="BP2965" i="1"/>
  <c r="BN2964" i="1"/>
  <c r="BM2967" i="1" l="1"/>
  <c r="BL2968" i="1"/>
  <c r="BP2966" i="1"/>
  <c r="BN2966" i="1"/>
  <c r="BO2966" i="1"/>
  <c r="BM2968" i="1" l="1"/>
  <c r="BN2967" i="1" s="1"/>
  <c r="BL2969" i="1"/>
  <c r="BO2967" i="1"/>
  <c r="BP2967" i="1"/>
  <c r="BL2970" i="1" l="1"/>
  <c r="BM2969" i="1"/>
  <c r="BN2968" i="1" s="1"/>
  <c r="BO2968" i="1"/>
  <c r="BP2968" i="1"/>
  <c r="BP2969" i="1" l="1"/>
  <c r="BO2969" i="1"/>
  <c r="BM2970" i="1"/>
  <c r="BL2971" i="1"/>
  <c r="BM2971" i="1" l="1"/>
  <c r="BL2972" i="1"/>
  <c r="BP2970" i="1"/>
  <c r="BN2970" i="1"/>
  <c r="BO2970" i="1"/>
  <c r="BN2969" i="1"/>
  <c r="BM2972" i="1" l="1"/>
  <c r="BL2973" i="1"/>
  <c r="BN2971" i="1"/>
  <c r="BP2971" i="1"/>
  <c r="BO2971" i="1"/>
  <c r="BL2974" i="1" l="1"/>
  <c r="BM2973" i="1"/>
  <c r="BN2972" i="1" s="1"/>
  <c r="BO2972" i="1"/>
  <c r="BP2972" i="1"/>
  <c r="BP2973" i="1" l="1"/>
  <c r="BO2973" i="1"/>
  <c r="BM2974" i="1"/>
  <c r="BL2975" i="1"/>
  <c r="BM2975" i="1" l="1"/>
  <c r="BL2976" i="1"/>
  <c r="BO2974" i="1"/>
  <c r="BN2974" i="1"/>
  <c r="BP2974" i="1"/>
  <c r="BN2973" i="1"/>
  <c r="BL2977" i="1" l="1"/>
  <c r="BM2976" i="1"/>
  <c r="BN2975" i="1" s="1"/>
  <c r="BO2975" i="1"/>
  <c r="BP2975" i="1"/>
  <c r="BP2976" i="1" l="1"/>
  <c r="BO2976" i="1"/>
  <c r="BL2978" i="1"/>
  <c r="BM2977" i="1"/>
  <c r="BP2977" i="1" l="1"/>
  <c r="BO2977" i="1"/>
  <c r="BM2978" i="1"/>
  <c r="BL2979" i="1"/>
  <c r="BN2976" i="1"/>
  <c r="BL2980" i="1" l="1"/>
  <c r="BM2979" i="1"/>
  <c r="BN2978" i="1" s="1"/>
  <c r="BO2978" i="1"/>
  <c r="BP2978" i="1"/>
  <c r="BN2977" i="1"/>
  <c r="BO2979" i="1" l="1"/>
  <c r="BP2979" i="1"/>
  <c r="BM2980" i="1"/>
  <c r="BL2981" i="1"/>
  <c r="BM2981" i="1" l="1"/>
  <c r="BN2980" i="1" s="1"/>
  <c r="BL2982" i="1"/>
  <c r="BO2980" i="1"/>
  <c r="BP2980" i="1"/>
  <c r="BN2979" i="1"/>
  <c r="BL2983" i="1" l="1"/>
  <c r="BM2982" i="1"/>
  <c r="BN2981" i="1" s="1"/>
  <c r="BP2981" i="1"/>
  <c r="BO2981" i="1"/>
  <c r="BO2982" i="1" l="1"/>
  <c r="BP2982" i="1"/>
  <c r="BM2983" i="1"/>
  <c r="BL2984" i="1"/>
  <c r="BM2984" i="1" l="1"/>
  <c r="BL2985" i="1"/>
  <c r="BO2983" i="1"/>
  <c r="BP2983" i="1"/>
  <c r="BN2983" i="1"/>
  <c r="BN2982" i="1"/>
  <c r="BL2986" i="1" l="1"/>
  <c r="BM2985" i="1"/>
  <c r="BN2984" i="1" s="1"/>
  <c r="BO2984" i="1"/>
  <c r="BP2984" i="1"/>
  <c r="BO2985" i="1" l="1"/>
  <c r="BP2985" i="1"/>
  <c r="BL2987" i="1"/>
  <c r="BM2986" i="1"/>
  <c r="BO2986" i="1" l="1"/>
  <c r="BP2986" i="1"/>
  <c r="BM2987" i="1"/>
  <c r="BL2988" i="1"/>
  <c r="BN2985" i="1"/>
  <c r="BL2989" i="1" l="1"/>
  <c r="BM2988" i="1"/>
  <c r="BN2987" i="1" s="1"/>
  <c r="BO2987" i="1"/>
  <c r="BP2987" i="1"/>
  <c r="BN2986" i="1"/>
  <c r="BO2988" i="1" l="1"/>
  <c r="BP2988" i="1"/>
  <c r="BL2990" i="1"/>
  <c r="BM2989" i="1"/>
  <c r="BP2989" i="1" l="1"/>
  <c r="BO2989" i="1"/>
  <c r="BL2991" i="1"/>
  <c r="BM2990" i="1"/>
  <c r="BN2988" i="1"/>
  <c r="BP2990" i="1" l="1"/>
  <c r="BO2990" i="1"/>
  <c r="BM2991" i="1"/>
  <c r="BL2992" i="1"/>
  <c r="BN2989" i="1"/>
  <c r="BL2993" i="1" l="1"/>
  <c r="BM2992" i="1"/>
  <c r="BN2991" i="1" s="1"/>
  <c r="BO2991" i="1"/>
  <c r="BP2991" i="1"/>
  <c r="BN2990" i="1"/>
  <c r="BP2992" i="1" l="1"/>
  <c r="BO2992" i="1"/>
  <c r="BM2993" i="1"/>
  <c r="BL2994" i="1"/>
  <c r="BL2995" i="1" l="1"/>
  <c r="BM2994" i="1"/>
  <c r="BP2993" i="1"/>
  <c r="BN2993" i="1"/>
  <c r="BO2993" i="1"/>
  <c r="BN2992" i="1"/>
  <c r="BP2994" i="1" l="1"/>
  <c r="BO2994" i="1"/>
  <c r="BL2996" i="1"/>
  <c r="BM2995" i="1"/>
  <c r="BP2995" i="1" l="1"/>
  <c r="BO2995" i="1"/>
  <c r="BM2996" i="1"/>
  <c r="BL2997" i="1"/>
  <c r="BN2994" i="1"/>
  <c r="BM2997" i="1" l="1"/>
  <c r="BN2996" i="1" s="1"/>
  <c r="BL2998" i="1"/>
  <c r="BO2996" i="1"/>
  <c r="BP2996" i="1"/>
  <c r="BN2995" i="1"/>
  <c r="BL2999" i="1" l="1"/>
  <c r="BM2998" i="1"/>
  <c r="BN2997" i="1" s="1"/>
  <c r="BO2997" i="1"/>
  <c r="BP2997" i="1"/>
  <c r="BO2998" i="1" l="1"/>
  <c r="BP2998" i="1"/>
  <c r="BL3000" i="1"/>
  <c r="BM2999" i="1"/>
  <c r="BO2999" i="1" l="1"/>
  <c r="BP2999" i="1"/>
  <c r="BL3001" i="1"/>
  <c r="BM3000" i="1"/>
  <c r="BN2998" i="1"/>
  <c r="BP3000" i="1" l="1"/>
  <c r="BO3000" i="1"/>
  <c r="BM3001" i="1"/>
  <c r="BL3002" i="1"/>
  <c r="BN2999" i="1"/>
  <c r="BL3003" i="1" l="1"/>
  <c r="BM3002" i="1"/>
  <c r="BN3001" i="1" s="1"/>
  <c r="BO3001" i="1"/>
  <c r="BP3001" i="1"/>
  <c r="BN3000" i="1"/>
  <c r="BO3002" i="1" l="1"/>
  <c r="BP3002" i="1"/>
  <c r="BL3004" i="1"/>
  <c r="BM3003" i="1"/>
  <c r="BO3003" i="1" l="1"/>
  <c r="BP3003" i="1"/>
  <c r="BM3004" i="1"/>
  <c r="BL3005" i="1"/>
  <c r="BN3002" i="1"/>
  <c r="BL3006" i="1" l="1"/>
  <c r="BM3005" i="1"/>
  <c r="BN3004" i="1" s="1"/>
  <c r="BP3004" i="1"/>
  <c r="BO3004" i="1"/>
  <c r="BN3003" i="1"/>
  <c r="BP3005" i="1" l="1"/>
  <c r="BO3005" i="1"/>
  <c r="BM3006" i="1"/>
  <c r="BL3007" i="1"/>
  <c r="BL3008" i="1" l="1"/>
  <c r="BM3007" i="1"/>
  <c r="BO3006" i="1"/>
  <c r="BP3006" i="1"/>
  <c r="BN3006" i="1"/>
  <c r="BN3005" i="1"/>
  <c r="BO3007" i="1" l="1"/>
  <c r="BP3007" i="1"/>
  <c r="BM3008" i="1"/>
  <c r="BL3009" i="1"/>
  <c r="BM3009" i="1" l="1"/>
  <c r="BL3010" i="1"/>
  <c r="BO3008" i="1"/>
  <c r="BP3008" i="1"/>
  <c r="BN3008" i="1"/>
  <c r="BN3007" i="1"/>
  <c r="BM3010" i="1" l="1"/>
  <c r="BN3009" i="1" s="1"/>
  <c r="BL3011" i="1"/>
  <c r="BO3009" i="1"/>
  <c r="BP3009" i="1"/>
  <c r="BL3012" i="1" l="1"/>
  <c r="BM3011" i="1"/>
  <c r="BO3010" i="1"/>
  <c r="BN3010" i="1"/>
  <c r="BP3010" i="1"/>
  <c r="BP3011" i="1" l="1"/>
  <c r="BO3011" i="1"/>
  <c r="BL3013" i="1"/>
  <c r="BM3012" i="1"/>
  <c r="BO3012" i="1" l="1"/>
  <c r="BP3012" i="1"/>
  <c r="BL3014" i="1"/>
  <c r="BM3013" i="1"/>
  <c r="BN3011" i="1"/>
  <c r="BO3013" i="1" l="1"/>
  <c r="BP3013" i="1"/>
  <c r="BL3015" i="1"/>
  <c r="BM3014" i="1"/>
  <c r="BN3012" i="1"/>
  <c r="BO3014" i="1" l="1"/>
  <c r="BP3014" i="1"/>
  <c r="BM3015" i="1"/>
  <c r="BL3016" i="1"/>
  <c r="BN3013" i="1"/>
  <c r="BL3017" i="1" l="1"/>
  <c r="BM3016" i="1"/>
  <c r="BN3015" i="1" s="1"/>
  <c r="BO3015" i="1"/>
  <c r="BP3015" i="1"/>
  <c r="BN3014" i="1"/>
  <c r="BO3016" i="1" l="1"/>
  <c r="BP3016" i="1"/>
  <c r="BM3017" i="1"/>
  <c r="BL3018" i="1"/>
  <c r="BM3018" i="1" l="1"/>
  <c r="BN3017" i="1" s="1"/>
  <c r="BL3019" i="1"/>
  <c r="BP3017" i="1"/>
  <c r="BO3017" i="1"/>
  <c r="BN3016" i="1"/>
  <c r="BL3020" i="1" l="1"/>
  <c r="BM3019" i="1"/>
  <c r="BN3018" i="1" s="1"/>
  <c r="BO3018" i="1"/>
  <c r="BP3018" i="1"/>
  <c r="BO3019" i="1" l="1"/>
  <c r="BP3019" i="1"/>
  <c r="BM3020" i="1"/>
  <c r="BL3021" i="1"/>
  <c r="BM3021" i="1" l="1"/>
  <c r="BL3022" i="1"/>
  <c r="BN3020" i="1"/>
  <c r="BO3020" i="1"/>
  <c r="BP3020" i="1"/>
  <c r="BN3019" i="1"/>
  <c r="BM3022" i="1" l="1"/>
  <c r="BN3021" i="1" s="1"/>
  <c r="BL3023" i="1"/>
  <c r="BO3021" i="1"/>
  <c r="BP3021" i="1"/>
  <c r="BL3024" i="1" l="1"/>
  <c r="BM3023" i="1"/>
  <c r="BO3022" i="1"/>
  <c r="BN3022" i="1"/>
  <c r="BP3022" i="1"/>
  <c r="BO3023" i="1" l="1"/>
  <c r="BP3023" i="1"/>
  <c r="BL3025" i="1"/>
  <c r="BM3024" i="1"/>
  <c r="BO3024" i="1" l="1"/>
  <c r="BP3024" i="1"/>
  <c r="BM3025" i="1"/>
  <c r="BL3026" i="1"/>
  <c r="BN3023" i="1"/>
  <c r="BL3027" i="1" l="1"/>
  <c r="BM3026" i="1"/>
  <c r="BN3025" i="1" s="1"/>
  <c r="BO3025" i="1"/>
  <c r="BP3025" i="1"/>
  <c r="BN3024" i="1"/>
  <c r="BP3026" i="1" l="1"/>
  <c r="BO3026" i="1"/>
  <c r="BM3027" i="1"/>
  <c r="BL3028" i="1"/>
  <c r="BM3028" i="1" l="1"/>
  <c r="BN3027" i="1" s="1"/>
  <c r="BL3029" i="1"/>
  <c r="BP3027" i="1"/>
  <c r="BO3027" i="1"/>
  <c r="BN3026" i="1"/>
  <c r="BL3030" i="1" l="1"/>
  <c r="BM3029" i="1"/>
  <c r="BN3028" i="1" s="1"/>
  <c r="BO3028" i="1"/>
  <c r="BP3028" i="1"/>
  <c r="BP3029" i="1" l="1"/>
  <c r="BO3029" i="1"/>
  <c r="BM3030" i="1"/>
  <c r="BL3031" i="1"/>
  <c r="BL3032" i="1" l="1"/>
  <c r="BM3031" i="1"/>
  <c r="BN3030" i="1" s="1"/>
  <c r="BO3030" i="1"/>
  <c r="BP3030" i="1"/>
  <c r="BN3029" i="1"/>
  <c r="BO3031" i="1" l="1"/>
  <c r="BP3031" i="1"/>
  <c r="BM3032" i="1"/>
  <c r="BL3033" i="1"/>
  <c r="BM3033" i="1" l="1"/>
  <c r="BL3034" i="1"/>
  <c r="BP3032" i="1"/>
  <c r="BO3032" i="1"/>
  <c r="BN3032" i="1"/>
  <c r="BN3031" i="1"/>
  <c r="BM3034" i="1" l="1"/>
  <c r="BN3033" i="1" s="1"/>
  <c r="BL3035" i="1"/>
  <c r="BO3033" i="1"/>
  <c r="BP3033" i="1"/>
  <c r="BL3036" i="1" l="1"/>
  <c r="BM3035" i="1"/>
  <c r="BO3034" i="1"/>
  <c r="BP3034" i="1"/>
  <c r="BN3034" i="1"/>
  <c r="BO3035" i="1" l="1"/>
  <c r="BP3035" i="1"/>
  <c r="BL3037" i="1"/>
  <c r="BM3036" i="1"/>
  <c r="BO3036" i="1" l="1"/>
  <c r="BP3036" i="1"/>
  <c r="BL3038" i="1"/>
  <c r="BM3037" i="1"/>
  <c r="BN3035" i="1"/>
  <c r="BO3037" i="1" l="1"/>
  <c r="BP3037" i="1"/>
  <c r="BM3038" i="1"/>
  <c r="BL3039" i="1"/>
  <c r="BN3036" i="1"/>
  <c r="BM3039" i="1" l="1"/>
  <c r="BL3040" i="1"/>
  <c r="BO3038" i="1"/>
  <c r="BP3038" i="1"/>
  <c r="BN3038" i="1"/>
  <c r="BN3037" i="1"/>
  <c r="BM3040" i="1" l="1"/>
  <c r="BN3039" i="1" s="1"/>
  <c r="BL3041" i="1"/>
  <c r="BO3039" i="1"/>
  <c r="BP3039" i="1"/>
  <c r="BL3042" i="1" l="1"/>
  <c r="BM3041" i="1"/>
  <c r="BN3040" i="1" s="1"/>
  <c r="BP3040" i="1"/>
  <c r="BO3040" i="1"/>
  <c r="BP3041" i="1" l="1"/>
  <c r="BO3041" i="1"/>
  <c r="BM3042" i="1"/>
  <c r="BL3043" i="1"/>
  <c r="BL3044" i="1" l="1"/>
  <c r="BM3043" i="1"/>
  <c r="BN3042" i="1" s="1"/>
  <c r="BO3042" i="1"/>
  <c r="BP3042" i="1"/>
  <c r="BN3041" i="1"/>
  <c r="BO3043" i="1" l="1"/>
  <c r="BP3043" i="1"/>
  <c r="BM3044" i="1"/>
  <c r="BL3045" i="1"/>
  <c r="BL3046" i="1" l="1"/>
  <c r="BM3045" i="1"/>
  <c r="BN3044" i="1" s="1"/>
  <c r="BP3044" i="1"/>
  <c r="BO3044" i="1"/>
  <c r="BN3043" i="1"/>
  <c r="BO3045" i="1" l="1"/>
  <c r="BP3045" i="1"/>
  <c r="BL3047" i="1"/>
  <c r="BM3046" i="1"/>
  <c r="BP3046" i="1" l="1"/>
  <c r="BM3047" i="1"/>
  <c r="BL3048" i="1"/>
  <c r="BN3045" i="1"/>
  <c r="BL3049" i="1" l="1"/>
  <c r="BM3048" i="1"/>
  <c r="BN3047" i="1" s="1"/>
  <c r="BO3047" i="1" s="1"/>
  <c r="BP3047" i="1"/>
  <c r="BN3046" i="1"/>
  <c r="BO3046" i="1" s="1"/>
  <c r="BP3048" i="1" l="1"/>
  <c r="BL3050" i="1"/>
  <c r="BM3049" i="1"/>
  <c r="BP3049" i="1" l="1"/>
  <c r="BL3051" i="1"/>
  <c r="BM3050" i="1"/>
  <c r="BN3048" i="1"/>
  <c r="BO3048" i="1" s="1"/>
  <c r="BP3050" i="1" l="1"/>
  <c r="BM3051" i="1"/>
  <c r="BL3052" i="1"/>
  <c r="BN3049" i="1"/>
  <c r="BO3049" i="1" s="1"/>
  <c r="BL3053" i="1" l="1"/>
  <c r="BM3052" i="1"/>
  <c r="BN3051" i="1" s="1"/>
  <c r="BO3051" i="1" s="1"/>
  <c r="BP3051" i="1"/>
  <c r="BN3050" i="1"/>
  <c r="BO3050" i="1" s="1"/>
  <c r="BP3052" i="1" l="1"/>
  <c r="BL3054" i="1"/>
  <c r="BM3053" i="1"/>
  <c r="BP3053" i="1" l="1"/>
  <c r="BM3054" i="1"/>
  <c r="BL3055" i="1"/>
  <c r="BN3052" i="1"/>
  <c r="BO3052" i="1" s="1"/>
  <c r="BL3056" i="1" l="1"/>
  <c r="BM3055" i="1"/>
  <c r="BN3054" i="1" s="1"/>
  <c r="BO3054" i="1" s="1"/>
  <c r="BP3054" i="1"/>
  <c r="BN3053" i="1"/>
  <c r="BO3053" i="1" s="1"/>
  <c r="BP3055" i="1" l="1"/>
  <c r="BM3056" i="1"/>
  <c r="BL3057" i="1"/>
  <c r="BL3058" i="1" l="1"/>
  <c r="BM3057" i="1"/>
  <c r="BN3056" i="1" s="1"/>
  <c r="BO3056" i="1" s="1"/>
  <c r="BP3056" i="1"/>
  <c r="BN3055" i="1"/>
  <c r="BO3055" i="1" s="1"/>
  <c r="BP3057" i="1" l="1"/>
  <c r="BL3059" i="1"/>
  <c r="BM3058" i="1"/>
  <c r="BP3058" i="1" l="1"/>
  <c r="BM3059" i="1"/>
  <c r="BL3060" i="1"/>
  <c r="BN3057" i="1"/>
  <c r="BO3057" i="1" s="1"/>
  <c r="BL3061" i="1" l="1"/>
  <c r="BM3060" i="1"/>
  <c r="BN3059" i="1" s="1"/>
  <c r="BO3059" i="1" s="1"/>
  <c r="BP3059" i="1"/>
  <c r="BN3058" i="1"/>
  <c r="BO3058" i="1" s="1"/>
  <c r="BP3060" i="1" l="1"/>
  <c r="BL3062" i="1"/>
  <c r="BM3061" i="1"/>
  <c r="BP3061" i="1" l="1"/>
  <c r="BM3062" i="1"/>
  <c r="BL3063" i="1"/>
  <c r="BN3060" i="1"/>
  <c r="BO3060" i="1" s="1"/>
  <c r="BL3064" i="1" l="1"/>
  <c r="BM3063" i="1"/>
  <c r="BN3062" i="1" s="1"/>
  <c r="BO3062" i="1" s="1"/>
  <c r="BP3062" i="1"/>
  <c r="BN3061" i="1"/>
  <c r="BO3061" i="1" s="1"/>
  <c r="BP3063" i="1" l="1"/>
  <c r="BM3064" i="1"/>
  <c r="BL3065" i="1"/>
  <c r="BM3065" i="1" l="1"/>
  <c r="BN3064" i="1" s="1"/>
  <c r="BO3064" i="1" s="1"/>
  <c r="BL3066" i="1"/>
  <c r="BP3064" i="1"/>
  <c r="BN3063" i="1"/>
  <c r="BO3063" i="1" s="1"/>
  <c r="BL3067" i="1" l="1"/>
  <c r="BM3066" i="1"/>
  <c r="BN3065" i="1" s="1"/>
  <c r="BO3065" i="1" s="1"/>
  <c r="BP3065" i="1"/>
  <c r="BP3066" i="1" l="1"/>
  <c r="BM3067" i="1"/>
  <c r="BL3068" i="1"/>
  <c r="BM3068" i="1" l="1"/>
  <c r="BN3067" i="1" s="1"/>
  <c r="BO3067" i="1" s="1"/>
  <c r="BL3069" i="1"/>
  <c r="BP3067" i="1"/>
  <c r="BN3066" i="1"/>
  <c r="BO3066" i="1" s="1"/>
  <c r="BL3070" i="1" l="1"/>
  <c r="BM3069" i="1"/>
  <c r="BN3068" i="1" s="1"/>
  <c r="BO3068" i="1" s="1"/>
  <c r="BP3068" i="1"/>
  <c r="BP3069" i="1" l="1"/>
  <c r="BL3071" i="1"/>
  <c r="BM3070" i="1"/>
  <c r="BP3070" i="1" l="1"/>
  <c r="BL3072" i="1"/>
  <c r="BM3071" i="1"/>
  <c r="BN3069" i="1"/>
  <c r="BO3069" i="1" s="1"/>
  <c r="BP3071" i="1" l="1"/>
  <c r="BL3073" i="1"/>
  <c r="BM3072" i="1"/>
  <c r="BN3070" i="1"/>
  <c r="BO3070" i="1" s="1"/>
  <c r="BP3072" i="1" l="1"/>
  <c r="BM3073" i="1"/>
  <c r="BL3074" i="1"/>
  <c r="BN3071" i="1"/>
  <c r="BO3071" i="1" s="1"/>
  <c r="BM3074" i="1" l="1"/>
  <c r="BN3073" i="1" s="1"/>
  <c r="BO3073" i="1" s="1"/>
  <c r="BL3075" i="1"/>
  <c r="BP3073" i="1"/>
  <c r="BN3072" i="1"/>
  <c r="BO3072" i="1" s="1"/>
  <c r="BM3075" i="1" l="1"/>
  <c r="BN3074" i="1" s="1"/>
  <c r="BO3074" i="1" s="1"/>
  <c r="BL3076" i="1"/>
  <c r="BP3074" i="1"/>
  <c r="BM3076" i="1" l="1"/>
  <c r="BN3075" i="1" s="1"/>
  <c r="BO3075" i="1" s="1"/>
  <c r="BL3077" i="1"/>
  <c r="BP3075" i="1"/>
  <c r="BM3077" i="1" l="1"/>
  <c r="BN3076" i="1" s="1"/>
  <c r="BO3076" i="1" s="1"/>
  <c r="BL3078" i="1"/>
  <c r="BP3076" i="1"/>
  <c r="BL3079" i="1" l="1"/>
  <c r="BM3078" i="1"/>
  <c r="BN3077" i="1" s="1"/>
  <c r="BO3077" i="1" s="1"/>
  <c r="BP3077" i="1"/>
  <c r="BP3078" i="1" l="1"/>
  <c r="BL3080" i="1"/>
  <c r="BM3079" i="1"/>
  <c r="BP3079" i="1" l="1"/>
  <c r="BM3080" i="1"/>
  <c r="BL3081" i="1"/>
  <c r="BN3078" i="1"/>
  <c r="BO3078" i="1" s="1"/>
  <c r="BM3081" i="1" l="1"/>
  <c r="BN3080" i="1" s="1"/>
  <c r="BO3080" i="1" s="1"/>
  <c r="BL3082" i="1"/>
  <c r="BP3080" i="1"/>
  <c r="BN3079" i="1"/>
  <c r="BO3079" i="1" s="1"/>
  <c r="BM3082" i="1" l="1"/>
  <c r="BN3081" i="1" s="1"/>
  <c r="BO3081" i="1" s="1"/>
  <c r="BL3083" i="1"/>
  <c r="BP3081" i="1"/>
  <c r="BL3084" i="1" l="1"/>
  <c r="BM3083" i="1"/>
  <c r="BN3082" i="1" s="1"/>
  <c r="BO3082" i="1" s="1"/>
  <c r="BP3082" i="1"/>
  <c r="BP3083" i="1" l="1"/>
  <c r="BL3085" i="1"/>
  <c r="BM3084" i="1"/>
  <c r="BP3084" i="1" l="1"/>
  <c r="BM3085" i="1"/>
  <c r="BL3086" i="1"/>
  <c r="BN3083" i="1"/>
  <c r="BO3083" i="1" s="1"/>
  <c r="BL3087" i="1" l="1"/>
  <c r="BM3086" i="1"/>
  <c r="BN3085" i="1" s="1"/>
  <c r="BO3085" i="1" s="1"/>
  <c r="BP3085" i="1"/>
  <c r="BN3084" i="1"/>
  <c r="BO3084" i="1" s="1"/>
  <c r="BP3086" i="1" l="1"/>
  <c r="BL3088" i="1"/>
  <c r="BM3087" i="1"/>
  <c r="BP3087" i="1" l="1"/>
  <c r="BM3088" i="1"/>
  <c r="BL3089" i="1"/>
  <c r="BN3086" i="1"/>
  <c r="BO3086" i="1" s="1"/>
  <c r="BL3090" i="1" l="1"/>
  <c r="BM3089" i="1"/>
  <c r="BN3088" i="1" s="1"/>
  <c r="BO3088" i="1" s="1"/>
  <c r="BP3088" i="1"/>
  <c r="BN3087" i="1"/>
  <c r="BO3087" i="1" s="1"/>
  <c r="BP3089" i="1" l="1"/>
  <c r="BL3091" i="1"/>
  <c r="BM3090" i="1"/>
  <c r="BP3090" i="1" l="1"/>
  <c r="BL3092" i="1"/>
  <c r="BM3091" i="1"/>
  <c r="BN3089" i="1"/>
  <c r="BO3089" i="1" s="1"/>
  <c r="BP3091" i="1" l="1"/>
  <c r="BM3092" i="1"/>
  <c r="BL3093" i="1"/>
  <c r="BN3090" i="1"/>
  <c r="BO3090" i="1" s="1"/>
  <c r="BM3093" i="1" l="1"/>
  <c r="BN3092" i="1" s="1"/>
  <c r="BO3092" i="1" s="1"/>
  <c r="BL3094" i="1"/>
  <c r="BP3092" i="1"/>
  <c r="BN3091" i="1"/>
  <c r="BO3091" i="1" s="1"/>
  <c r="BM3094" i="1" l="1"/>
  <c r="BN3093" i="1" s="1"/>
  <c r="BO3093" i="1" s="1"/>
  <c r="BL3095" i="1"/>
  <c r="BP3093" i="1"/>
  <c r="BL3096" i="1" l="1"/>
  <c r="BM3095" i="1"/>
  <c r="BN3094" i="1" s="1"/>
  <c r="BO3094" i="1" s="1"/>
  <c r="BP3094" i="1"/>
  <c r="BP3095" i="1" l="1"/>
  <c r="BL3097" i="1"/>
  <c r="BM3096" i="1"/>
  <c r="BP3096" i="1" l="1"/>
  <c r="BM3097" i="1"/>
  <c r="BL3098" i="1"/>
  <c r="BN3095" i="1"/>
  <c r="BO3095" i="1" s="1"/>
  <c r="BL3099" i="1" l="1"/>
  <c r="BM3098" i="1"/>
  <c r="BN3097" i="1" s="1"/>
  <c r="BO3097" i="1" s="1"/>
  <c r="BP3097" i="1"/>
  <c r="BN3096" i="1"/>
  <c r="BO3096" i="1" s="1"/>
  <c r="BP3098" i="1" l="1"/>
  <c r="BM3099" i="1"/>
  <c r="BL3100" i="1"/>
  <c r="BL3101" i="1" l="1"/>
  <c r="BM3100" i="1"/>
  <c r="BN3099" i="1" s="1"/>
  <c r="BO3099" i="1" s="1"/>
  <c r="BP3099" i="1"/>
  <c r="BN3098" i="1"/>
  <c r="BO3098" i="1" s="1"/>
  <c r="BP3100" i="1" l="1"/>
  <c r="BL3102" i="1"/>
  <c r="BM3101" i="1"/>
  <c r="BP3101" i="1" l="1"/>
  <c r="BM3102" i="1"/>
  <c r="BL3103" i="1"/>
  <c r="BN3100" i="1"/>
  <c r="BO3100" i="1" s="1"/>
  <c r="BL3104" i="1" l="1"/>
  <c r="BM3103" i="1"/>
  <c r="BN3102" i="1" s="1"/>
  <c r="BO3102" i="1" s="1"/>
  <c r="BP3102" i="1"/>
  <c r="BN3101" i="1"/>
  <c r="BO3101" i="1" s="1"/>
  <c r="BP3103" i="1" l="1"/>
  <c r="BM3104" i="1"/>
  <c r="BL3105" i="1"/>
  <c r="BM3105" i="1" l="1"/>
  <c r="BN3104" i="1" s="1"/>
  <c r="BO3104" i="1" s="1"/>
  <c r="BL3106" i="1"/>
  <c r="BP3104" i="1"/>
  <c r="BN3103" i="1"/>
  <c r="BO3103" i="1" s="1"/>
  <c r="BM3106" i="1" l="1"/>
  <c r="BN3105" i="1" s="1"/>
  <c r="BO3105" i="1" s="1"/>
  <c r="BL3107" i="1"/>
  <c r="BP3105" i="1"/>
  <c r="BM3107" i="1" l="1"/>
  <c r="BN3106" i="1" s="1"/>
  <c r="BO3106" i="1" s="1"/>
  <c r="BL3108" i="1"/>
  <c r="BP3106" i="1"/>
  <c r="BL3109" i="1" l="1"/>
  <c r="BM3108" i="1"/>
  <c r="BN3107" i="1" s="1"/>
  <c r="BO3107" i="1" s="1"/>
  <c r="BP3107" i="1"/>
  <c r="BP3108" i="1" l="1"/>
  <c r="BL3110" i="1"/>
  <c r="BM3109" i="1"/>
  <c r="BP3109" i="1" l="1"/>
  <c r="BM3110" i="1"/>
  <c r="BL3111" i="1"/>
  <c r="BN3108" i="1"/>
  <c r="BO3108" i="1" s="1"/>
  <c r="BL3112" i="1" l="1"/>
  <c r="BM3111" i="1"/>
  <c r="BN3110" i="1" s="1"/>
  <c r="BO3110" i="1" s="1"/>
  <c r="BP3110" i="1"/>
  <c r="BN3109" i="1"/>
  <c r="BO3109" i="1" s="1"/>
  <c r="BP3111" i="1" l="1"/>
  <c r="BM3112" i="1"/>
  <c r="BL3113" i="1"/>
  <c r="BM3113" i="1" l="1"/>
  <c r="BN3112" i="1" s="1"/>
  <c r="BO3112" i="1" s="1"/>
  <c r="BL3114" i="1"/>
  <c r="BP3112" i="1"/>
  <c r="BN3111" i="1"/>
  <c r="BO3111" i="1" s="1"/>
  <c r="BM3114" i="1" l="1"/>
  <c r="BN3113" i="1" s="1"/>
  <c r="BO3113" i="1" s="1"/>
  <c r="BL3115" i="1"/>
  <c r="BP3113" i="1"/>
  <c r="BL3116" i="1" l="1"/>
  <c r="BM3115" i="1"/>
  <c r="BN3114" i="1" s="1"/>
  <c r="BO3114" i="1" s="1"/>
  <c r="BP3114" i="1"/>
  <c r="BP3115" i="1" l="1"/>
  <c r="BM3116" i="1"/>
  <c r="BL3117" i="1"/>
  <c r="BM3117" i="1" l="1"/>
  <c r="BN3116" i="1" s="1"/>
  <c r="BO3116" i="1" s="1"/>
  <c r="BL3118" i="1"/>
  <c r="BP3116" i="1"/>
  <c r="BN3115" i="1"/>
  <c r="BO3115" i="1" s="1"/>
  <c r="BL3119" i="1" l="1"/>
  <c r="BM3118" i="1"/>
  <c r="BN3117" i="1" s="1"/>
  <c r="BO3117" i="1" s="1"/>
  <c r="BP3117" i="1"/>
  <c r="BP3118" i="1" l="1"/>
  <c r="BM3119" i="1"/>
  <c r="BL3120" i="1"/>
  <c r="BL3121" i="1" l="1"/>
  <c r="BM3120" i="1"/>
  <c r="BN3119" i="1" s="1"/>
  <c r="BO3119" i="1" s="1"/>
  <c r="BP3119" i="1"/>
  <c r="BN3118" i="1"/>
  <c r="BO3118" i="1" s="1"/>
  <c r="BP3120" i="1" l="1"/>
  <c r="BL3122" i="1"/>
  <c r="BM3121" i="1"/>
  <c r="BP3121" i="1" l="1"/>
  <c r="BM3122" i="1"/>
  <c r="BL3123" i="1"/>
  <c r="BN3120" i="1"/>
  <c r="BO3120" i="1" s="1"/>
  <c r="BL3124" i="1" l="1"/>
  <c r="BM3123" i="1"/>
  <c r="BN3122" i="1" s="1"/>
  <c r="BO3122" i="1" s="1"/>
  <c r="BP3122" i="1"/>
  <c r="BN3121" i="1"/>
  <c r="BO3121" i="1" s="1"/>
  <c r="BP3123" i="1" l="1"/>
  <c r="BM3124" i="1"/>
  <c r="BN3123" i="1" s="1"/>
  <c r="BO3123" i="1" s="1"/>
  <c r="BL3125" i="1"/>
  <c r="BM3125" i="1" l="1"/>
  <c r="BN3124" i="1" s="1"/>
  <c r="BO3124" i="1" s="1"/>
  <c r="BL3126" i="1"/>
  <c r="BP3124" i="1"/>
  <c r="BL3127" i="1" l="1"/>
  <c r="BM3126" i="1"/>
  <c r="BN3125" i="1" s="1"/>
  <c r="BO3125" i="1" s="1"/>
  <c r="BP3125" i="1"/>
  <c r="BP3126" i="1" l="1"/>
  <c r="BM3127" i="1"/>
  <c r="BN3126" i="1" s="1"/>
  <c r="BO3126" i="1" s="1"/>
  <c r="BL3128" i="1"/>
  <c r="BM3128" i="1" l="1"/>
  <c r="BN3127" i="1" s="1"/>
  <c r="BO3127" i="1" s="1"/>
  <c r="BL3129" i="1"/>
  <c r="BP3127" i="1"/>
  <c r="BL3130" i="1" l="1"/>
  <c r="BM3129" i="1"/>
  <c r="BN3128" i="1" s="1"/>
  <c r="BO3128" i="1" s="1"/>
  <c r="BP3128" i="1"/>
  <c r="BP3129" i="1" l="1"/>
  <c r="BL3131" i="1"/>
  <c r="BM3130" i="1"/>
  <c r="BL3132" i="1" l="1"/>
  <c r="BM3131" i="1"/>
  <c r="BN3130" i="1" s="1"/>
  <c r="BO3130" i="1" s="1"/>
  <c r="BP3130" i="1"/>
  <c r="BN3129" i="1"/>
  <c r="BO3129" i="1" s="1"/>
  <c r="BP3131" i="1" l="1"/>
  <c r="BL3133" i="1"/>
  <c r="BM3132" i="1"/>
  <c r="BM3133" i="1" l="1"/>
  <c r="BN3132" i="1" s="1"/>
  <c r="BO3132" i="1" s="1"/>
  <c r="BL3134" i="1"/>
  <c r="BP3132" i="1"/>
  <c r="BN3131" i="1"/>
  <c r="BO3131" i="1" s="1"/>
  <c r="BL3135" i="1" l="1"/>
  <c r="BM3134" i="1"/>
  <c r="BN3133" i="1" s="1"/>
  <c r="BO3133" i="1" s="1"/>
  <c r="BP3133" i="1"/>
  <c r="BP3134" i="1" l="1"/>
  <c r="BM3135" i="1"/>
  <c r="BL3136" i="1"/>
  <c r="BP3135" i="1" l="1"/>
  <c r="BM3136" i="1"/>
  <c r="BL3137" i="1"/>
  <c r="BN3134" i="1"/>
  <c r="BO3134" i="1" s="1"/>
  <c r="BL3138" i="1" l="1"/>
  <c r="BM3137" i="1"/>
  <c r="BN3136" i="1" s="1"/>
  <c r="BO3136" i="1" s="1"/>
  <c r="BP3136" i="1"/>
  <c r="BN3135" i="1"/>
  <c r="BO3135" i="1" s="1"/>
  <c r="BP3137" i="1" l="1"/>
  <c r="BL3139" i="1"/>
  <c r="BM3138" i="1"/>
  <c r="BN3137" i="1" s="1"/>
  <c r="BO3137" i="1" s="1"/>
  <c r="BP3138" i="1" l="1"/>
  <c r="BM3139" i="1"/>
  <c r="BL3140" i="1"/>
  <c r="BP3139" i="1" l="1"/>
  <c r="BM3140" i="1"/>
  <c r="BL3141" i="1"/>
  <c r="BN3138" i="1"/>
  <c r="BO3138" i="1" s="1"/>
  <c r="BP3140" i="1" l="1"/>
  <c r="BL3142" i="1"/>
  <c r="BM3141" i="1"/>
  <c r="BN3139" i="1"/>
  <c r="BO3139" i="1" s="1"/>
  <c r="BP3141" i="1" l="1"/>
  <c r="BL3143" i="1"/>
  <c r="BM3142" i="1"/>
  <c r="BN3141" i="1" s="1"/>
  <c r="BO3141" i="1" s="1"/>
  <c r="BN3140" i="1"/>
  <c r="BO3140" i="1" s="1"/>
  <c r="BP3142" i="1" l="1"/>
  <c r="BM3143" i="1"/>
  <c r="BL3144" i="1"/>
  <c r="BP3143" i="1" l="1"/>
  <c r="BL3145" i="1"/>
  <c r="BM3144" i="1"/>
  <c r="BN3142" i="1"/>
  <c r="BO3142" i="1" s="1"/>
  <c r="BP3144" i="1" l="1"/>
  <c r="BM3145" i="1"/>
  <c r="BN3144" i="1" s="1"/>
  <c r="BO3144" i="1" s="1"/>
  <c r="BL3146" i="1"/>
  <c r="BN3143" i="1"/>
  <c r="BO3143" i="1" s="1"/>
  <c r="BM3146" i="1" l="1"/>
  <c r="BN3145" i="1" s="1"/>
  <c r="BO3145" i="1" s="1"/>
  <c r="BL3147" i="1"/>
  <c r="BP3145" i="1"/>
  <c r="BL3148" i="1" l="1"/>
  <c r="BM3147" i="1"/>
  <c r="BN3146" i="1" s="1"/>
  <c r="BO3146" i="1" s="1"/>
  <c r="BP3146" i="1"/>
  <c r="BP3147" i="1" l="1"/>
  <c r="BM3148" i="1"/>
  <c r="BL3149" i="1"/>
  <c r="BP3148" i="1" l="1"/>
  <c r="BM3149" i="1"/>
  <c r="BL3150" i="1"/>
  <c r="BN3147" i="1"/>
  <c r="BO3147" i="1" s="1"/>
  <c r="BP3149" i="1" l="1"/>
  <c r="BL3151" i="1"/>
  <c r="BM3150" i="1"/>
  <c r="BN3148" i="1"/>
  <c r="BO3148" i="1" s="1"/>
  <c r="BP3150" i="1" l="1"/>
  <c r="BM3151" i="1"/>
  <c r="BL3152" i="1"/>
  <c r="BN3149" i="1"/>
  <c r="BO3149" i="1" s="1"/>
  <c r="BP3151" i="1" l="1"/>
  <c r="BM3152" i="1"/>
  <c r="BL3153" i="1"/>
  <c r="BN3150" i="1"/>
  <c r="BO3150" i="1" s="1"/>
  <c r="BP3152" i="1" l="1"/>
  <c r="BL3154" i="1"/>
  <c r="BM3153" i="1"/>
  <c r="BN3151" i="1"/>
  <c r="BO3151" i="1" s="1"/>
  <c r="BM3154" i="1" l="1"/>
  <c r="BN3153" i="1" s="1"/>
  <c r="BO3153" i="1" s="1"/>
  <c r="BL3155" i="1"/>
  <c r="BP3153" i="1"/>
  <c r="BN3152" i="1"/>
  <c r="BO3152" i="1" s="1"/>
  <c r="BL3156" i="1" l="1"/>
  <c r="BM3155" i="1"/>
  <c r="BN3154" i="1" s="1"/>
  <c r="BO3154" i="1" s="1"/>
  <c r="BP3154" i="1"/>
  <c r="BP3155" i="1" l="1"/>
  <c r="BL3157" i="1"/>
  <c r="BM3156" i="1"/>
  <c r="BL3158" i="1" l="1"/>
  <c r="BM3157" i="1"/>
  <c r="BN3156" i="1" s="1"/>
  <c r="BO3156" i="1" s="1"/>
  <c r="BP3156" i="1"/>
  <c r="BN3155" i="1"/>
  <c r="BO3155" i="1" s="1"/>
  <c r="BP3157" i="1" l="1"/>
  <c r="BM3158" i="1"/>
  <c r="BL3159" i="1"/>
  <c r="BP3158" i="1" l="1"/>
  <c r="BM3159" i="1"/>
  <c r="BL3160" i="1"/>
  <c r="BN3157" i="1"/>
  <c r="BO3157" i="1" s="1"/>
  <c r="BP3159" i="1" l="1"/>
  <c r="BL3161" i="1"/>
  <c r="BM3160" i="1"/>
  <c r="BN3158" i="1"/>
  <c r="BO3158" i="1" s="1"/>
  <c r="BM3161" i="1" l="1"/>
  <c r="BN3160" i="1" s="1"/>
  <c r="BO3160" i="1" s="1"/>
  <c r="BL3162" i="1"/>
  <c r="BP3160" i="1"/>
  <c r="BN3159" i="1"/>
  <c r="BO3159" i="1" s="1"/>
  <c r="BL3163" i="1" l="1"/>
  <c r="BM3162" i="1"/>
  <c r="BN3161" i="1" s="1"/>
  <c r="BO3161" i="1" s="1"/>
  <c r="BP3161" i="1"/>
  <c r="BP3162" i="1" l="1"/>
  <c r="BL3164" i="1"/>
  <c r="BM3163" i="1"/>
  <c r="BM3164" i="1" l="1"/>
  <c r="BN3163" i="1" s="1"/>
  <c r="BO3163" i="1" s="1"/>
  <c r="BL3165" i="1"/>
  <c r="BP3163" i="1"/>
  <c r="BN3162" i="1"/>
  <c r="BO3162" i="1" s="1"/>
  <c r="BM3165" i="1" l="1"/>
  <c r="BN3164" i="1" s="1"/>
  <c r="BO3164" i="1" s="1"/>
  <c r="BL3166" i="1"/>
  <c r="BP3164" i="1"/>
  <c r="BL3167" i="1" l="1"/>
  <c r="BM3166" i="1"/>
  <c r="BN3165" i="1" s="1"/>
  <c r="BO3165" i="1" s="1"/>
  <c r="BP3165" i="1"/>
  <c r="BP3166" i="1" l="1"/>
  <c r="BL3168" i="1"/>
  <c r="BM3167" i="1"/>
  <c r="BN3166" i="1" s="1"/>
  <c r="BO3166" i="1" s="1"/>
  <c r="BP3167" i="1" l="1"/>
  <c r="BL3169" i="1"/>
  <c r="BM3168" i="1"/>
  <c r="BM3169" i="1" l="1"/>
  <c r="BL3170" i="1"/>
  <c r="BP3168" i="1"/>
  <c r="BN3168" i="1"/>
  <c r="BO3168" i="1" s="1"/>
  <c r="BN3167" i="1"/>
  <c r="BO3167" i="1" s="1"/>
  <c r="BM3170" i="1" l="1"/>
  <c r="BN3169" i="1" s="1"/>
  <c r="BO3169" i="1" s="1"/>
  <c r="BL3171" i="1"/>
  <c r="BP3169" i="1"/>
  <c r="BM3171" i="1" l="1"/>
  <c r="BL3172" i="1"/>
  <c r="BP3170" i="1"/>
  <c r="BN3170" i="1"/>
  <c r="BO3170" i="1"/>
  <c r="BL3173" i="1" l="1"/>
  <c r="BM3172" i="1"/>
  <c r="BN3171" i="1" s="1"/>
  <c r="BO3171" i="1" s="1"/>
  <c r="BP3171" i="1"/>
  <c r="BP3172" i="1" l="1"/>
  <c r="BM3173" i="1"/>
  <c r="BL3174" i="1"/>
  <c r="BP3173" i="1" l="1"/>
  <c r="BM3174" i="1"/>
  <c r="BL3175" i="1"/>
  <c r="BN3172" i="1"/>
  <c r="BO3172" i="1" s="1"/>
  <c r="BP3174" i="1" l="1"/>
  <c r="BL3176" i="1"/>
  <c r="BM3175" i="1"/>
  <c r="BN3173" i="1"/>
  <c r="BO3173" i="1" s="1"/>
  <c r="BM3176" i="1" l="1"/>
  <c r="BN3175" i="1" s="1"/>
  <c r="BO3175" i="1" s="1"/>
  <c r="BL3177" i="1"/>
  <c r="BP3175" i="1"/>
  <c r="BN3174" i="1"/>
  <c r="BO3174" i="1" s="1"/>
  <c r="BM3177" i="1" l="1"/>
  <c r="BN3176" i="1" s="1"/>
  <c r="BO3176" i="1" s="1"/>
  <c r="BL3178" i="1"/>
  <c r="BP3176" i="1"/>
  <c r="BL3179" i="1" l="1"/>
  <c r="BM3178" i="1"/>
  <c r="BN3177" i="1" s="1"/>
  <c r="BO3177" i="1" s="1"/>
  <c r="BP3177" i="1"/>
  <c r="BP3178" i="1" l="1"/>
  <c r="BL3180" i="1"/>
  <c r="BM3179" i="1"/>
  <c r="BM3180" i="1" l="1"/>
  <c r="BN3179" i="1" s="1"/>
  <c r="BO3179" i="1" s="1"/>
  <c r="BL3181" i="1"/>
  <c r="BP3179" i="1"/>
  <c r="BN3178" i="1"/>
  <c r="BO3178" i="1" s="1"/>
  <c r="BL3182" i="1" l="1"/>
  <c r="BM3181" i="1"/>
  <c r="BN3180" i="1" s="1"/>
  <c r="BO3180" i="1" s="1"/>
  <c r="BP3180" i="1"/>
  <c r="BP3181" i="1" l="1"/>
  <c r="BL3183" i="1"/>
  <c r="BM3182" i="1"/>
  <c r="BM3183" i="1" l="1"/>
  <c r="BN3182" i="1" s="1"/>
  <c r="BO3182" i="1" s="1"/>
  <c r="BL3184" i="1"/>
  <c r="BP3182" i="1"/>
  <c r="BN3181" i="1"/>
  <c r="BO3181" i="1" s="1"/>
  <c r="BM3184" i="1" l="1"/>
  <c r="BN3183" i="1" s="1"/>
  <c r="BO3183" i="1" s="1"/>
  <c r="BL3185" i="1"/>
  <c r="BP3183" i="1"/>
  <c r="BL3186" i="1" l="1"/>
  <c r="BM3185" i="1"/>
  <c r="BN3184" i="1" s="1"/>
  <c r="BO3184" i="1" s="1"/>
  <c r="BP3184" i="1"/>
  <c r="BP3185" i="1" l="1"/>
  <c r="BL3187" i="1"/>
  <c r="BM3186" i="1"/>
  <c r="BP3186" i="1" l="1"/>
  <c r="BL3188" i="1"/>
  <c r="BM3187" i="1"/>
  <c r="BN3186" i="1" s="1"/>
  <c r="BO3186" i="1" s="1"/>
  <c r="BN3185" i="1"/>
  <c r="BO3185" i="1" s="1"/>
  <c r="BP3187" i="1" l="1"/>
  <c r="BM3188" i="1"/>
  <c r="BL3189" i="1"/>
  <c r="BP3188" i="1" l="1"/>
  <c r="BM3189" i="1"/>
  <c r="BL3190" i="1"/>
  <c r="BN3187" i="1"/>
  <c r="BO3187" i="1" s="1"/>
  <c r="BP3189" i="1" l="1"/>
  <c r="BM3190" i="1"/>
  <c r="BL3191" i="1"/>
  <c r="BN3188" i="1"/>
  <c r="BO3188" i="1" s="1"/>
  <c r="BP3190" i="1" l="1"/>
  <c r="BM3191" i="1"/>
  <c r="BL3192" i="1"/>
  <c r="BN3189" i="1"/>
  <c r="BO3189" i="1" s="1"/>
  <c r="BP3191" i="1" l="1"/>
  <c r="BM3192" i="1"/>
  <c r="BL3193" i="1"/>
  <c r="BN3190" i="1"/>
  <c r="BO3190" i="1" s="1"/>
  <c r="BP3192" i="1" l="1"/>
  <c r="BL3194" i="1"/>
  <c r="BM3193" i="1"/>
  <c r="BN3192" i="1" s="1"/>
  <c r="BO3192" i="1" s="1"/>
  <c r="BN3191" i="1"/>
  <c r="BO3191" i="1" s="1"/>
  <c r="BP3193" i="1" l="1"/>
  <c r="BM3194" i="1"/>
  <c r="BL3195" i="1"/>
  <c r="BP3194" i="1" l="1"/>
  <c r="BL3196" i="1"/>
  <c r="BM3195" i="1"/>
  <c r="BN3193" i="1"/>
  <c r="BO3193" i="1" s="1"/>
  <c r="BP3195" i="1" l="1"/>
  <c r="BM3196" i="1"/>
  <c r="BL3197" i="1"/>
  <c r="BN3194" i="1"/>
  <c r="BO3194" i="1" s="1"/>
  <c r="BP3196" i="1" l="1"/>
  <c r="BL3198" i="1"/>
  <c r="BM3197" i="1"/>
  <c r="BN3196" i="1" s="1"/>
  <c r="BO3196" i="1" s="1"/>
  <c r="BN3195" i="1"/>
  <c r="BO3195" i="1" s="1"/>
  <c r="BP3197" i="1" l="1"/>
  <c r="BM3198" i="1"/>
  <c r="BN3197" i="1" s="1"/>
  <c r="BO3197" i="1" s="1"/>
  <c r="BL3199" i="1"/>
  <c r="BM3199" i="1" l="1"/>
  <c r="BN3198" i="1" s="1"/>
  <c r="BO3198" i="1" s="1"/>
  <c r="BL3200" i="1"/>
  <c r="BP3198" i="1"/>
  <c r="BL3201" i="1" l="1"/>
  <c r="BM3200" i="1"/>
  <c r="BN3199" i="1" s="1"/>
  <c r="BO3199" i="1" s="1"/>
  <c r="BP3199" i="1"/>
  <c r="BP3200" i="1" l="1"/>
  <c r="BL3202" i="1"/>
  <c r="BM3201" i="1"/>
  <c r="BN3200" i="1" s="1"/>
  <c r="BO3200" i="1" s="1"/>
  <c r="BP3201" i="1" l="1"/>
  <c r="BM3202" i="1"/>
  <c r="BL3203" i="1"/>
  <c r="BP3202" i="1" l="1"/>
  <c r="BL3204" i="1"/>
  <c r="BM3203" i="1"/>
  <c r="BN3201" i="1"/>
  <c r="BO3201" i="1" s="1"/>
  <c r="BP3203" i="1" l="1"/>
  <c r="BM3204" i="1"/>
  <c r="BL3205" i="1"/>
  <c r="BN3202" i="1"/>
  <c r="BO3202" i="1" s="1"/>
  <c r="BM3205" i="1" l="1"/>
  <c r="BN3204" i="1" s="1"/>
  <c r="BO3204" i="1" s="1"/>
  <c r="BL3206" i="1"/>
  <c r="BP3204" i="1"/>
  <c r="BN3203" i="1"/>
  <c r="BO3203" i="1" s="1"/>
  <c r="BM3206" i="1" l="1"/>
  <c r="BL3207" i="1"/>
  <c r="BP3205" i="1"/>
  <c r="BN3205" i="1"/>
  <c r="BO3205" i="1" s="1"/>
  <c r="BL3208" i="1" l="1"/>
  <c r="BM3207" i="1"/>
  <c r="BP3206" i="1"/>
  <c r="BN3206" i="1"/>
  <c r="BO3206" i="1" s="1"/>
  <c r="BP3207" i="1" l="1"/>
  <c r="BL3209" i="1"/>
  <c r="BM3208" i="1"/>
  <c r="BP3208" i="1" l="1"/>
  <c r="BL3210" i="1"/>
  <c r="BM3209" i="1"/>
  <c r="BN3207" i="1"/>
  <c r="BO3207" i="1" s="1"/>
  <c r="BP3209" i="1" l="1"/>
  <c r="BL3211" i="1"/>
  <c r="BM3210" i="1"/>
  <c r="BN3208" i="1"/>
  <c r="BO3208" i="1" s="1"/>
  <c r="BP3210" i="1" l="1"/>
  <c r="BM3211" i="1"/>
  <c r="BL3212" i="1"/>
  <c r="BN3209" i="1"/>
  <c r="BO3209" i="1" s="1"/>
  <c r="BM3212" i="1" l="1"/>
  <c r="BN3211" i="1" s="1"/>
  <c r="BO3211" i="1" s="1"/>
  <c r="BL3213" i="1"/>
  <c r="BP3211" i="1"/>
  <c r="BN3210" i="1"/>
  <c r="BO3210" i="1" s="1"/>
  <c r="BL3214" i="1" l="1"/>
  <c r="BM3213" i="1"/>
  <c r="BN3212" i="1" s="1"/>
  <c r="BO3212" i="1" s="1"/>
  <c r="BP3212" i="1"/>
  <c r="BP3213" i="1" l="1"/>
  <c r="BL3215" i="1"/>
  <c r="BM3214" i="1"/>
  <c r="BP3214" i="1" l="1"/>
  <c r="BM3215" i="1"/>
  <c r="BL3216" i="1"/>
  <c r="BN3213" i="1"/>
  <c r="BO3213" i="1" s="1"/>
  <c r="BM3216" i="1" l="1"/>
  <c r="BL3217" i="1"/>
  <c r="BP3215" i="1"/>
  <c r="BN3215" i="1"/>
  <c r="BO3215" i="1" s="1"/>
  <c r="BN3214" i="1"/>
  <c r="BO3214" i="1" s="1"/>
  <c r="BL3218" i="1" l="1"/>
  <c r="BM3217" i="1"/>
  <c r="BN3216" i="1" s="1"/>
  <c r="BO3216" i="1" s="1"/>
  <c r="BP3216" i="1"/>
  <c r="BP3217" i="1" l="1"/>
  <c r="BM3218" i="1"/>
  <c r="BL3219" i="1"/>
  <c r="BL3220" i="1" l="1"/>
  <c r="BM3219" i="1"/>
  <c r="BN3218" i="1" s="1"/>
  <c r="BO3218" i="1" s="1"/>
  <c r="BP3218" i="1"/>
  <c r="BN3217" i="1"/>
  <c r="BO3217" i="1" s="1"/>
  <c r="BP3219" i="1" l="1"/>
  <c r="BM3220" i="1"/>
  <c r="BL3221" i="1"/>
  <c r="BL3222" i="1" l="1"/>
  <c r="BM3221" i="1"/>
  <c r="BN3220" i="1" s="1"/>
  <c r="BO3220" i="1" s="1"/>
  <c r="BP3220" i="1"/>
  <c r="BN3219" i="1"/>
  <c r="BO3219" i="1" s="1"/>
  <c r="BP3221" i="1" l="1"/>
  <c r="BL3223" i="1"/>
  <c r="BM3222" i="1"/>
  <c r="BP3222" i="1" l="1"/>
  <c r="BM3223" i="1"/>
  <c r="BL3224" i="1"/>
  <c r="BN3221" i="1"/>
  <c r="BO3221" i="1" s="1"/>
  <c r="BL3225" i="1" l="1"/>
  <c r="BM3224" i="1"/>
  <c r="BP3223" i="1"/>
  <c r="BN3223" i="1"/>
  <c r="BO3223" i="1" s="1"/>
  <c r="BN3222" i="1"/>
  <c r="BO3222" i="1" s="1"/>
  <c r="BP3224" i="1" l="1"/>
  <c r="BM3225" i="1"/>
  <c r="BL3226" i="1"/>
  <c r="BL3227" i="1" l="1"/>
  <c r="BM3226" i="1"/>
  <c r="BP3225" i="1"/>
  <c r="BN3225" i="1"/>
  <c r="BO3225" i="1" s="1"/>
  <c r="BN3224" i="1"/>
  <c r="BO3224" i="1" s="1"/>
  <c r="BP3226" i="1" l="1"/>
  <c r="BM3227" i="1"/>
  <c r="BL3228" i="1"/>
  <c r="BL3229" i="1" l="1"/>
  <c r="BM3228" i="1"/>
  <c r="BN3227" i="1" s="1"/>
  <c r="BO3227" i="1" s="1"/>
  <c r="BP3227" i="1"/>
  <c r="BN3226" i="1"/>
  <c r="BO3226" i="1" s="1"/>
  <c r="BP3228" i="1" l="1"/>
  <c r="BM3229" i="1"/>
  <c r="BL3230" i="1"/>
  <c r="BL3231" i="1" l="1"/>
  <c r="BM3230" i="1"/>
  <c r="BP3229" i="1"/>
  <c r="BN3229" i="1"/>
  <c r="BO3229" i="1" s="1"/>
  <c r="BN3228" i="1"/>
  <c r="BO3228" i="1" s="1"/>
  <c r="BP3230" i="1" l="1"/>
  <c r="BM3231" i="1"/>
  <c r="BL3232" i="1"/>
  <c r="BM3232" i="1" l="1"/>
  <c r="BN3231" i="1" s="1"/>
  <c r="BO3231" i="1" s="1"/>
  <c r="BL3233" i="1"/>
  <c r="BP3231" i="1"/>
  <c r="BN3230" i="1"/>
  <c r="BO3230" i="1" s="1"/>
  <c r="BL3234" i="1" l="1"/>
  <c r="BM3233" i="1"/>
  <c r="BP3232" i="1"/>
  <c r="BN3232" i="1"/>
  <c r="BO3232" i="1" s="1"/>
  <c r="BP3233" i="1" l="1"/>
  <c r="BM3234" i="1"/>
  <c r="BL3235" i="1"/>
  <c r="BM3235" i="1" l="1"/>
  <c r="BL3236" i="1"/>
  <c r="BN3234" i="1"/>
  <c r="BO3234" i="1" s="1"/>
  <c r="BP3234" i="1"/>
  <c r="BN3233" i="1"/>
  <c r="BO3233" i="1" s="1"/>
  <c r="BM3236" i="1" l="1"/>
  <c r="BL3237" i="1"/>
  <c r="BP3235" i="1"/>
  <c r="BN3235" i="1"/>
  <c r="BO3235" i="1" s="1"/>
  <c r="BM3237" i="1" l="1"/>
  <c r="BL3238" i="1"/>
  <c r="BP3236" i="1"/>
  <c r="BN3236" i="1"/>
  <c r="BO3236" i="1" s="1"/>
  <c r="BM3238" i="1" l="1"/>
  <c r="BL3239" i="1"/>
  <c r="BP3237" i="1"/>
  <c r="BN3237" i="1"/>
  <c r="BO3237" i="1" s="1"/>
  <c r="BM3239" i="1" l="1"/>
  <c r="BN3238" i="1" s="1"/>
  <c r="BO3238" i="1" s="1"/>
  <c r="BL3240" i="1"/>
  <c r="BP3238" i="1"/>
  <c r="BL3241" i="1" l="1"/>
  <c r="BM3240" i="1"/>
  <c r="BN3239" i="1" s="1"/>
  <c r="BO3239" i="1" s="1"/>
  <c r="BP3239" i="1"/>
  <c r="BP3240" i="1" l="1"/>
  <c r="BM3241" i="1"/>
  <c r="BL3242" i="1"/>
  <c r="BM3242" i="1" l="1"/>
  <c r="BL3243" i="1"/>
  <c r="BP3241" i="1"/>
  <c r="BN3241" i="1"/>
  <c r="BO3241" i="1" s="1"/>
  <c r="BN3240" i="1"/>
  <c r="BO3240" i="1" s="1"/>
  <c r="BM3243" i="1" l="1"/>
  <c r="BN3242" i="1" s="1"/>
  <c r="BO3242" i="1" s="1"/>
  <c r="BL3244" i="1"/>
  <c r="BP3242" i="1"/>
  <c r="BL3245" i="1" l="1"/>
  <c r="BM3244" i="1"/>
  <c r="BN3243" i="1" s="1"/>
  <c r="BO3243" i="1" s="1"/>
  <c r="BP3243" i="1"/>
  <c r="BP3244" i="1" l="1"/>
  <c r="BM3245" i="1"/>
  <c r="BL3246" i="1"/>
  <c r="BM3246" i="1" l="1"/>
  <c r="BL3247" i="1"/>
  <c r="BN3245" i="1"/>
  <c r="BO3245" i="1" s="1"/>
  <c r="BP3245" i="1"/>
  <c r="BN3244" i="1"/>
  <c r="BO3244" i="1" s="1"/>
  <c r="BL3248" i="1" l="1"/>
  <c r="BM3247" i="1"/>
  <c r="BP3246" i="1"/>
  <c r="BN3246" i="1"/>
  <c r="BO3246" i="1" s="1"/>
  <c r="BP3247" i="1" l="1"/>
  <c r="BL3249" i="1"/>
  <c r="BM3248" i="1"/>
  <c r="BP3248" i="1" l="1"/>
  <c r="BM3249" i="1"/>
  <c r="BL3250" i="1"/>
  <c r="BN3247" i="1"/>
  <c r="BO3247" i="1" s="1"/>
  <c r="BM3250" i="1" l="1"/>
  <c r="BL3251" i="1"/>
  <c r="BP3249" i="1"/>
  <c r="BN3249" i="1"/>
  <c r="BO3249" i="1" s="1"/>
  <c r="BN3248" i="1"/>
  <c r="BO3248" i="1" s="1"/>
  <c r="BM3251" i="1" l="1"/>
  <c r="BL3252" i="1"/>
  <c r="BP3250" i="1"/>
  <c r="BN3250" i="1"/>
  <c r="BO3250" i="1" s="1"/>
  <c r="BM3252" i="1" l="1"/>
  <c r="BN3251" i="1" s="1"/>
  <c r="BO3251" i="1" s="1"/>
  <c r="BL3253" i="1"/>
  <c r="BP3251" i="1"/>
  <c r="BL3254" i="1" l="1"/>
  <c r="BM3253" i="1"/>
  <c r="BP3252" i="1"/>
  <c r="BN3252" i="1"/>
  <c r="BO3252" i="1" s="1"/>
  <c r="BP3253" i="1" l="1"/>
  <c r="BM3254" i="1"/>
  <c r="BL3255" i="1"/>
  <c r="BL3256" i="1" l="1"/>
  <c r="BM3255" i="1"/>
  <c r="BP3254" i="1"/>
  <c r="BN3254" i="1"/>
  <c r="BO3254" i="1" s="1"/>
  <c r="BN3253" i="1"/>
  <c r="BO3253" i="1" s="1"/>
  <c r="BP3255" i="1" l="1"/>
  <c r="BM3256" i="1"/>
  <c r="BL3257" i="1"/>
  <c r="BL3258" i="1" l="1"/>
  <c r="BM3257" i="1"/>
  <c r="BP3256" i="1"/>
  <c r="BN3256" i="1"/>
  <c r="BO3256" i="1" s="1"/>
  <c r="BN3255" i="1"/>
  <c r="BO3255" i="1" s="1"/>
  <c r="BP3257" i="1" l="1"/>
  <c r="BL3259" i="1"/>
  <c r="BM3258" i="1"/>
  <c r="BP3258" i="1" l="1"/>
  <c r="BL3260" i="1"/>
  <c r="BM3259" i="1"/>
  <c r="BN3257" i="1"/>
  <c r="BO3257" i="1" s="1"/>
  <c r="BP3259" i="1" l="1"/>
  <c r="BL3261" i="1"/>
  <c r="BM3260" i="1"/>
  <c r="BN3258" i="1"/>
  <c r="BO3258" i="1" s="1"/>
  <c r="BP3260" i="1" l="1"/>
  <c r="BL3262" i="1"/>
  <c r="BM3261" i="1"/>
  <c r="BN3259" i="1"/>
  <c r="BO3259" i="1" s="1"/>
  <c r="BP3261" i="1" l="1"/>
  <c r="BL3263" i="1"/>
  <c r="BM3262" i="1"/>
  <c r="BN3260" i="1"/>
  <c r="BO3260" i="1" s="1"/>
  <c r="BP3262" i="1" l="1"/>
  <c r="BM3263" i="1"/>
  <c r="BL3264" i="1"/>
  <c r="BN3261" i="1"/>
  <c r="BO3261" i="1" s="1"/>
  <c r="BL3265" i="1" l="1"/>
  <c r="BM3264" i="1"/>
  <c r="BP3263" i="1"/>
  <c r="BN3263" i="1"/>
  <c r="BO3263" i="1" s="1"/>
  <c r="BN3262" i="1"/>
  <c r="BO3262" i="1" s="1"/>
  <c r="BP3264" i="1" l="1"/>
  <c r="BM3265" i="1"/>
  <c r="BL3266" i="1"/>
  <c r="BL3267" i="1" l="1"/>
  <c r="BM3266" i="1"/>
  <c r="BP3265" i="1"/>
  <c r="BN3265" i="1"/>
  <c r="BO3265" i="1" s="1"/>
  <c r="BN3264" i="1"/>
  <c r="BO3264" i="1" s="1"/>
  <c r="BP3266" i="1" l="1"/>
  <c r="BM3267" i="1"/>
  <c r="BL3268" i="1"/>
  <c r="BL3269" i="1" l="1"/>
  <c r="BM3268" i="1"/>
  <c r="BP3267" i="1"/>
  <c r="BN3267" i="1"/>
  <c r="BO3267" i="1" s="1"/>
  <c r="BN3266" i="1"/>
  <c r="BO3266" i="1" s="1"/>
  <c r="BP3268" i="1" l="1"/>
  <c r="BM3269" i="1"/>
  <c r="BL3270" i="1"/>
  <c r="BL3271" i="1" l="1"/>
  <c r="BM3270" i="1"/>
  <c r="BP3269" i="1"/>
  <c r="BN3269" i="1"/>
  <c r="BO3269" i="1" s="1"/>
  <c r="BN3268" i="1"/>
  <c r="BO3268" i="1" s="1"/>
  <c r="BP3270" i="1" l="1"/>
  <c r="BL3272" i="1"/>
  <c r="BM3271" i="1"/>
  <c r="BP3271" i="1" l="1"/>
  <c r="BM3272" i="1"/>
  <c r="BL3273" i="1"/>
  <c r="BN3270" i="1"/>
  <c r="BO3270" i="1" s="1"/>
  <c r="BM3273" i="1" l="1"/>
  <c r="BN3272" i="1" s="1"/>
  <c r="BO3272" i="1" s="1"/>
  <c r="BL3274" i="1"/>
  <c r="BP3272" i="1"/>
  <c r="BN3271" i="1"/>
  <c r="BO3271" i="1" s="1"/>
  <c r="BL3275" i="1" l="1"/>
  <c r="BM3274" i="1"/>
  <c r="BN3273" i="1" s="1"/>
  <c r="BO3273" i="1" s="1"/>
  <c r="BP3273" i="1"/>
  <c r="BP3274" i="1" l="1"/>
  <c r="BL3276" i="1"/>
  <c r="BM3275" i="1"/>
  <c r="BP3275" i="1" l="1"/>
  <c r="BM3276" i="1"/>
  <c r="BL3277" i="1"/>
  <c r="BN3274" i="1"/>
  <c r="BO3274" i="1" s="1"/>
  <c r="BL3278" i="1" l="1"/>
  <c r="BM3277" i="1"/>
  <c r="BN3276" i="1" s="1"/>
  <c r="BO3276" i="1" s="1"/>
  <c r="BP3276" i="1"/>
  <c r="BN3275" i="1"/>
  <c r="BO3275" i="1" s="1"/>
  <c r="BP3277" i="1" l="1"/>
  <c r="BM3278" i="1"/>
  <c r="BL3279" i="1"/>
  <c r="BM3279" i="1" l="1"/>
  <c r="BL3280" i="1"/>
  <c r="BP3278" i="1"/>
  <c r="BN3278" i="1"/>
  <c r="BO3278" i="1" s="1"/>
  <c r="BN3277" i="1"/>
  <c r="BO3277" i="1" s="1"/>
  <c r="BL3281" i="1" l="1"/>
  <c r="BM3280" i="1"/>
  <c r="BN3279" i="1" s="1"/>
  <c r="BO3279" i="1" s="1"/>
  <c r="BP3279" i="1"/>
  <c r="BP3280" i="1" l="1"/>
  <c r="BM3281" i="1"/>
  <c r="BL3282" i="1"/>
  <c r="BM3282" i="1" l="1"/>
  <c r="BL3283" i="1"/>
  <c r="BP3281" i="1"/>
  <c r="BN3281" i="1"/>
  <c r="BO3281" i="1" s="1"/>
  <c r="BN3280" i="1"/>
  <c r="BO3280" i="1" s="1"/>
  <c r="BM3283" i="1" l="1"/>
  <c r="BL3284" i="1"/>
  <c r="BP3282" i="1"/>
  <c r="BN3282" i="1"/>
  <c r="BO3282" i="1" s="1"/>
  <c r="BM3284" i="1" l="1"/>
  <c r="BN3283" i="1" s="1"/>
  <c r="BO3283" i="1" s="1"/>
  <c r="BL3285" i="1"/>
  <c r="BP3283" i="1"/>
  <c r="BM3285" i="1" l="1"/>
  <c r="BN3284" i="1" s="1"/>
  <c r="BO3284" i="1" s="1"/>
  <c r="BL3286" i="1"/>
  <c r="BP3284" i="1"/>
  <c r="BL3287" i="1" l="1"/>
  <c r="BM3286" i="1"/>
  <c r="BN3285" i="1" s="1"/>
  <c r="BO3285" i="1" s="1"/>
  <c r="BP3285" i="1"/>
  <c r="BP3286" i="1" l="1"/>
  <c r="BL3288" i="1"/>
  <c r="BM3287" i="1"/>
  <c r="BP3287" i="1" l="1"/>
  <c r="BM3288" i="1"/>
  <c r="BL3289" i="1"/>
  <c r="BN3286" i="1"/>
  <c r="BO3286" i="1" s="1"/>
  <c r="BL3290" i="1" l="1"/>
  <c r="BM3289" i="1"/>
  <c r="BP3288" i="1"/>
  <c r="BN3288" i="1"/>
  <c r="BO3288" i="1" s="1"/>
  <c r="BN3287" i="1"/>
  <c r="BO3287" i="1" s="1"/>
  <c r="BP3289" i="1" l="1"/>
  <c r="BM3290" i="1"/>
  <c r="BL3291" i="1"/>
  <c r="BL3292" i="1" l="1"/>
  <c r="BM3291" i="1"/>
  <c r="BN3290" i="1" s="1"/>
  <c r="BO3290" i="1" s="1"/>
  <c r="BP3290" i="1"/>
  <c r="BN3289" i="1"/>
  <c r="BO3289" i="1" s="1"/>
  <c r="BP3291" i="1" l="1"/>
  <c r="BM3292" i="1"/>
  <c r="BL3293" i="1"/>
  <c r="BL3294" i="1" l="1"/>
  <c r="BM3293" i="1"/>
  <c r="BN3292" i="1" s="1"/>
  <c r="BO3292" i="1" s="1"/>
  <c r="BP3292" i="1"/>
  <c r="BN3291" i="1"/>
  <c r="BO3291" i="1" s="1"/>
  <c r="BP3293" i="1" l="1"/>
  <c r="BL3295" i="1"/>
  <c r="BM3294" i="1"/>
  <c r="BP3294" i="1" l="1"/>
  <c r="BM3295" i="1"/>
  <c r="BL3296" i="1"/>
  <c r="BN3293" i="1"/>
  <c r="BO3293" i="1" s="1"/>
  <c r="BM3296" i="1" l="1"/>
  <c r="BN3295" i="1" s="1"/>
  <c r="BO3295" i="1" s="1"/>
  <c r="BL3297" i="1"/>
  <c r="BP3295" i="1"/>
  <c r="BN3294" i="1"/>
  <c r="BO3294" i="1" s="1"/>
  <c r="BM3297" i="1" l="1"/>
  <c r="BN3296" i="1" s="1"/>
  <c r="BO3296" i="1" s="1"/>
  <c r="BL3298" i="1"/>
  <c r="BP3296" i="1"/>
  <c r="BL3299" i="1" l="1"/>
  <c r="BM3298" i="1"/>
  <c r="BP3298" i="1" s="1"/>
  <c r="BP3297" i="1"/>
  <c r="BN3297" i="1" l="1"/>
  <c r="BO3297" i="1" s="1"/>
  <c r="BL3300" i="1"/>
  <c r="BM3299" i="1"/>
  <c r="BN3298" i="1" l="1"/>
  <c r="BO3298" i="1" s="1"/>
  <c r="BP3299" i="1"/>
  <c r="BM3300" i="1"/>
  <c r="BL3301" i="1"/>
  <c r="BL3302" i="1" l="1"/>
  <c r="BM3301" i="1"/>
  <c r="BN3300" i="1" s="1"/>
  <c r="BO3300" i="1" s="1"/>
  <c r="BP3300" i="1"/>
  <c r="BN3299" i="1"/>
  <c r="BO3299" i="1" s="1"/>
  <c r="BP3301" i="1" l="1"/>
  <c r="BL3303" i="1"/>
  <c r="BM3302" i="1"/>
  <c r="BP3302" i="1" l="1"/>
  <c r="BM3303" i="1"/>
  <c r="BL3304" i="1"/>
  <c r="BN3301" i="1"/>
  <c r="BO3301" i="1" s="1"/>
  <c r="BM3304" i="1" l="1"/>
  <c r="BN3303" i="1" s="1"/>
  <c r="BO3303" i="1" s="1"/>
  <c r="BL3305" i="1"/>
  <c r="BP3303" i="1"/>
  <c r="BN3302" i="1"/>
  <c r="BO3302" i="1" s="1"/>
  <c r="BL3306" i="1" l="1"/>
  <c r="BM3305" i="1"/>
  <c r="BN3304" i="1" s="1"/>
  <c r="BO3304" i="1" s="1"/>
  <c r="BP3304" i="1"/>
  <c r="BP3305" i="1" l="1"/>
  <c r="BL3307" i="1"/>
  <c r="BM3306" i="1"/>
  <c r="BP3306" i="1" l="1"/>
  <c r="BM3307" i="1"/>
  <c r="BL3308" i="1"/>
  <c r="BN3305" i="1"/>
  <c r="BO3305" i="1" s="1"/>
  <c r="BM3308" i="1" l="1"/>
  <c r="BN3307" i="1" s="1"/>
  <c r="BO3307" i="1" s="1"/>
  <c r="BL3309" i="1"/>
  <c r="BP3307" i="1"/>
  <c r="BN3306" i="1"/>
  <c r="BO3306" i="1" s="1"/>
  <c r="BL3310" i="1" l="1"/>
  <c r="BM3309" i="1"/>
  <c r="BN3308" i="1" s="1"/>
  <c r="BO3308" i="1" s="1"/>
  <c r="BP3308" i="1"/>
  <c r="BP3309" i="1" l="1"/>
  <c r="BM3310" i="1"/>
  <c r="BL3311" i="1"/>
  <c r="BL3312" i="1" l="1"/>
  <c r="BM3311" i="1"/>
  <c r="BP3310" i="1"/>
  <c r="BN3310" i="1"/>
  <c r="BO3310" i="1" s="1"/>
  <c r="BN3309" i="1"/>
  <c r="BO3309" i="1" s="1"/>
  <c r="BP3311" i="1" l="1"/>
  <c r="BL3313" i="1"/>
  <c r="BM3312" i="1"/>
  <c r="BP3312" i="1" l="1"/>
  <c r="BM3313" i="1"/>
  <c r="BL3314" i="1"/>
  <c r="BN3311" i="1"/>
  <c r="BO3311" i="1" s="1"/>
  <c r="BL3315" i="1" l="1"/>
  <c r="BM3314" i="1"/>
  <c r="BN3313" i="1" s="1"/>
  <c r="BO3313" i="1" s="1"/>
  <c r="BP3313" i="1"/>
  <c r="BN3312" i="1"/>
  <c r="BO3312" i="1" s="1"/>
  <c r="BP3314" i="1" l="1"/>
  <c r="BM3315" i="1"/>
  <c r="BL3316" i="1"/>
  <c r="BL3317" i="1" l="1"/>
  <c r="BM3316" i="1"/>
  <c r="BN3315" i="1" s="1"/>
  <c r="BO3315" i="1" s="1"/>
  <c r="BP3315" i="1"/>
  <c r="BN3314" i="1"/>
  <c r="BO3314" i="1" s="1"/>
  <c r="BP3316" i="1" l="1"/>
  <c r="BM3317" i="1"/>
  <c r="BL3318" i="1"/>
  <c r="BL3319" i="1" l="1"/>
  <c r="BM3318" i="1"/>
  <c r="BP3317" i="1"/>
  <c r="BN3317" i="1"/>
  <c r="BO3317" i="1" s="1"/>
  <c r="BN3316" i="1"/>
  <c r="BO3316" i="1" s="1"/>
  <c r="BP3318" i="1" l="1"/>
  <c r="BM3319" i="1"/>
  <c r="BL3320" i="1"/>
  <c r="BM3320" i="1" l="1"/>
  <c r="BL3321" i="1"/>
  <c r="BP3319" i="1"/>
  <c r="BN3319" i="1"/>
  <c r="BO3319" i="1" s="1"/>
  <c r="BN3318" i="1"/>
  <c r="BO3318" i="1" s="1"/>
  <c r="BM3321" i="1" l="1"/>
  <c r="BN3320" i="1" s="1"/>
  <c r="BO3320" i="1" s="1"/>
  <c r="BL3322" i="1"/>
  <c r="BP3320" i="1"/>
  <c r="BL3323" i="1" l="1"/>
  <c r="BM3322" i="1"/>
  <c r="BN3321" i="1" s="1"/>
  <c r="BO3321" i="1" s="1"/>
  <c r="BP3321" i="1"/>
  <c r="BP3322" i="1" l="1"/>
  <c r="BL3324" i="1"/>
  <c r="BM3323" i="1"/>
  <c r="BP3323" i="1" l="1"/>
  <c r="BM3324" i="1"/>
  <c r="BL3325" i="1"/>
  <c r="BN3322" i="1"/>
  <c r="BO3322" i="1" s="1"/>
  <c r="BL3326" i="1" l="1"/>
  <c r="BM3325" i="1"/>
  <c r="BN3324" i="1" s="1"/>
  <c r="BO3324" i="1" s="1"/>
  <c r="BP3324" i="1"/>
  <c r="BN3323" i="1"/>
  <c r="BO3323" i="1" s="1"/>
  <c r="BP3325" i="1" l="1"/>
  <c r="BL3327" i="1"/>
  <c r="BM3326" i="1"/>
  <c r="BP3326" i="1" l="1"/>
  <c r="BL3328" i="1"/>
  <c r="BM3327" i="1"/>
  <c r="BN3325" i="1"/>
  <c r="BO3325" i="1" s="1"/>
  <c r="BP3327" i="1" l="1"/>
  <c r="BM3328" i="1"/>
  <c r="BL3329" i="1"/>
  <c r="BN3326" i="1"/>
  <c r="BO3326" i="1" s="1"/>
  <c r="BM3329" i="1" l="1"/>
  <c r="BL3330" i="1"/>
  <c r="BP3328" i="1"/>
  <c r="BN3328" i="1"/>
  <c r="BO3328" i="1"/>
  <c r="BN3327" i="1"/>
  <c r="BO3327" i="1" s="1"/>
  <c r="BM3330" i="1" l="1"/>
  <c r="BN3329" i="1" s="1"/>
  <c r="BO3329" i="1" s="1"/>
  <c r="BL3331" i="1"/>
  <c r="BP3329" i="1"/>
  <c r="BM3331" i="1" l="1"/>
  <c r="BL3332" i="1"/>
  <c r="BP3330" i="1"/>
  <c r="BN3330" i="1"/>
  <c r="BO3330" i="1" s="1"/>
  <c r="BL3333" i="1" l="1"/>
  <c r="BM3332" i="1"/>
  <c r="BP3331" i="1"/>
  <c r="BN3331" i="1"/>
  <c r="BO3331" i="1" s="1"/>
  <c r="BP3332" i="1" l="1"/>
  <c r="BM3333" i="1"/>
  <c r="BL3334" i="1"/>
  <c r="BM3334" i="1" l="1"/>
  <c r="BN3333" i="1" s="1"/>
  <c r="BO3333" i="1" s="1"/>
  <c r="BL3335" i="1"/>
  <c r="BP3333" i="1"/>
  <c r="BN3332" i="1"/>
  <c r="BO3332" i="1" s="1"/>
  <c r="BL3336" i="1" l="1"/>
  <c r="BM3335" i="1"/>
  <c r="BN3334" i="1" s="1"/>
  <c r="BO3334" i="1" s="1"/>
  <c r="BP3334" i="1"/>
  <c r="BM3336" i="1" l="1"/>
  <c r="BL3337" i="1"/>
  <c r="BP3335" i="1"/>
  <c r="BN3335" i="1"/>
  <c r="BO3335" i="1" s="1"/>
  <c r="BL3338" i="1" l="1"/>
  <c r="BM3337" i="1"/>
  <c r="BN3336" i="1" s="1"/>
  <c r="BO3336" i="1" s="1"/>
  <c r="BP3336" i="1"/>
  <c r="BP3337" i="1" l="1"/>
  <c r="BM3338" i="1"/>
  <c r="BL3339" i="1"/>
  <c r="BL3340" i="1" l="1"/>
  <c r="BM3339" i="1"/>
  <c r="BN3338" i="1" s="1"/>
  <c r="BO3338" i="1" s="1"/>
  <c r="BP3338" i="1"/>
  <c r="BN3337" i="1"/>
  <c r="BO3337" i="1" s="1"/>
  <c r="BP3339" i="1" l="1"/>
  <c r="BL3341" i="1"/>
  <c r="BM3340" i="1"/>
  <c r="BP3340" i="1" l="1"/>
  <c r="BM3341" i="1"/>
  <c r="BL3342" i="1"/>
  <c r="BN3339" i="1"/>
  <c r="BO3339" i="1" s="1"/>
  <c r="BM3342" i="1" l="1"/>
  <c r="BL3343" i="1"/>
  <c r="BP3341" i="1"/>
  <c r="BN3341" i="1"/>
  <c r="BO3341" i="1" s="1"/>
  <c r="BN3340" i="1"/>
  <c r="BO3340" i="1" s="1"/>
  <c r="BM3343" i="1" l="1"/>
  <c r="BN3342" i="1" s="1"/>
  <c r="BO3342" i="1" s="1"/>
  <c r="BL3344" i="1"/>
  <c r="BP3342" i="1"/>
  <c r="BL3345" i="1" l="1"/>
  <c r="BM3344" i="1"/>
  <c r="BP3343" i="1"/>
  <c r="BN3343" i="1"/>
  <c r="BO3343" i="1" s="1"/>
  <c r="BP3344" i="1" l="1"/>
  <c r="BM3345" i="1"/>
  <c r="BL3346" i="1"/>
  <c r="BL3347" i="1" l="1"/>
  <c r="BM3346" i="1"/>
  <c r="BN3345" i="1" s="1"/>
  <c r="BO3345" i="1" s="1"/>
  <c r="BP3345" i="1"/>
  <c r="BN3344" i="1"/>
  <c r="BO3344" i="1" s="1"/>
  <c r="BP3346" i="1" l="1"/>
  <c r="BL3348" i="1"/>
  <c r="BM3347" i="1"/>
  <c r="BP3347" i="1" l="1"/>
  <c r="BL3349" i="1"/>
  <c r="BM3348" i="1"/>
  <c r="BN3346" i="1"/>
  <c r="BO3346" i="1" s="1"/>
  <c r="BP3348" i="1" l="1"/>
  <c r="BM3349" i="1"/>
  <c r="BL3350" i="1"/>
  <c r="BN3347" i="1"/>
  <c r="BO3347" i="1" s="1"/>
  <c r="BL3351" i="1" l="1"/>
  <c r="BM3350" i="1"/>
  <c r="BP3349" i="1"/>
  <c r="BN3349" i="1"/>
  <c r="BO3349" i="1" s="1"/>
  <c r="BN3348" i="1"/>
  <c r="BO3348" i="1" s="1"/>
  <c r="BP3350" i="1" l="1"/>
  <c r="BM3351" i="1"/>
  <c r="BL3352" i="1"/>
  <c r="BM3352" i="1" l="1"/>
  <c r="BL3353" i="1"/>
  <c r="BP3351" i="1"/>
  <c r="BN3351" i="1"/>
  <c r="BO3351" i="1" s="1"/>
  <c r="BN3350" i="1"/>
  <c r="BO3350" i="1" s="1"/>
  <c r="BM3353" i="1" l="1"/>
  <c r="BL3354" i="1"/>
  <c r="BP3352" i="1"/>
  <c r="BN3352" i="1"/>
  <c r="BO3352" i="1" s="1"/>
  <c r="BM3354" i="1" l="1"/>
  <c r="BL3355" i="1"/>
  <c r="BP3353" i="1"/>
  <c r="BN3353" i="1"/>
  <c r="BO3353" i="1"/>
  <c r="BM3355" i="1" l="1"/>
  <c r="BN3354" i="1" s="1"/>
  <c r="BO3354" i="1" s="1"/>
  <c r="BL3356" i="1"/>
  <c r="BP3354" i="1"/>
  <c r="BL3357" i="1" l="1"/>
  <c r="BM3356" i="1"/>
  <c r="BN3355" i="1" s="1"/>
  <c r="BO3355" i="1" s="1"/>
  <c r="BP3355" i="1"/>
  <c r="BP3356" i="1" l="1"/>
  <c r="BL3358" i="1"/>
  <c r="BM3357" i="1"/>
  <c r="BP3357" i="1" l="1"/>
  <c r="BL3359" i="1"/>
  <c r="BM3358" i="1"/>
  <c r="BN3356" i="1"/>
  <c r="BO3356" i="1" s="1"/>
  <c r="BP3358" i="1" l="1"/>
  <c r="BL3360" i="1"/>
  <c r="BM3359" i="1"/>
  <c r="BN3357" i="1"/>
  <c r="BO3357" i="1" s="1"/>
  <c r="BP3359" i="1" l="1"/>
  <c r="BL3361" i="1"/>
  <c r="BM3360" i="1"/>
  <c r="BN3358" i="1"/>
  <c r="BO3358" i="1" s="1"/>
  <c r="BP3360" i="1" l="1"/>
  <c r="BL3362" i="1"/>
  <c r="BM3361" i="1"/>
  <c r="BN3359" i="1"/>
  <c r="BO3359" i="1" s="1"/>
  <c r="BP3361" i="1" l="1"/>
  <c r="BM3362" i="1"/>
  <c r="BL3363" i="1"/>
  <c r="BN3360" i="1"/>
  <c r="BO3360" i="1" s="1"/>
  <c r="BM3363" i="1" l="1"/>
  <c r="BN3362" i="1" s="1"/>
  <c r="BO3362" i="1" s="1"/>
  <c r="BL3364" i="1"/>
  <c r="BP3362" i="1"/>
  <c r="BN3361" i="1"/>
  <c r="BO3361" i="1" s="1"/>
  <c r="BL3365" i="1" l="1"/>
  <c r="BM3364" i="1"/>
  <c r="BN3363" i="1" s="1"/>
  <c r="BO3363" i="1" s="1"/>
  <c r="BP3363" i="1"/>
  <c r="BP3364" i="1" l="1"/>
  <c r="BM3365" i="1"/>
  <c r="BL3366" i="1"/>
  <c r="BM3366" i="1" l="1"/>
  <c r="BN3365" i="1" s="1"/>
  <c r="BO3365" i="1" s="1"/>
  <c r="BL3367" i="1"/>
  <c r="BP3365" i="1"/>
  <c r="BN3364" i="1"/>
  <c r="BO3364" i="1" s="1"/>
  <c r="BM3367" i="1" l="1"/>
  <c r="BN3366" i="1" s="1"/>
  <c r="BO3366" i="1" s="1"/>
  <c r="BL3368" i="1"/>
  <c r="BP3366" i="1"/>
  <c r="BL3369" i="1" l="1"/>
  <c r="BM3368" i="1"/>
  <c r="BN3367" i="1" s="1"/>
  <c r="BO3367" i="1" s="1"/>
  <c r="BP3367" i="1"/>
  <c r="BP3368" i="1" l="1"/>
  <c r="BL3370" i="1"/>
  <c r="BM3369" i="1"/>
  <c r="BP3369" i="1" l="1"/>
  <c r="BL3371" i="1"/>
  <c r="BM3370" i="1"/>
  <c r="BN3368" i="1"/>
  <c r="BO3368" i="1" s="1"/>
  <c r="BP3370" i="1" l="1"/>
  <c r="BL3372" i="1"/>
  <c r="BM3371" i="1"/>
  <c r="BN3369" i="1"/>
  <c r="BO3369" i="1" s="1"/>
  <c r="BP3371" i="1" l="1"/>
  <c r="BM3372" i="1"/>
  <c r="BL3373" i="1"/>
  <c r="BN3370" i="1"/>
  <c r="BO3370" i="1" s="1"/>
  <c r="BL3374" i="1" l="1"/>
  <c r="BM3373" i="1"/>
  <c r="BN3372" i="1" s="1"/>
  <c r="BO3372" i="1" s="1"/>
  <c r="BP3372" i="1"/>
  <c r="BN3371" i="1"/>
  <c r="BO3371" i="1" s="1"/>
  <c r="BP3373" i="1" l="1"/>
  <c r="BM3374" i="1"/>
  <c r="BL3375" i="1"/>
  <c r="BM3375" i="1" l="1"/>
  <c r="BN3374" i="1" s="1"/>
  <c r="BO3374" i="1" s="1"/>
  <c r="BL3376" i="1"/>
  <c r="BP3374" i="1"/>
  <c r="BN3373" i="1"/>
  <c r="BO3373" i="1" s="1"/>
  <c r="BM3376" i="1" l="1"/>
  <c r="BN3375" i="1" s="1"/>
  <c r="BO3375" i="1" s="1"/>
  <c r="BL3377" i="1"/>
  <c r="BP3375" i="1"/>
  <c r="BM3377" i="1" l="1"/>
  <c r="BL3378" i="1"/>
  <c r="BP3376" i="1"/>
  <c r="BN3376" i="1"/>
  <c r="BO3376" i="1" s="1"/>
  <c r="BM3378" i="1" l="1"/>
  <c r="BL3379" i="1"/>
  <c r="BP3377" i="1"/>
  <c r="BN3377" i="1"/>
  <c r="BO3377" i="1"/>
  <c r="BM3379" i="1" l="1"/>
  <c r="BN3378" i="1" s="1"/>
  <c r="BO3378" i="1" s="1"/>
  <c r="BL3380" i="1"/>
  <c r="BP3378" i="1"/>
  <c r="BM3380" i="1" l="1"/>
  <c r="BN3379" i="1" s="1"/>
  <c r="BO3379" i="1" s="1"/>
  <c r="BL3381" i="1"/>
  <c r="BP3379" i="1"/>
  <c r="BM3381" i="1" l="1"/>
  <c r="BN3380" i="1" s="1"/>
  <c r="BO3380" i="1" s="1"/>
  <c r="BL3382" i="1"/>
  <c r="BP3380" i="1"/>
  <c r="BL3383" i="1" l="1"/>
  <c r="BM3382" i="1"/>
  <c r="BN3381" i="1" s="1"/>
  <c r="BO3381" i="1" s="1"/>
  <c r="BP3381" i="1"/>
  <c r="BP3382" i="1" l="1"/>
  <c r="BL3384" i="1"/>
  <c r="BM3383" i="1"/>
  <c r="BP3383" i="1" l="1"/>
  <c r="BM3384" i="1"/>
  <c r="BL3385" i="1"/>
  <c r="BN3382" i="1"/>
  <c r="BO3382" i="1" s="1"/>
  <c r="BL3386" i="1" l="1"/>
  <c r="BM3385" i="1"/>
  <c r="BN3384" i="1" s="1"/>
  <c r="BO3384" i="1" s="1"/>
  <c r="BP3384" i="1"/>
  <c r="BN3383" i="1"/>
  <c r="BO3383" i="1" s="1"/>
  <c r="BP3385" i="1" l="1"/>
  <c r="BL3387" i="1"/>
  <c r="BM3386" i="1"/>
  <c r="BP3386" i="1" l="1"/>
  <c r="BM3387" i="1"/>
  <c r="BL3388" i="1"/>
  <c r="BN3385" i="1"/>
  <c r="BO3385" i="1" s="1"/>
  <c r="BM3388" i="1" l="1"/>
  <c r="BN3387" i="1" s="1"/>
  <c r="BO3387" i="1" s="1"/>
  <c r="BL3389" i="1"/>
  <c r="BP3387" i="1"/>
  <c r="BN3386" i="1"/>
  <c r="BO3386" i="1" s="1"/>
  <c r="BL3390" i="1" l="1"/>
  <c r="BM3389" i="1"/>
  <c r="BP3388" i="1"/>
  <c r="BN3388" i="1"/>
  <c r="BO3388" i="1" s="1"/>
  <c r="BP3389" i="1" l="1"/>
  <c r="BM3390" i="1"/>
  <c r="BL3391" i="1"/>
  <c r="BM3391" i="1" l="1"/>
  <c r="BL3392" i="1"/>
  <c r="BP3390" i="1"/>
  <c r="BN3390" i="1"/>
  <c r="BO3390" i="1"/>
  <c r="BN3389" i="1"/>
  <c r="BO3389" i="1" s="1"/>
  <c r="BL3393" i="1" l="1"/>
  <c r="BM3392" i="1"/>
  <c r="BN3391" i="1" s="1"/>
  <c r="BO3391" i="1" s="1"/>
  <c r="BP3391" i="1"/>
  <c r="BP3392" i="1" l="1"/>
  <c r="BM3393" i="1"/>
  <c r="BL3394" i="1"/>
  <c r="BL3395" i="1" l="1"/>
  <c r="BM3394" i="1"/>
  <c r="BN3393" i="1" s="1"/>
  <c r="BO3393" i="1" s="1"/>
  <c r="BP3393" i="1"/>
  <c r="BN3392" i="1"/>
  <c r="BO3392" i="1" s="1"/>
  <c r="BP3394" i="1" l="1"/>
  <c r="BL3396" i="1"/>
  <c r="BM3395" i="1"/>
  <c r="BP3395" i="1" l="1"/>
  <c r="BM3396" i="1"/>
  <c r="BL3397" i="1"/>
  <c r="BN3394" i="1"/>
  <c r="BO3394" i="1" s="1"/>
  <c r="BM3397" i="1" l="1"/>
  <c r="BN3396" i="1" s="1"/>
  <c r="BO3396" i="1" s="1"/>
  <c r="BL3398" i="1"/>
  <c r="BP3396" i="1"/>
  <c r="BN3395" i="1"/>
  <c r="BO3395" i="1" s="1"/>
  <c r="BL3399" i="1" l="1"/>
  <c r="BM3398" i="1"/>
  <c r="BN3397" i="1" s="1"/>
  <c r="BO3397" i="1" s="1"/>
  <c r="BP3397" i="1"/>
  <c r="BP3398" i="1" l="1"/>
  <c r="BM3399" i="1"/>
  <c r="BL3400" i="1"/>
  <c r="BM3400" i="1" l="1"/>
  <c r="BL3401" i="1"/>
  <c r="BP3399" i="1"/>
  <c r="BN3399" i="1"/>
  <c r="BO3399" i="1"/>
  <c r="BN3398" i="1"/>
  <c r="BO3398" i="1" s="1"/>
  <c r="BL3402" i="1" l="1"/>
  <c r="BM3401" i="1"/>
  <c r="BN3400" i="1" s="1"/>
  <c r="BO3400" i="1" s="1"/>
  <c r="BP3400" i="1"/>
  <c r="BP3401" i="1" l="1"/>
  <c r="BL3403" i="1"/>
  <c r="BM3402" i="1"/>
  <c r="BP3402" i="1" l="1"/>
  <c r="BM3403" i="1"/>
  <c r="BL3404" i="1"/>
  <c r="BN3401" i="1"/>
  <c r="BO3401" i="1" s="1"/>
  <c r="BL3405" i="1" l="1"/>
  <c r="BM3404" i="1"/>
  <c r="BN3403" i="1" s="1"/>
  <c r="BO3403" i="1" s="1"/>
  <c r="BP3403" i="1"/>
  <c r="BN3402" i="1"/>
  <c r="BO3402" i="1" s="1"/>
  <c r="BP3404" i="1" l="1"/>
  <c r="BM3405" i="1"/>
  <c r="BL3406" i="1"/>
  <c r="BM3406" i="1" l="1"/>
  <c r="BN3405" i="1" s="1"/>
  <c r="BO3405" i="1" s="1"/>
  <c r="BL3407" i="1"/>
  <c r="BP3405" i="1"/>
  <c r="BN3404" i="1"/>
  <c r="BO3404" i="1" s="1"/>
  <c r="BL3408" i="1" l="1"/>
  <c r="BM3407" i="1"/>
  <c r="BN3406" i="1" s="1"/>
  <c r="BO3406" i="1" s="1"/>
  <c r="BP3406" i="1"/>
  <c r="BP3407" i="1" l="1"/>
  <c r="BM3408" i="1"/>
  <c r="BL3409" i="1"/>
  <c r="BM3409" i="1" l="1"/>
  <c r="BN3408" i="1" s="1"/>
  <c r="BO3408" i="1" s="1"/>
  <c r="BL3410" i="1"/>
  <c r="BP3408" i="1"/>
  <c r="BN3407" i="1"/>
  <c r="BO3407" i="1" s="1"/>
  <c r="BM3410" i="1" l="1"/>
  <c r="BN3409" i="1" s="1"/>
  <c r="BO3409" i="1" s="1"/>
  <c r="BL3411" i="1"/>
  <c r="BP3409" i="1"/>
  <c r="BM3411" i="1" l="1"/>
  <c r="BL3412" i="1"/>
  <c r="BN3410" i="1"/>
  <c r="BP3410" i="1"/>
  <c r="BO3410" i="1"/>
  <c r="BL3413" i="1" l="1"/>
  <c r="BM3412" i="1"/>
  <c r="BN3411" i="1" s="1"/>
  <c r="BO3411" i="1" s="1"/>
  <c r="BP3411" i="1"/>
  <c r="BP3412" i="1" l="1"/>
  <c r="BL3414" i="1"/>
  <c r="BM3413" i="1"/>
  <c r="BP3413" i="1" l="1"/>
  <c r="BM3414" i="1"/>
  <c r="BL3415" i="1"/>
  <c r="BN3412" i="1"/>
  <c r="BO3412" i="1" s="1"/>
  <c r="BM3415" i="1" l="1"/>
  <c r="BN3414" i="1" s="1"/>
  <c r="BO3414" i="1" s="1"/>
  <c r="BL3416" i="1"/>
  <c r="BP3414" i="1"/>
  <c r="BN3413" i="1"/>
  <c r="BO3413" i="1" s="1"/>
  <c r="BL3417" i="1" l="1"/>
  <c r="BM3416" i="1"/>
  <c r="BN3415" i="1" s="1"/>
  <c r="BO3415" i="1" s="1"/>
  <c r="BP3415" i="1"/>
  <c r="BP3416" i="1" l="1"/>
  <c r="BL3418" i="1"/>
  <c r="BM3417" i="1"/>
  <c r="BP3417" i="1" l="1"/>
  <c r="BL3419" i="1"/>
  <c r="BM3418" i="1"/>
  <c r="BN3416" i="1"/>
  <c r="BO3416" i="1" s="1"/>
  <c r="BP3418" i="1" l="1"/>
  <c r="BM3419" i="1"/>
  <c r="BL3420" i="1"/>
  <c r="BN3417" i="1"/>
  <c r="BO3417" i="1" s="1"/>
  <c r="BM3420" i="1" l="1"/>
  <c r="BN3419" i="1" s="1"/>
  <c r="BO3419" i="1" s="1"/>
  <c r="BL3421" i="1"/>
  <c r="BP3419" i="1"/>
  <c r="BN3418" i="1"/>
  <c r="BO3418" i="1" s="1"/>
  <c r="BL3422" i="1" l="1"/>
  <c r="BM3421" i="1"/>
  <c r="BN3420" i="1" s="1"/>
  <c r="BO3420" i="1" s="1"/>
  <c r="BP3420" i="1"/>
  <c r="BP3421" i="1" l="1"/>
  <c r="BM3422" i="1"/>
  <c r="BL3423" i="1"/>
  <c r="BL3424" i="1" l="1"/>
  <c r="BM3423" i="1"/>
  <c r="BN3422" i="1" s="1"/>
  <c r="BO3422" i="1" s="1"/>
  <c r="BP3422" i="1"/>
  <c r="BN3421" i="1"/>
  <c r="BO3421" i="1" s="1"/>
  <c r="BP3423" i="1" l="1"/>
  <c r="BM3424" i="1"/>
  <c r="BL3425" i="1"/>
  <c r="BL3426" i="1" l="1"/>
  <c r="BM3425" i="1"/>
  <c r="BN3424" i="1" s="1"/>
  <c r="BO3424" i="1" s="1"/>
  <c r="BP3424" i="1"/>
  <c r="BN3423" i="1"/>
  <c r="BO3423" i="1" s="1"/>
  <c r="BP3425" i="1" l="1"/>
  <c r="BM3426" i="1"/>
  <c r="BL3427" i="1"/>
  <c r="BL3428" i="1" l="1"/>
  <c r="BM3427" i="1"/>
  <c r="BN3426" i="1" s="1"/>
  <c r="BO3426" i="1" s="1"/>
  <c r="BP3426" i="1"/>
  <c r="BN3425" i="1"/>
  <c r="BO3425" i="1" s="1"/>
  <c r="BP3427" i="1" l="1"/>
  <c r="BL3429" i="1"/>
  <c r="BM3428" i="1"/>
  <c r="BP3428" i="1" l="1"/>
  <c r="BM3429" i="1"/>
  <c r="BL3430" i="1"/>
  <c r="BN3427" i="1"/>
  <c r="BO3427" i="1" s="1"/>
  <c r="BL3431" i="1" l="1"/>
  <c r="BM3430" i="1"/>
  <c r="BN3429" i="1" s="1"/>
  <c r="BO3429" i="1" s="1"/>
  <c r="BP3429" i="1"/>
  <c r="BN3428" i="1"/>
  <c r="BO3428" i="1" s="1"/>
  <c r="BP3430" i="1" l="1"/>
  <c r="BM3431" i="1"/>
  <c r="BL3432" i="1"/>
  <c r="BL3433" i="1" l="1"/>
  <c r="BM3432" i="1"/>
  <c r="BN3431" i="1" s="1"/>
  <c r="BO3431" i="1" s="1"/>
  <c r="BP3431" i="1"/>
  <c r="BN3430" i="1"/>
  <c r="BO3430" i="1" s="1"/>
  <c r="BP3432" i="1" l="1"/>
  <c r="BL3434" i="1"/>
  <c r="BM3433" i="1"/>
  <c r="BP3433" i="1" l="1"/>
  <c r="BM3434" i="1"/>
  <c r="BL3435" i="1"/>
  <c r="BN3432" i="1"/>
  <c r="BO3432" i="1" s="1"/>
  <c r="BL3436" i="1" l="1"/>
  <c r="BM3435" i="1"/>
  <c r="BN3434" i="1" s="1"/>
  <c r="BO3434" i="1" s="1"/>
  <c r="BP3434" i="1"/>
  <c r="BN3433" i="1"/>
  <c r="BO3433" i="1" s="1"/>
  <c r="BP3435" i="1" l="1"/>
  <c r="BM3436" i="1"/>
  <c r="BL3437" i="1"/>
  <c r="BL3438" i="1" l="1"/>
  <c r="BM3437" i="1"/>
  <c r="BN3436" i="1" s="1"/>
  <c r="BO3436" i="1" s="1"/>
  <c r="BP3436" i="1"/>
  <c r="BN3435" i="1"/>
  <c r="BO3435" i="1" s="1"/>
  <c r="BM3438" i="1" l="1"/>
  <c r="BL3439" i="1"/>
  <c r="BP3437" i="1"/>
  <c r="BN3437" i="1"/>
  <c r="BO3437" i="1" s="1"/>
  <c r="BM3439" i="1" l="1"/>
  <c r="BN3438" i="1" s="1"/>
  <c r="BO3438" i="1" s="1"/>
  <c r="BL3440" i="1"/>
  <c r="BP3438" i="1"/>
  <c r="BL3441" i="1" l="1"/>
  <c r="BM3440" i="1"/>
  <c r="BN3439" i="1" s="1"/>
  <c r="BO3439" i="1" s="1"/>
  <c r="BP3439" i="1"/>
  <c r="BP3440" i="1" l="1"/>
  <c r="BM3441" i="1"/>
  <c r="BL3442" i="1"/>
  <c r="BP3441" i="1" l="1"/>
  <c r="BL3443" i="1"/>
  <c r="BM3442" i="1"/>
  <c r="BN3440" i="1"/>
  <c r="BO3440" i="1" s="1"/>
  <c r="BP3442" i="1" l="1"/>
  <c r="BM3443" i="1"/>
  <c r="BL3444" i="1"/>
  <c r="BN3441" i="1"/>
  <c r="BO3441" i="1" s="1"/>
  <c r="BP3443" i="1" l="1"/>
  <c r="BM3444" i="1"/>
  <c r="BL3445" i="1"/>
  <c r="BN3442" i="1"/>
  <c r="BO3442" i="1" s="1"/>
  <c r="BP3444" i="1" l="1"/>
  <c r="BL3446" i="1"/>
  <c r="BM3445" i="1"/>
  <c r="BN3443" i="1"/>
  <c r="BO3443" i="1" s="1"/>
  <c r="BM3446" i="1" l="1"/>
  <c r="BL3447" i="1"/>
  <c r="BP3445" i="1"/>
  <c r="BN3445" i="1"/>
  <c r="BO3445" i="1" s="1"/>
  <c r="BN3444" i="1"/>
  <c r="BO3444" i="1" s="1"/>
  <c r="BL3448" i="1" l="1"/>
  <c r="BM3447" i="1"/>
  <c r="BN3446" i="1" s="1"/>
  <c r="BO3446" i="1" s="1"/>
  <c r="BP3446" i="1"/>
  <c r="BP3447" i="1" l="1"/>
  <c r="BM3448" i="1"/>
  <c r="BL3449" i="1"/>
  <c r="BP3448" i="1" l="1"/>
  <c r="BL3450" i="1"/>
  <c r="BM3449" i="1"/>
  <c r="BN3447" i="1"/>
  <c r="BO3447" i="1" s="1"/>
  <c r="BP3449" i="1" l="1"/>
  <c r="BM3450" i="1"/>
  <c r="BL3451" i="1"/>
  <c r="BN3448" i="1"/>
  <c r="BO3448" i="1" s="1"/>
  <c r="BP3450" i="1" l="1"/>
  <c r="BM3451" i="1"/>
  <c r="BL3452" i="1"/>
  <c r="BN3449" i="1"/>
  <c r="BO3449" i="1" s="1"/>
  <c r="BP3451" i="1" l="1"/>
  <c r="BL3453" i="1"/>
  <c r="BM3452" i="1"/>
  <c r="BN3450" i="1"/>
  <c r="BO3450" i="1" s="1"/>
  <c r="BM3453" i="1" l="1"/>
  <c r="BN3452" i="1" s="1"/>
  <c r="BO3452" i="1" s="1"/>
  <c r="BL3454" i="1"/>
  <c r="BP3452" i="1"/>
  <c r="BN3451" i="1"/>
  <c r="BO3451" i="1" s="1"/>
  <c r="BL3455" i="1" l="1"/>
  <c r="BM3454" i="1"/>
  <c r="BN3453" i="1" s="1"/>
  <c r="BO3453" i="1" s="1"/>
  <c r="BP3453" i="1"/>
  <c r="BP3454" i="1" l="1"/>
  <c r="BM3455" i="1"/>
  <c r="BL3456" i="1"/>
  <c r="BP3455" i="1" l="1"/>
  <c r="BL3457" i="1"/>
  <c r="BM3456" i="1"/>
  <c r="BN3454" i="1"/>
  <c r="BO3454" i="1" s="1"/>
  <c r="BL3458" i="1" l="1"/>
  <c r="BM3457" i="1"/>
  <c r="BN3456" i="1" s="1"/>
  <c r="BO3456" i="1" s="1"/>
  <c r="BP3456" i="1"/>
  <c r="BN3455" i="1"/>
  <c r="BO3455" i="1" s="1"/>
  <c r="BP3457" i="1" l="1"/>
  <c r="BM3458" i="1"/>
  <c r="BL3459" i="1"/>
  <c r="BP3458" i="1" l="1"/>
  <c r="BL3460" i="1"/>
  <c r="BM3459" i="1"/>
  <c r="BN3457" i="1"/>
  <c r="BO3457" i="1" s="1"/>
  <c r="BP3459" i="1" l="1"/>
  <c r="BM3460" i="1"/>
  <c r="BL3461" i="1"/>
  <c r="BN3458" i="1"/>
  <c r="BO3458" i="1" s="1"/>
  <c r="BP3460" i="1" l="1"/>
  <c r="BL3462" i="1"/>
  <c r="BM3461" i="1"/>
  <c r="BN3459" i="1"/>
  <c r="BO3459" i="1" s="1"/>
  <c r="BM3462" i="1" l="1"/>
  <c r="BL3463" i="1"/>
  <c r="BP3461" i="1"/>
  <c r="BN3461" i="1"/>
  <c r="BO3461" i="1" s="1"/>
  <c r="BN3460" i="1"/>
  <c r="BO3460" i="1" s="1"/>
  <c r="BM3463" i="1" l="1"/>
  <c r="BL3464" i="1"/>
  <c r="BN3462" i="1"/>
  <c r="BO3462" i="1"/>
  <c r="BP3462" i="1"/>
  <c r="BL3465" i="1" l="1"/>
  <c r="BM3464" i="1"/>
  <c r="BN3463" i="1" s="1"/>
  <c r="BO3463" i="1" s="1"/>
  <c r="BP3463" i="1"/>
  <c r="BP3464" i="1" l="1"/>
  <c r="BM3465" i="1"/>
  <c r="BL3466" i="1"/>
  <c r="BP3465" i="1" l="1"/>
  <c r="BL3467" i="1"/>
  <c r="BM3466" i="1"/>
  <c r="BN3464" i="1"/>
  <c r="BO3464" i="1" s="1"/>
  <c r="BP3466" i="1" l="1"/>
  <c r="BM3467" i="1"/>
  <c r="BL3468" i="1"/>
  <c r="BN3465" i="1"/>
  <c r="BO3465" i="1" s="1"/>
  <c r="BP3467" i="1" l="1"/>
  <c r="BM3468" i="1"/>
  <c r="BL3469" i="1"/>
  <c r="BN3466" i="1"/>
  <c r="BO3466" i="1" s="1"/>
  <c r="BP3468" i="1" l="1"/>
  <c r="BL3470" i="1"/>
  <c r="BM3469" i="1"/>
  <c r="BN3467" i="1"/>
  <c r="BO3467" i="1" s="1"/>
  <c r="BM3470" i="1" l="1"/>
  <c r="BL3471" i="1"/>
  <c r="BP3469" i="1"/>
  <c r="BN3469" i="1"/>
  <c r="BO3469" i="1" s="1"/>
  <c r="BN3468" i="1"/>
  <c r="BO3468" i="1" s="1"/>
  <c r="BL3472" i="1" l="1"/>
  <c r="BM3471" i="1"/>
  <c r="BN3470" i="1" s="1"/>
  <c r="BO3470" i="1" s="1"/>
  <c r="BP3470" i="1"/>
  <c r="BP3471" i="1" l="1"/>
  <c r="BM3472" i="1"/>
  <c r="BN3471" i="1" s="1"/>
  <c r="BO3471" i="1" s="1"/>
  <c r="BL3473" i="1"/>
  <c r="BL3474" i="1" l="1"/>
  <c r="BM3473" i="1"/>
  <c r="BN3472" i="1" s="1"/>
  <c r="BO3472" i="1" s="1"/>
  <c r="BP3472" i="1"/>
  <c r="BP3473" i="1" l="1"/>
  <c r="BM3474" i="1"/>
  <c r="BN3473" i="1" s="1"/>
  <c r="BO3473" i="1" s="1"/>
  <c r="BL3475" i="1"/>
  <c r="BM3475" i="1" l="1"/>
  <c r="BL3476" i="1"/>
  <c r="BN3474" i="1"/>
  <c r="BO3474" i="1"/>
  <c r="BP3474" i="1"/>
  <c r="BL3477" i="1" l="1"/>
  <c r="BM3476" i="1"/>
  <c r="BN3475" i="1" s="1"/>
  <c r="BO3475" i="1" s="1"/>
  <c r="BP3475" i="1"/>
  <c r="BP3476" i="1" l="1"/>
  <c r="BM3477" i="1"/>
  <c r="BL3478" i="1"/>
  <c r="BP3477" i="1" l="1"/>
  <c r="BL3479" i="1"/>
  <c r="BM3478" i="1"/>
  <c r="BN3476" i="1"/>
  <c r="BO3476" i="1" s="1"/>
  <c r="BP3478" i="1" l="1"/>
  <c r="BM3479" i="1"/>
  <c r="BL3480" i="1"/>
  <c r="BN3477" i="1"/>
  <c r="BO3477" i="1" s="1"/>
  <c r="BP3479" i="1" l="1"/>
  <c r="BL3481" i="1"/>
  <c r="BM3480" i="1"/>
  <c r="BN3478" i="1"/>
  <c r="BO3478" i="1" s="1"/>
  <c r="BL3482" i="1" l="1"/>
  <c r="BM3481" i="1"/>
  <c r="BP3480" i="1"/>
  <c r="BN3480" i="1"/>
  <c r="BO3480" i="1" s="1"/>
  <c r="BN3479" i="1"/>
  <c r="BO3479" i="1" s="1"/>
  <c r="BP3481" i="1" l="1"/>
  <c r="BM3482" i="1"/>
  <c r="BN3481" i="1" s="1"/>
  <c r="BO3481" i="1" s="1"/>
  <c r="BL3483" i="1"/>
  <c r="BL3484" i="1" l="1"/>
  <c r="BM3483" i="1"/>
  <c r="BN3482" i="1" s="1"/>
  <c r="BO3482" i="1" s="1"/>
  <c r="BP3482" i="1"/>
  <c r="BP3483" i="1" l="1"/>
  <c r="BM3484" i="1"/>
  <c r="BL3485" i="1"/>
  <c r="BP3484" i="1" l="1"/>
  <c r="BL3486" i="1"/>
  <c r="BM3485" i="1"/>
  <c r="BN3483" i="1"/>
  <c r="BO3483" i="1" s="1"/>
  <c r="BM3486" i="1" l="1"/>
  <c r="BN3485" i="1" s="1"/>
  <c r="BO3485" i="1" s="1"/>
  <c r="BL3487" i="1"/>
  <c r="BP3485" i="1"/>
  <c r="BN3484" i="1"/>
  <c r="BO3484" i="1" s="1"/>
  <c r="BM3487" i="1" l="1"/>
  <c r="BN3486" i="1" s="1"/>
  <c r="BO3486" i="1" s="1"/>
  <c r="BL3488" i="1"/>
  <c r="BP3486" i="1"/>
  <c r="BL3489" i="1" l="1"/>
  <c r="BM3488" i="1"/>
  <c r="BN3487" i="1" s="1"/>
  <c r="BO3487" i="1" s="1"/>
  <c r="BP3487" i="1"/>
  <c r="BP3488" i="1" l="1"/>
  <c r="BM3489" i="1"/>
  <c r="BN3488" i="1" s="1"/>
  <c r="BO3488" i="1" s="1"/>
  <c r="BL3490" i="1"/>
  <c r="BL3491" i="1" l="1"/>
  <c r="BM3490" i="1"/>
  <c r="BN3489" i="1" s="1"/>
  <c r="BO3489" i="1" s="1"/>
  <c r="BP3489" i="1"/>
  <c r="BP3490" i="1" l="1"/>
  <c r="BM3491" i="1"/>
  <c r="BL3492" i="1"/>
  <c r="BM3492" i="1" l="1"/>
  <c r="BN3491" i="1" s="1"/>
  <c r="BO3491" i="1" s="1"/>
  <c r="BL3493" i="1"/>
  <c r="BP3491" i="1"/>
  <c r="BN3490" i="1"/>
  <c r="BO3490" i="1" s="1"/>
  <c r="BL3494" i="1" l="1"/>
  <c r="BM3493" i="1"/>
  <c r="BN3492" i="1" s="1"/>
  <c r="BO3492" i="1" s="1"/>
  <c r="BP3492" i="1"/>
  <c r="BP3493" i="1" l="1"/>
  <c r="BM3494" i="1"/>
  <c r="BL3495" i="1"/>
  <c r="BP3494" i="1" l="1"/>
  <c r="BM3495" i="1"/>
  <c r="BL3496" i="1"/>
  <c r="BN3493" i="1"/>
  <c r="BO3493" i="1" s="1"/>
  <c r="BM3496" i="1" l="1"/>
  <c r="BL3497" i="1"/>
  <c r="BP3495" i="1"/>
  <c r="BN3495" i="1"/>
  <c r="BO3495" i="1" s="1"/>
  <c r="BN3494" i="1"/>
  <c r="BO3494" i="1" s="1"/>
  <c r="BL3498" i="1" l="1"/>
  <c r="BM3497" i="1"/>
  <c r="BP3496" i="1"/>
  <c r="BN3496" i="1"/>
  <c r="BO3496" i="1" s="1"/>
  <c r="BP3497" i="1" l="1"/>
  <c r="BM3498" i="1"/>
  <c r="BN3497" i="1" s="1"/>
  <c r="BO3497" i="1" s="1"/>
  <c r="BL3499" i="1"/>
  <c r="BL3500" i="1" l="1"/>
  <c r="BM3499" i="1"/>
  <c r="BP3498" i="1"/>
  <c r="BN3498" i="1"/>
  <c r="BO3498" i="1" s="1"/>
  <c r="BP3499" i="1" l="1"/>
  <c r="BM3500" i="1"/>
  <c r="BN3499" i="1" s="1"/>
  <c r="BO3499" i="1" s="1"/>
  <c r="BL3501" i="1"/>
  <c r="BM3501" i="1" l="1"/>
  <c r="BL3502" i="1"/>
  <c r="BP3500" i="1"/>
  <c r="BN3500" i="1"/>
  <c r="BO3500" i="1" s="1"/>
  <c r="BL3503" i="1" l="1"/>
  <c r="BM3502" i="1"/>
  <c r="BP3501" i="1"/>
  <c r="BN3501" i="1"/>
  <c r="BO3501" i="1" s="1"/>
  <c r="BP3502" i="1" l="1"/>
  <c r="BL3504" i="1"/>
  <c r="BM3503" i="1"/>
  <c r="BM3504" i="1" l="1"/>
  <c r="BL3505" i="1"/>
  <c r="BP3503" i="1"/>
  <c r="BN3503" i="1"/>
  <c r="BO3503" i="1" s="1"/>
  <c r="BN3502" i="1"/>
  <c r="BO3502" i="1" s="1"/>
  <c r="BM3505" i="1" l="1"/>
  <c r="BL3506" i="1"/>
  <c r="BP3504" i="1"/>
  <c r="BN3504" i="1"/>
  <c r="BO3504" i="1" s="1"/>
  <c r="BM3506" i="1" l="1"/>
  <c r="BL3507" i="1"/>
  <c r="BP3505" i="1"/>
  <c r="BN3505" i="1"/>
  <c r="BO3505" i="1" s="1"/>
  <c r="BL3508" i="1" l="1"/>
  <c r="BM3507" i="1"/>
  <c r="BP3506" i="1"/>
  <c r="BN3506" i="1"/>
  <c r="BO3506" i="1" s="1"/>
  <c r="BP3507" i="1" l="1"/>
  <c r="BL3509" i="1"/>
  <c r="BM3508" i="1"/>
  <c r="BM3509" i="1" l="1"/>
  <c r="BN3508" i="1" s="1"/>
  <c r="BO3508" i="1" s="1"/>
  <c r="BL3510" i="1"/>
  <c r="BP3508" i="1"/>
  <c r="BN3507" i="1"/>
  <c r="BO3507" i="1" s="1"/>
  <c r="BM3510" i="1" l="1"/>
  <c r="BL3511" i="1"/>
  <c r="BP3509" i="1"/>
  <c r="BN3509" i="1"/>
  <c r="BO3509" i="1" s="1"/>
  <c r="BL3512" i="1" l="1"/>
  <c r="BM3511" i="1"/>
  <c r="BN3510" i="1" s="1"/>
  <c r="BO3510" i="1" s="1"/>
  <c r="BP3510" i="1"/>
  <c r="BP3511" i="1" l="1"/>
  <c r="BM3512" i="1"/>
  <c r="BN3511" i="1" s="1"/>
  <c r="BO3511" i="1" s="1"/>
  <c r="BL3513" i="1"/>
  <c r="BM3513" i="1" l="1"/>
  <c r="BL3514" i="1"/>
  <c r="BP3512" i="1"/>
  <c r="BN3512" i="1"/>
  <c r="BO3512" i="1" s="1"/>
  <c r="BL3515" i="1" l="1"/>
  <c r="BM3514" i="1"/>
  <c r="BN3513" i="1" s="1"/>
  <c r="BO3513" i="1" s="1"/>
  <c r="BP3513" i="1"/>
  <c r="BP3514" i="1" l="1"/>
  <c r="BM3515" i="1"/>
  <c r="BL3516" i="1"/>
  <c r="BP3515" i="1" l="1"/>
  <c r="BM3516" i="1"/>
  <c r="BL3517" i="1"/>
  <c r="BN3514" i="1"/>
  <c r="BO3514" i="1" s="1"/>
  <c r="BL3518" i="1" l="1"/>
  <c r="BM3517" i="1"/>
  <c r="BN3516" i="1" s="1"/>
  <c r="BO3516" i="1" s="1"/>
  <c r="BP3516" i="1"/>
  <c r="BN3515" i="1"/>
  <c r="BO3515" i="1" s="1"/>
  <c r="BP3517" i="1" l="1"/>
  <c r="BM3518" i="1"/>
  <c r="BL3519" i="1"/>
  <c r="BL3520" i="1" l="1"/>
  <c r="BM3519" i="1"/>
  <c r="BP3518" i="1"/>
  <c r="BN3518" i="1"/>
  <c r="BO3518" i="1" s="1"/>
  <c r="BN3517" i="1"/>
  <c r="BO3517" i="1" s="1"/>
  <c r="BP3519" i="1" l="1"/>
  <c r="BL3521" i="1"/>
  <c r="BM3520" i="1"/>
  <c r="BP3520" i="1" l="1"/>
  <c r="BM3521" i="1"/>
  <c r="BL3522" i="1"/>
  <c r="BN3519" i="1"/>
  <c r="BO3519" i="1" s="1"/>
  <c r="BM3522" i="1" l="1"/>
  <c r="BN3521" i="1" s="1"/>
  <c r="BO3521" i="1" s="1"/>
  <c r="BL3523" i="1"/>
  <c r="BP3521" i="1"/>
  <c r="BN3520" i="1"/>
  <c r="BO3520" i="1" s="1"/>
  <c r="BL3524" i="1" l="1"/>
  <c r="BM3523" i="1"/>
  <c r="BN3522" i="1" s="1"/>
  <c r="BO3522" i="1" s="1"/>
  <c r="BP3522" i="1"/>
  <c r="BP3523" i="1" l="1"/>
  <c r="BM3524" i="1"/>
  <c r="BL3525" i="1"/>
  <c r="BL3526" i="1" l="1"/>
  <c r="BM3525" i="1"/>
  <c r="BP3524" i="1"/>
  <c r="BN3524" i="1"/>
  <c r="BO3524" i="1" s="1"/>
  <c r="BN3523" i="1"/>
  <c r="BO3523" i="1" s="1"/>
  <c r="BP3525" i="1" l="1"/>
  <c r="BL3527" i="1"/>
  <c r="BM3526" i="1"/>
  <c r="BP3526" i="1" l="1"/>
  <c r="BM3527" i="1"/>
  <c r="BL3528" i="1"/>
  <c r="BN3525" i="1"/>
  <c r="BO3525" i="1" s="1"/>
  <c r="BL3529" i="1" l="1"/>
  <c r="BM3528" i="1"/>
  <c r="BN3527" i="1" s="1"/>
  <c r="BO3527" i="1" s="1"/>
  <c r="BP3527" i="1"/>
  <c r="BN3526" i="1"/>
  <c r="BO3526" i="1" s="1"/>
  <c r="BP3528" i="1" l="1"/>
  <c r="BL3530" i="1"/>
  <c r="BM3529" i="1"/>
  <c r="BP3529" i="1" l="1"/>
  <c r="BM3530" i="1"/>
  <c r="BL3531" i="1"/>
  <c r="BN3528" i="1"/>
  <c r="BO3528" i="1" s="1"/>
  <c r="BL3532" i="1" l="1"/>
  <c r="BM3531" i="1"/>
  <c r="BN3530" i="1" s="1"/>
  <c r="BO3530" i="1" s="1"/>
  <c r="BP3530" i="1"/>
  <c r="BN3529" i="1"/>
  <c r="BO3529" i="1" s="1"/>
  <c r="BP3531" i="1" l="1"/>
  <c r="BM3532" i="1"/>
  <c r="BL3533" i="1"/>
  <c r="BL3534" i="1" l="1"/>
  <c r="BM3533" i="1"/>
  <c r="BP3532" i="1"/>
  <c r="BN3532" i="1"/>
  <c r="BO3532" i="1" s="1"/>
  <c r="BN3531" i="1"/>
  <c r="BO3531" i="1" s="1"/>
  <c r="BP3533" i="1" l="1"/>
  <c r="BL3535" i="1"/>
  <c r="BM3534" i="1"/>
  <c r="BP3534" i="1" l="1"/>
  <c r="BM3535" i="1"/>
  <c r="BL3536" i="1"/>
  <c r="BN3533" i="1"/>
  <c r="BO3533" i="1" s="1"/>
  <c r="BL3537" i="1" l="1"/>
  <c r="BM3536" i="1"/>
  <c r="BN3535" i="1" s="1"/>
  <c r="BO3535" i="1" s="1"/>
  <c r="BP3535" i="1"/>
  <c r="BN3534" i="1"/>
  <c r="BO3534" i="1" s="1"/>
  <c r="BP3536" i="1" l="1"/>
  <c r="BM3537" i="1"/>
  <c r="BL3538" i="1"/>
  <c r="BM3538" i="1" l="1"/>
  <c r="BN3537" i="1" s="1"/>
  <c r="BO3537" i="1" s="1"/>
  <c r="BL3539" i="1"/>
  <c r="BP3537" i="1"/>
  <c r="BN3536" i="1"/>
  <c r="BO3536" i="1" s="1"/>
  <c r="BL3540" i="1" l="1"/>
  <c r="BM3539" i="1"/>
  <c r="BN3538" i="1" s="1"/>
  <c r="BO3538" i="1" s="1"/>
  <c r="BP3538" i="1"/>
  <c r="BP3539" i="1" l="1"/>
  <c r="BM3540" i="1"/>
  <c r="BL3541" i="1"/>
  <c r="BM3541" i="1" l="1"/>
  <c r="BN3540" i="1" s="1"/>
  <c r="BO3540" i="1" s="1"/>
  <c r="BL3542" i="1"/>
  <c r="BP3540" i="1"/>
  <c r="BN3539" i="1"/>
  <c r="BO3539" i="1" s="1"/>
  <c r="BM3542" i="1" l="1"/>
  <c r="BL3543" i="1"/>
  <c r="BP3541" i="1"/>
  <c r="BN3541" i="1"/>
  <c r="BO3541" i="1" s="1"/>
  <c r="BM3543" i="1" l="1"/>
  <c r="BN3542" i="1" s="1"/>
  <c r="BO3542" i="1" s="1"/>
  <c r="BL3544" i="1"/>
  <c r="BP3542" i="1"/>
  <c r="BL3545" i="1" l="1"/>
  <c r="BM3544" i="1"/>
  <c r="BN3543" i="1" s="1"/>
  <c r="BO3543" i="1" s="1"/>
  <c r="BP3543" i="1"/>
  <c r="BP3544" i="1" l="1"/>
  <c r="BM3545" i="1"/>
  <c r="BL3546" i="1"/>
  <c r="BL3547" i="1" l="1"/>
  <c r="BM3546" i="1"/>
  <c r="BP3545" i="1"/>
  <c r="BN3545" i="1"/>
  <c r="BO3545" i="1" s="1"/>
  <c r="BN3544" i="1"/>
  <c r="BO3544" i="1" s="1"/>
  <c r="BP3546" i="1" l="1"/>
  <c r="BL3548" i="1"/>
  <c r="BM3547" i="1"/>
  <c r="BP3547" i="1" l="1"/>
  <c r="BL3549" i="1"/>
  <c r="BM3548" i="1"/>
  <c r="BN3546" i="1"/>
  <c r="BO3546" i="1" s="1"/>
  <c r="BP3548" i="1" l="1"/>
  <c r="BM3549" i="1"/>
  <c r="BL3550" i="1"/>
  <c r="BN3547" i="1"/>
  <c r="BO3547" i="1" s="1"/>
  <c r="BM3550" i="1" l="1"/>
  <c r="BL3551" i="1"/>
  <c r="BP3549" i="1"/>
  <c r="BN3549" i="1"/>
  <c r="BO3549" i="1" s="1"/>
  <c r="BN3548" i="1"/>
  <c r="BO3548" i="1" s="1"/>
  <c r="BL3552" i="1" l="1"/>
  <c r="BM3551" i="1"/>
  <c r="BN3550" i="1" s="1"/>
  <c r="BO3550" i="1" s="1"/>
  <c r="BP3550" i="1"/>
  <c r="BP3551" i="1" l="1"/>
  <c r="BM3552" i="1"/>
  <c r="BL3553" i="1"/>
  <c r="BL3554" i="1" l="1"/>
  <c r="BM3553" i="1"/>
  <c r="BP3552" i="1"/>
  <c r="BN3552" i="1"/>
  <c r="BO3552" i="1" s="1"/>
  <c r="BN3551" i="1"/>
  <c r="BO3551" i="1" s="1"/>
  <c r="BP3553" i="1" l="1"/>
  <c r="BM3554" i="1"/>
  <c r="BL3555" i="1"/>
  <c r="BM3555" i="1" l="1"/>
  <c r="BL3556" i="1"/>
  <c r="BP3554" i="1"/>
  <c r="BN3554" i="1"/>
  <c r="BO3554" i="1" s="1"/>
  <c r="BN3553" i="1"/>
  <c r="BO3553" i="1" s="1"/>
  <c r="BM3556" i="1" l="1"/>
  <c r="BL3557" i="1"/>
  <c r="BP3555" i="1"/>
  <c r="BN3555" i="1"/>
  <c r="BO3555" i="1" s="1"/>
  <c r="BM3557" i="1" l="1"/>
  <c r="BL3558" i="1"/>
  <c r="BP3556" i="1"/>
  <c r="BN3556" i="1"/>
  <c r="BO3556" i="1" s="1"/>
  <c r="BM3558" i="1" l="1"/>
  <c r="BN3557" i="1" s="1"/>
  <c r="BO3557" i="1" s="1"/>
  <c r="BL3559" i="1"/>
  <c r="BP3557" i="1"/>
  <c r="BL3560" i="1" l="1"/>
  <c r="BM3559" i="1"/>
  <c r="BP3558" i="1"/>
  <c r="BN3558" i="1"/>
  <c r="BO3558" i="1" s="1"/>
  <c r="BP3559" i="1" l="1"/>
  <c r="BM3560" i="1"/>
  <c r="BL3561" i="1"/>
  <c r="BM3561" i="1" l="1"/>
  <c r="BL3562" i="1"/>
  <c r="BP3560" i="1"/>
  <c r="BN3560" i="1"/>
  <c r="BO3560" i="1" s="1"/>
  <c r="BN3559" i="1"/>
  <c r="BO3559" i="1" s="1"/>
  <c r="BM3562" i="1" l="1"/>
  <c r="BN3561" i="1" s="1"/>
  <c r="BO3561" i="1" s="1"/>
  <c r="BL3563" i="1"/>
  <c r="BP3561" i="1"/>
  <c r="BL3564" i="1" l="1"/>
  <c r="BM3563" i="1"/>
  <c r="BP3562" i="1"/>
  <c r="BN3562" i="1"/>
  <c r="BO3562" i="1" s="1"/>
  <c r="BP3563" i="1" l="1"/>
  <c r="BM3564" i="1"/>
  <c r="BL3565" i="1"/>
  <c r="BM3565" i="1" l="1"/>
  <c r="BL3566" i="1"/>
  <c r="BP3564" i="1"/>
  <c r="BN3564" i="1"/>
  <c r="BO3564" i="1" s="1"/>
  <c r="BN3563" i="1"/>
  <c r="BO3563" i="1" s="1"/>
  <c r="BL3567" i="1" l="1"/>
  <c r="BM3566" i="1"/>
  <c r="BP3565" i="1"/>
  <c r="BN3565" i="1"/>
  <c r="BO3565" i="1" s="1"/>
  <c r="BP3566" i="1" l="1"/>
  <c r="BL3568" i="1"/>
  <c r="BM3567" i="1"/>
  <c r="BP3567" i="1" l="1"/>
  <c r="BM3568" i="1"/>
  <c r="BL3569" i="1"/>
  <c r="BN3566" i="1"/>
  <c r="BO3566" i="1" s="1"/>
  <c r="BL3570" i="1" l="1"/>
  <c r="BM3569" i="1"/>
  <c r="BN3568" i="1" s="1"/>
  <c r="BO3568" i="1" s="1"/>
  <c r="BP3568" i="1"/>
  <c r="BN3567" i="1"/>
  <c r="BO3567" i="1" s="1"/>
  <c r="BP3569" i="1" l="1"/>
  <c r="BM3570" i="1"/>
  <c r="BL3571" i="1"/>
  <c r="BM3571" i="1" l="1"/>
  <c r="BN3570" i="1" s="1"/>
  <c r="BO3570" i="1" s="1"/>
  <c r="BL3572" i="1"/>
  <c r="BP3570" i="1"/>
  <c r="BN3569" i="1"/>
  <c r="BO3569" i="1" s="1"/>
  <c r="BL3573" i="1" l="1"/>
  <c r="BM3572" i="1"/>
  <c r="BN3571" i="1" s="1"/>
  <c r="BO3571" i="1" s="1"/>
  <c r="BP3571" i="1"/>
  <c r="BP3572" i="1" l="1"/>
  <c r="BM3573" i="1"/>
  <c r="BL3574" i="1"/>
  <c r="BP3573" i="1" l="1"/>
  <c r="BL3575" i="1"/>
  <c r="BM3574" i="1"/>
  <c r="BN3572" i="1"/>
  <c r="BO3572" i="1" s="1"/>
  <c r="BM3575" i="1" l="1"/>
  <c r="BL3576" i="1"/>
  <c r="BP3574" i="1"/>
  <c r="BN3574" i="1"/>
  <c r="BO3574" i="1" s="1"/>
  <c r="BN3573" i="1"/>
  <c r="BO3573" i="1" s="1"/>
  <c r="BM3576" i="1" l="1"/>
  <c r="BL3577" i="1"/>
  <c r="BN3575" i="1"/>
  <c r="BP3575" i="1"/>
  <c r="BO3575" i="1"/>
  <c r="BM3577" i="1" l="1"/>
  <c r="BL3578" i="1"/>
  <c r="BP3576" i="1"/>
  <c r="BN3576" i="1"/>
  <c r="BO3576" i="1" s="1"/>
  <c r="BM3578" i="1" l="1"/>
  <c r="BL3579" i="1"/>
  <c r="BP3577" i="1"/>
  <c r="BN3577" i="1"/>
  <c r="BO3577" i="1" s="1"/>
  <c r="BL3580" i="1" l="1"/>
  <c r="BM3579" i="1"/>
  <c r="BN3578" i="1" s="1"/>
  <c r="BO3578" i="1" s="1"/>
  <c r="BP3578" i="1"/>
  <c r="BP3579" i="1" l="1"/>
  <c r="BM3580" i="1"/>
  <c r="BL3581" i="1"/>
  <c r="BP3580" i="1" l="1"/>
  <c r="BL3582" i="1"/>
  <c r="BM3581" i="1"/>
  <c r="BN3579" i="1"/>
  <c r="BO3579" i="1" s="1"/>
  <c r="BP3581" i="1" l="1"/>
  <c r="BM3582" i="1"/>
  <c r="BN3581" i="1" s="1"/>
  <c r="BO3581" i="1" s="1"/>
  <c r="BL3583" i="1"/>
  <c r="BN3580" i="1"/>
  <c r="BO3580" i="1" s="1"/>
  <c r="BM3583" i="1" l="1"/>
  <c r="BL3584" i="1"/>
  <c r="BN3582" i="1"/>
  <c r="BO3582" i="1" s="1"/>
  <c r="BP3582" i="1"/>
  <c r="BL3585" i="1" l="1"/>
  <c r="BM3584" i="1"/>
  <c r="BP3583" i="1"/>
  <c r="BP3584" i="1" l="1"/>
  <c r="BN3583" i="1"/>
  <c r="BO3583" i="1" s="1"/>
  <c r="BM3585" i="1"/>
  <c r="BN3584" i="1" s="1"/>
  <c r="BO3584" i="1" s="1"/>
  <c r="BL3586" i="1"/>
  <c r="BL3587" i="1" l="1"/>
  <c r="BM3586" i="1"/>
  <c r="BN3585" i="1" s="1"/>
  <c r="BO3585" i="1" s="1"/>
  <c r="BP3585" i="1"/>
  <c r="BP3586" i="1" l="1"/>
  <c r="BM3587" i="1"/>
  <c r="BL3588" i="1"/>
  <c r="BM3588" i="1" l="1"/>
  <c r="BN3587" i="1" s="1"/>
  <c r="BO3587" i="1" s="1"/>
  <c r="BL3589" i="1"/>
  <c r="BP3587" i="1"/>
  <c r="BN3586" i="1"/>
  <c r="BO3586" i="1" s="1"/>
  <c r="BL3590" i="1" l="1"/>
  <c r="BM3589" i="1"/>
  <c r="BP3588" i="1"/>
  <c r="BN3588" i="1"/>
  <c r="BO3588" i="1" s="1"/>
  <c r="BP3589" i="1" l="1"/>
  <c r="BL3591" i="1"/>
  <c r="BM3590" i="1"/>
  <c r="BP3590" i="1" l="1"/>
  <c r="BL3592" i="1"/>
  <c r="BM3591" i="1"/>
  <c r="BN3589" i="1"/>
  <c r="BO3589" i="1" s="1"/>
  <c r="BM3592" i="1" l="1"/>
  <c r="BL3593" i="1"/>
  <c r="BP3591" i="1"/>
  <c r="BN3591" i="1"/>
  <c r="BO3591" i="1" s="1"/>
  <c r="BN3590" i="1"/>
  <c r="BO3590" i="1" s="1"/>
  <c r="BL3594" i="1" l="1"/>
  <c r="BM3593" i="1"/>
  <c r="BN3592" i="1" s="1"/>
  <c r="BO3592" i="1" s="1"/>
  <c r="BP3592" i="1"/>
  <c r="BP3593" i="1" l="1"/>
  <c r="BM3594" i="1"/>
  <c r="BL3595" i="1"/>
  <c r="BP3594" i="1" l="1"/>
  <c r="BM3595" i="1"/>
  <c r="BL3596" i="1"/>
  <c r="BN3593" i="1"/>
  <c r="BO3593" i="1" s="1"/>
  <c r="BL3597" i="1" l="1"/>
  <c r="BM3596" i="1"/>
  <c r="BP3595" i="1"/>
  <c r="BN3594" i="1"/>
  <c r="BO3594" i="1" s="1"/>
  <c r="BP3596" i="1" l="1"/>
  <c r="BN3595" i="1"/>
  <c r="BO3595" i="1" s="1"/>
  <c r="BM3597" i="1"/>
  <c r="BL3598" i="1"/>
  <c r="BP3597" i="1" l="1"/>
  <c r="BN3596" i="1"/>
  <c r="BO3596" i="1" s="1"/>
  <c r="BL3599" i="1"/>
  <c r="BM3598" i="1"/>
  <c r="BM3599" i="1" l="1"/>
  <c r="BL3600" i="1"/>
  <c r="BP3598" i="1"/>
  <c r="BN3598" i="1"/>
  <c r="BO3598" i="1" s="1"/>
  <c r="BN3597" i="1"/>
  <c r="BO3597" i="1" s="1"/>
  <c r="BL3601" i="1" l="1"/>
  <c r="BM3600" i="1"/>
  <c r="BN3599" i="1" s="1"/>
  <c r="BO3599" i="1" s="1"/>
  <c r="BP3599" i="1"/>
  <c r="BP3600" i="1" l="1"/>
  <c r="BL3602" i="1"/>
  <c r="BM3601" i="1"/>
  <c r="BP3601" i="1" l="1"/>
  <c r="BM3602" i="1"/>
  <c r="BL3603" i="1"/>
  <c r="BN3600" i="1"/>
  <c r="BO3600" i="1" s="1"/>
  <c r="BL3604" i="1" l="1"/>
  <c r="BM3603" i="1"/>
  <c r="BN3602" i="1" s="1"/>
  <c r="BO3602" i="1" s="1"/>
  <c r="BP3602" i="1"/>
  <c r="BN3601" i="1"/>
  <c r="BO3601" i="1" s="1"/>
  <c r="BP3603" i="1" l="1"/>
  <c r="BM3604" i="1"/>
  <c r="BL3605" i="1"/>
  <c r="BL3606" i="1" l="1"/>
  <c r="BM3605" i="1"/>
  <c r="BN3604" i="1" s="1"/>
  <c r="BO3604" i="1" s="1"/>
  <c r="BP3604" i="1"/>
  <c r="BN3603" i="1"/>
  <c r="BO3603" i="1" s="1"/>
  <c r="BP3605" i="1" l="1"/>
  <c r="BM3606" i="1"/>
  <c r="BL3607" i="1"/>
  <c r="BP3606" i="1" l="1"/>
  <c r="BM3607" i="1"/>
  <c r="BL3608" i="1"/>
  <c r="BN3605" i="1"/>
  <c r="BO3605" i="1" s="1"/>
  <c r="BP3607" i="1" l="1"/>
  <c r="BL3609" i="1"/>
  <c r="BM3608" i="1"/>
  <c r="BN3606" i="1"/>
  <c r="BO3606" i="1" s="1"/>
  <c r="BP3608" i="1" l="1"/>
  <c r="BM3609" i="1"/>
  <c r="BL3610" i="1"/>
  <c r="BN3607" i="1"/>
  <c r="BO3607" i="1" s="1"/>
  <c r="BP3609" i="1" l="1"/>
  <c r="BL3611" i="1"/>
  <c r="BM3610" i="1"/>
  <c r="BN3608" i="1"/>
  <c r="BO3608" i="1" s="1"/>
  <c r="BP3610" i="1" l="1"/>
  <c r="BL3612" i="1"/>
  <c r="BM3611" i="1"/>
  <c r="BN3609" i="1"/>
  <c r="BO3609" i="1" s="1"/>
  <c r="BP3611" i="1" l="1"/>
  <c r="BN3610" i="1"/>
  <c r="BO3610" i="1" s="1"/>
  <c r="BM3612" i="1"/>
  <c r="BL3613" i="1"/>
  <c r="BL3614" i="1" l="1"/>
  <c r="BM3613" i="1"/>
  <c r="BP3612" i="1"/>
  <c r="BN3612" i="1"/>
  <c r="BO3612" i="1" s="1"/>
  <c r="BN3611" i="1"/>
  <c r="BO3611" i="1" s="1"/>
  <c r="BP3613" i="1" l="1"/>
  <c r="BM3614" i="1"/>
  <c r="BL3615" i="1"/>
  <c r="BP3614" i="1" l="1"/>
  <c r="BN3613" i="1"/>
  <c r="BO3613" i="1" s="1"/>
  <c r="BL3616" i="1"/>
  <c r="BM3615" i="1"/>
  <c r="BP3615" i="1" l="1"/>
  <c r="BM3616" i="1"/>
  <c r="BL3617" i="1"/>
  <c r="BN3614" i="1"/>
  <c r="BO3614" i="1" s="1"/>
  <c r="BP3616" i="1" l="1"/>
  <c r="BL3618" i="1"/>
  <c r="BM3617" i="1"/>
  <c r="BN3615" i="1"/>
  <c r="BO3615" i="1" s="1"/>
  <c r="BP3617" i="1" l="1"/>
  <c r="BM3618" i="1"/>
  <c r="BL3619" i="1"/>
  <c r="BN3616" i="1"/>
  <c r="BO3616" i="1" s="1"/>
  <c r="BP3618" i="1" l="1"/>
  <c r="BL3620" i="1"/>
  <c r="BM3619" i="1"/>
  <c r="BN3617" i="1"/>
  <c r="BO3617" i="1" s="1"/>
  <c r="BL3621" i="1" l="1"/>
  <c r="BM3620" i="1"/>
  <c r="BN3619" i="1" s="1"/>
  <c r="BO3619" i="1" s="1"/>
  <c r="BP3619" i="1"/>
  <c r="BN3618" i="1"/>
  <c r="BO3618" i="1" s="1"/>
  <c r="BP3620" i="1" l="1"/>
  <c r="BM3621" i="1"/>
  <c r="BL3622" i="1"/>
  <c r="BP3621" i="1" l="1"/>
  <c r="BL3623" i="1"/>
  <c r="BM3622" i="1"/>
  <c r="BN3620" i="1"/>
  <c r="BO3620" i="1" s="1"/>
  <c r="BP3622" i="1" l="1"/>
  <c r="BM3623" i="1"/>
  <c r="BL3624" i="1"/>
  <c r="BN3621" i="1"/>
  <c r="BO3621" i="1" s="1"/>
  <c r="BL3625" i="1" l="1"/>
  <c r="BM3624" i="1"/>
  <c r="BN3623" i="1" s="1"/>
  <c r="BO3623" i="1" s="1"/>
  <c r="BP3623" i="1"/>
  <c r="BN3622" i="1"/>
  <c r="BO3622" i="1" s="1"/>
  <c r="BP3624" i="1" l="1"/>
  <c r="BL3626" i="1"/>
  <c r="BM3625" i="1"/>
  <c r="BN3624" i="1" s="1"/>
  <c r="BO3624" i="1" s="1"/>
  <c r="BP3625" i="1" l="1"/>
  <c r="BM3626" i="1"/>
  <c r="BL3627" i="1"/>
  <c r="BL3628" i="1" l="1"/>
  <c r="BM3627" i="1"/>
  <c r="BN3626" i="1" s="1"/>
  <c r="BO3626" i="1" s="1"/>
  <c r="BP3626" i="1"/>
  <c r="BN3625" i="1"/>
  <c r="BO3625" i="1" s="1"/>
  <c r="BP3627" i="1" l="1"/>
  <c r="BM3628" i="1"/>
  <c r="BL3629" i="1"/>
  <c r="BP3628" i="1" l="1"/>
  <c r="BL3630" i="1"/>
  <c r="BM3629" i="1"/>
  <c r="BN3627" i="1"/>
  <c r="BO3627" i="1" s="1"/>
  <c r="BP3629" i="1" l="1"/>
  <c r="BM3630" i="1"/>
  <c r="BL3631" i="1"/>
  <c r="BN3628" i="1"/>
  <c r="BO3628" i="1" s="1"/>
  <c r="BP3630" i="1" l="1"/>
  <c r="BM3631" i="1"/>
  <c r="BL3632" i="1"/>
  <c r="BN3629" i="1"/>
  <c r="BO3629" i="1" s="1"/>
  <c r="BP3631" i="1" l="1"/>
  <c r="BL3633" i="1"/>
  <c r="BM3632" i="1"/>
  <c r="BN3630" i="1"/>
  <c r="BO3630" i="1" s="1"/>
  <c r="BP3632" i="1" l="1"/>
  <c r="BM3633" i="1"/>
  <c r="BN3632" i="1" s="1"/>
  <c r="BO3632" i="1" s="1"/>
  <c r="BL3634" i="1"/>
  <c r="BN3631" i="1"/>
  <c r="BO3631" i="1" s="1"/>
  <c r="BL3635" i="1" l="1"/>
  <c r="BM3634" i="1"/>
  <c r="BN3633" i="1" s="1"/>
  <c r="BO3633" i="1" s="1"/>
  <c r="BP3633" i="1"/>
  <c r="BP3634" i="1" l="1"/>
  <c r="BM3635" i="1"/>
  <c r="BL3636" i="1"/>
  <c r="BP3635" i="1" l="1"/>
  <c r="BM3636" i="1"/>
  <c r="BL3637" i="1"/>
  <c r="BN3634" i="1"/>
  <c r="BO3634" i="1" s="1"/>
  <c r="BP3636" i="1" l="1"/>
  <c r="BL3638" i="1"/>
  <c r="BM3637" i="1"/>
  <c r="BN3635" i="1"/>
  <c r="BO3635" i="1" s="1"/>
  <c r="BP3637" i="1" l="1"/>
  <c r="BM3638" i="1"/>
  <c r="BL3639" i="1"/>
  <c r="BN3636" i="1"/>
  <c r="BO3636" i="1" s="1"/>
  <c r="BP3638" i="1" l="1"/>
  <c r="BL3640" i="1"/>
  <c r="BM3639" i="1"/>
  <c r="BN3637" i="1"/>
  <c r="BO3637" i="1" s="1"/>
  <c r="BM3640" i="1" l="1"/>
  <c r="BL3641" i="1"/>
  <c r="BP3639" i="1"/>
  <c r="BN3639" i="1"/>
  <c r="BO3639" i="1" s="1"/>
  <c r="BN3638" i="1"/>
  <c r="BO3638" i="1" s="1"/>
  <c r="BL3642" i="1" l="1"/>
  <c r="BM3641" i="1"/>
  <c r="BN3640" i="1" s="1"/>
  <c r="BO3640" i="1" s="1"/>
  <c r="BP3640" i="1"/>
  <c r="BP3641" i="1" l="1"/>
  <c r="BM3642" i="1"/>
  <c r="BL3643" i="1"/>
  <c r="BL3644" i="1" l="1"/>
  <c r="BM3643" i="1"/>
  <c r="BN3642" i="1" s="1"/>
  <c r="BO3642" i="1" s="1"/>
  <c r="BP3642" i="1"/>
  <c r="BN3641" i="1"/>
  <c r="BO3641" i="1" s="1"/>
  <c r="BP3643" i="1" l="1"/>
  <c r="BL3645" i="1"/>
  <c r="BM3644" i="1"/>
  <c r="BM3645" i="1" l="1"/>
  <c r="BN3644" i="1" s="1"/>
  <c r="BO3644" i="1" s="1"/>
  <c r="BL3646" i="1"/>
  <c r="BP3644" i="1"/>
  <c r="BN3643" i="1"/>
  <c r="BO3643" i="1" s="1"/>
  <c r="BL3647" i="1" l="1"/>
  <c r="BM3646" i="1"/>
  <c r="BN3645" i="1" s="1"/>
  <c r="BO3645" i="1" s="1"/>
  <c r="BP3645" i="1"/>
  <c r="BP3646" i="1" l="1"/>
  <c r="BM3647" i="1"/>
  <c r="BL3648" i="1"/>
  <c r="BL3649" i="1" l="1"/>
  <c r="BM3648" i="1"/>
  <c r="BN3647" i="1" s="1"/>
  <c r="BO3647" i="1" s="1"/>
  <c r="BP3647" i="1"/>
  <c r="BN3646" i="1"/>
  <c r="BO3646" i="1" s="1"/>
  <c r="BP3648" i="1" l="1"/>
  <c r="BL3650" i="1"/>
  <c r="BM3649" i="1"/>
  <c r="BP3649" i="1" l="1"/>
  <c r="BM3650" i="1"/>
  <c r="BL3651" i="1"/>
  <c r="BN3648" i="1"/>
  <c r="BO3648" i="1" s="1"/>
  <c r="BL3652" i="1" l="1"/>
  <c r="BM3651" i="1"/>
  <c r="BN3650" i="1" s="1"/>
  <c r="BO3650" i="1" s="1"/>
  <c r="BP3650" i="1"/>
  <c r="BN3649" i="1"/>
  <c r="BO3649" i="1" s="1"/>
  <c r="BP3651" i="1" l="1"/>
  <c r="BM3652" i="1"/>
  <c r="BL3653" i="1"/>
  <c r="BL3654" i="1" l="1"/>
  <c r="BM3653" i="1"/>
  <c r="BN3652" i="1" s="1"/>
  <c r="BO3652" i="1" s="1"/>
  <c r="BP3652" i="1"/>
  <c r="BN3651" i="1"/>
  <c r="BO3651" i="1" s="1"/>
  <c r="BP3653" i="1" l="1"/>
  <c r="BM3654" i="1"/>
  <c r="BL3655" i="1"/>
  <c r="BM3655" i="1" l="1"/>
  <c r="BN3654" i="1" s="1"/>
  <c r="BO3654" i="1" s="1"/>
  <c r="BL3656" i="1"/>
  <c r="BP3654" i="1"/>
  <c r="BN3653" i="1"/>
  <c r="BO3653" i="1" s="1"/>
  <c r="BL3657" i="1" l="1"/>
  <c r="BM3656" i="1"/>
  <c r="BN3655" i="1" s="1"/>
  <c r="BO3655" i="1" s="1"/>
  <c r="BP3655" i="1"/>
  <c r="BP3656" i="1" l="1"/>
  <c r="BM3657" i="1"/>
  <c r="BL3658" i="1"/>
  <c r="BL3659" i="1" l="1"/>
  <c r="BM3658" i="1"/>
  <c r="BN3657" i="1" s="1"/>
  <c r="BO3657" i="1" s="1"/>
  <c r="BP3657" i="1"/>
  <c r="BN3656" i="1"/>
  <c r="BO3656" i="1" s="1"/>
  <c r="BP3658" i="1" l="1"/>
  <c r="BM3659" i="1"/>
  <c r="BL3660" i="1"/>
  <c r="BM3660" i="1" l="1"/>
  <c r="BN3659" i="1" s="1"/>
  <c r="BO3659" i="1" s="1"/>
  <c r="BL3661" i="1"/>
  <c r="BP3659" i="1"/>
  <c r="BN3658" i="1"/>
  <c r="BO3658" i="1" s="1"/>
  <c r="BL3662" i="1" l="1"/>
  <c r="BM3661" i="1"/>
  <c r="BN3660" i="1" s="1"/>
  <c r="BO3660" i="1" s="1"/>
  <c r="BP3660" i="1"/>
  <c r="BP3661" i="1" l="1"/>
  <c r="BM3662" i="1"/>
  <c r="BL3663" i="1"/>
  <c r="BL3664" i="1" l="1"/>
  <c r="BM3663" i="1"/>
  <c r="BN3662" i="1" s="1"/>
  <c r="BO3662" i="1" s="1"/>
  <c r="BP3662" i="1"/>
  <c r="BN3661" i="1"/>
  <c r="BO3661" i="1" s="1"/>
  <c r="BP3663" i="1" l="1"/>
  <c r="BM3664" i="1"/>
  <c r="BL3665" i="1"/>
  <c r="BL3666" i="1" l="1"/>
  <c r="BM3665" i="1"/>
  <c r="BN3664" i="1" s="1"/>
  <c r="BO3664" i="1" s="1"/>
  <c r="BP3664" i="1"/>
  <c r="BN3663" i="1"/>
  <c r="BO3663" i="1" s="1"/>
  <c r="BP3665" i="1" l="1"/>
  <c r="BM3666" i="1"/>
  <c r="BL3667" i="1"/>
  <c r="BL3668" i="1" l="1"/>
  <c r="BM3667" i="1"/>
  <c r="BN3666" i="1" s="1"/>
  <c r="BO3666" i="1" s="1"/>
  <c r="BP3666" i="1"/>
  <c r="BN3665" i="1"/>
  <c r="BO3665" i="1" s="1"/>
  <c r="BP3667" i="1" l="1"/>
  <c r="BL3669" i="1"/>
  <c r="BM3668" i="1"/>
  <c r="BP3668" i="1" l="1"/>
  <c r="BM3669" i="1"/>
  <c r="BL3670" i="1"/>
  <c r="BN3667" i="1"/>
  <c r="BO3667" i="1" s="1"/>
  <c r="BL3671" i="1" l="1"/>
  <c r="BM3670" i="1"/>
  <c r="BN3669" i="1" s="1"/>
  <c r="BO3669" i="1" s="1"/>
  <c r="BP3669" i="1"/>
  <c r="BN3668" i="1"/>
  <c r="BO3668" i="1" s="1"/>
  <c r="BP3670" i="1" l="1"/>
  <c r="BM3671" i="1"/>
  <c r="BL3672" i="1"/>
  <c r="BL3673" i="1" l="1"/>
  <c r="BM3672" i="1"/>
  <c r="BN3671" i="1" s="1"/>
  <c r="BO3671" i="1" s="1"/>
  <c r="BP3671" i="1"/>
  <c r="BN3670" i="1"/>
  <c r="BO3670" i="1" s="1"/>
  <c r="BP3672" i="1" l="1"/>
  <c r="BL3674" i="1"/>
  <c r="BM3673" i="1"/>
  <c r="BP3673" i="1" l="1"/>
  <c r="BM3674" i="1"/>
  <c r="BL3675" i="1"/>
  <c r="BN3672" i="1"/>
  <c r="BO3672" i="1" s="1"/>
  <c r="BL3676" i="1" l="1"/>
  <c r="BM3675" i="1"/>
  <c r="BN3674" i="1" s="1"/>
  <c r="BO3674" i="1" s="1"/>
  <c r="BP3674" i="1"/>
  <c r="BN3673" i="1"/>
  <c r="BO3673" i="1" s="1"/>
  <c r="BP3675" i="1" l="1"/>
  <c r="BM3676" i="1"/>
  <c r="BL3677" i="1"/>
  <c r="BL3678" i="1" l="1"/>
  <c r="BM3677" i="1"/>
  <c r="BN3676" i="1" s="1"/>
  <c r="BO3676" i="1" s="1"/>
  <c r="BP3676" i="1"/>
  <c r="BN3675" i="1"/>
  <c r="BO3675" i="1" s="1"/>
  <c r="BP3677" i="1" l="1"/>
  <c r="BM3678" i="1"/>
  <c r="BL3679" i="1"/>
  <c r="BM3679" i="1" l="1"/>
  <c r="BN3678" i="1" s="1"/>
  <c r="BO3678" i="1" s="1"/>
  <c r="BL3680" i="1"/>
  <c r="BP3678" i="1"/>
  <c r="BN3677" i="1"/>
  <c r="BO3677" i="1" s="1"/>
  <c r="BL3681" i="1" l="1"/>
  <c r="BM3680" i="1"/>
  <c r="BN3679" i="1" s="1"/>
  <c r="BO3679" i="1" s="1"/>
  <c r="BP3679" i="1"/>
  <c r="BP3680" i="1" l="1"/>
  <c r="BM3681" i="1"/>
  <c r="BL3682" i="1"/>
  <c r="BL3683" i="1" l="1"/>
  <c r="BM3682" i="1"/>
  <c r="BN3681" i="1" s="1"/>
  <c r="BO3681" i="1" s="1"/>
  <c r="BP3681" i="1"/>
  <c r="BN3680" i="1"/>
  <c r="BO3680" i="1" s="1"/>
  <c r="BP3682" i="1" l="1"/>
  <c r="BM3683" i="1"/>
  <c r="BL3684" i="1"/>
  <c r="BM3684" i="1" l="1"/>
  <c r="BN3683" i="1" s="1"/>
  <c r="BO3683" i="1" s="1"/>
  <c r="BL3685" i="1"/>
  <c r="BP3683" i="1"/>
  <c r="BN3682" i="1"/>
  <c r="BO3682" i="1" s="1"/>
  <c r="BL3686" i="1" l="1"/>
  <c r="BM3685" i="1"/>
  <c r="BN3684" i="1" s="1"/>
  <c r="BO3684" i="1" s="1"/>
  <c r="BP3684" i="1"/>
  <c r="BP3685" i="1" l="1"/>
  <c r="BM3686" i="1"/>
  <c r="BL3687" i="1"/>
  <c r="BL3688" i="1" l="1"/>
  <c r="BM3687" i="1"/>
  <c r="BP3686" i="1"/>
  <c r="BN3686" i="1"/>
  <c r="BO3686" i="1" s="1"/>
  <c r="BN3685" i="1"/>
  <c r="BO3685" i="1" s="1"/>
  <c r="BP3687" i="1" l="1"/>
  <c r="BM3688" i="1"/>
  <c r="BL3689" i="1"/>
  <c r="BL3690" i="1" l="1"/>
  <c r="BM3689" i="1"/>
  <c r="BN3688" i="1" s="1"/>
  <c r="BO3688" i="1" s="1"/>
  <c r="BP3688" i="1"/>
  <c r="BN3687" i="1"/>
  <c r="BO3687" i="1" s="1"/>
  <c r="BP3689" i="1" l="1"/>
  <c r="BM3690" i="1"/>
  <c r="BL3691" i="1"/>
  <c r="BM3691" i="1" l="1"/>
  <c r="BN3690" i="1" s="1"/>
  <c r="BO3690" i="1" s="1"/>
  <c r="BL3692" i="1"/>
  <c r="BP3690" i="1"/>
  <c r="BN3689" i="1"/>
  <c r="BO3689" i="1" s="1"/>
  <c r="BL3693" i="1" l="1"/>
  <c r="BM3692" i="1"/>
  <c r="BN3691" i="1" s="1"/>
  <c r="BO3691" i="1" s="1"/>
  <c r="BP3691" i="1"/>
  <c r="BP3692" i="1" l="1"/>
  <c r="BM3693" i="1"/>
  <c r="BL3694" i="1"/>
  <c r="BL3695" i="1" l="1"/>
  <c r="BM3694" i="1"/>
  <c r="BN3693" i="1" s="1"/>
  <c r="BO3693" i="1" s="1"/>
  <c r="BP3693" i="1"/>
  <c r="BN3692" i="1"/>
  <c r="BO3692" i="1" s="1"/>
  <c r="BP3694" i="1" l="1"/>
  <c r="BM3695" i="1"/>
  <c r="BL3696" i="1"/>
  <c r="BL3697" i="1" l="1"/>
  <c r="BM3696" i="1"/>
  <c r="BN3695" i="1" s="1"/>
  <c r="BO3695" i="1" s="1"/>
  <c r="BP3695" i="1"/>
  <c r="BN3694" i="1"/>
  <c r="BO3694" i="1" s="1"/>
  <c r="BP3696" i="1" l="1"/>
  <c r="BL3698" i="1"/>
  <c r="BM3697" i="1"/>
  <c r="BP3697" i="1" l="1"/>
  <c r="BM3698" i="1"/>
  <c r="BL3699" i="1"/>
  <c r="BN3696" i="1"/>
  <c r="BO3696" i="1" s="1"/>
  <c r="BL3700" i="1" l="1"/>
  <c r="BM3699" i="1"/>
  <c r="BN3698" i="1" s="1"/>
  <c r="BO3698" i="1" s="1"/>
  <c r="BP3698" i="1"/>
  <c r="BN3697" i="1"/>
  <c r="BO3697" i="1" s="1"/>
  <c r="BP3699" i="1" l="1"/>
  <c r="BM3700" i="1"/>
  <c r="BL3701" i="1"/>
  <c r="BL3702" i="1" l="1"/>
  <c r="BM3701" i="1"/>
  <c r="BN3700" i="1" s="1"/>
  <c r="BO3700" i="1" s="1"/>
  <c r="BP3700" i="1"/>
  <c r="BN3699" i="1"/>
  <c r="BO3699" i="1" s="1"/>
  <c r="BP3701" i="1" l="1"/>
  <c r="BM3702" i="1"/>
  <c r="BL3703" i="1"/>
  <c r="BM3703" i="1" l="1"/>
  <c r="BN3702" i="1" s="1"/>
  <c r="BO3702" i="1" s="1"/>
  <c r="BL3704" i="1"/>
  <c r="BP3702" i="1"/>
  <c r="BN3701" i="1"/>
  <c r="BO3701" i="1" s="1"/>
  <c r="BL3705" i="1" l="1"/>
  <c r="BM3704" i="1"/>
  <c r="BN3703" i="1" s="1"/>
  <c r="BO3703" i="1" s="1"/>
  <c r="BP3703" i="1"/>
  <c r="BP3704" i="1" l="1"/>
  <c r="BM3705" i="1"/>
  <c r="BN3704" i="1" s="1"/>
  <c r="BO3704" i="1" s="1"/>
  <c r="BL3706" i="1"/>
  <c r="BL3707" i="1" l="1"/>
  <c r="BM3706" i="1"/>
  <c r="BN3705" i="1" s="1"/>
  <c r="BO3705" i="1" s="1"/>
  <c r="BP3705" i="1"/>
  <c r="BP3706" i="1" l="1"/>
  <c r="BM3707" i="1"/>
  <c r="BL3708" i="1"/>
  <c r="BM3708" i="1" l="1"/>
  <c r="BN3707" i="1" s="1"/>
  <c r="BO3707" i="1" s="1"/>
  <c r="BL3709" i="1"/>
  <c r="BP3707" i="1"/>
  <c r="BN3706" i="1"/>
  <c r="BO3706" i="1" s="1"/>
  <c r="BL3710" i="1" l="1"/>
  <c r="BM3709" i="1"/>
  <c r="BP3708" i="1"/>
  <c r="BP3709" i="1" l="1"/>
  <c r="BN3708" i="1"/>
  <c r="BO3708" i="1" s="1"/>
  <c r="BM3710" i="1"/>
  <c r="BL3711" i="1"/>
  <c r="BP3710" i="1" l="1"/>
  <c r="BN3709" i="1"/>
  <c r="BO3709" i="1" s="1"/>
  <c r="BL3712" i="1"/>
  <c r="BM3711" i="1"/>
  <c r="BP3711" i="1" l="1"/>
  <c r="BM3712" i="1"/>
  <c r="BL3713" i="1"/>
  <c r="BN3710" i="1"/>
  <c r="BO3710" i="1" s="1"/>
  <c r="BL3714" i="1" l="1"/>
  <c r="BM3713" i="1"/>
  <c r="BN3712" i="1" s="1"/>
  <c r="BO3712" i="1" s="1"/>
  <c r="BP3712" i="1"/>
  <c r="BN3711" i="1"/>
  <c r="BO3711" i="1" s="1"/>
  <c r="BP3713" i="1" l="1"/>
  <c r="BM3714" i="1"/>
  <c r="BL3715" i="1"/>
  <c r="BM3715" i="1" l="1"/>
  <c r="BN3714" i="1" s="1"/>
  <c r="BO3714" i="1" s="1"/>
  <c r="BL3716" i="1"/>
  <c r="BP3714" i="1"/>
  <c r="BN3713" i="1"/>
  <c r="BO3713" i="1" s="1"/>
  <c r="BL3717" i="1" l="1"/>
  <c r="BM3716" i="1"/>
  <c r="BN3715" i="1" s="1"/>
  <c r="BO3715" i="1" s="1"/>
  <c r="BP3715" i="1"/>
  <c r="BP3716" i="1" l="1"/>
  <c r="BM3717" i="1"/>
  <c r="BL3718" i="1"/>
  <c r="BP3717" i="1" l="1"/>
  <c r="BL3719" i="1"/>
  <c r="BM3718" i="1"/>
  <c r="BN3716" i="1"/>
  <c r="BO3716" i="1" s="1"/>
  <c r="BP3718" i="1" l="1"/>
  <c r="BM3719" i="1"/>
  <c r="BL3720" i="1"/>
  <c r="BN3717" i="1"/>
  <c r="BO3717" i="1" s="1"/>
  <c r="BP3719" i="1" l="1"/>
  <c r="BL3721" i="1"/>
  <c r="BM3720" i="1"/>
  <c r="BN3718" i="1"/>
  <c r="BO3718" i="1" s="1"/>
  <c r="BL3722" i="1" l="1"/>
  <c r="BM3721" i="1"/>
  <c r="BP3720" i="1"/>
  <c r="BN3720" i="1"/>
  <c r="BO3720" i="1" s="1"/>
  <c r="BN3719" i="1"/>
  <c r="BO3719" i="1" s="1"/>
  <c r="BP3721" i="1" l="1"/>
  <c r="BM3722" i="1"/>
  <c r="BL3723" i="1"/>
  <c r="BL3724" i="1" l="1"/>
  <c r="BM3723" i="1"/>
  <c r="BN3722" i="1" s="1"/>
  <c r="BO3722" i="1" s="1"/>
  <c r="BP3722" i="1"/>
  <c r="BN3721" i="1"/>
  <c r="BO3721" i="1" s="1"/>
  <c r="BP3723" i="1" l="1"/>
  <c r="BM3724" i="1"/>
  <c r="BL3725" i="1"/>
  <c r="BL3726" i="1" l="1"/>
  <c r="BM3725" i="1"/>
  <c r="BN3724" i="1" s="1"/>
  <c r="BO3724" i="1" s="1"/>
  <c r="BP3724" i="1"/>
  <c r="BN3723" i="1"/>
  <c r="BO3723" i="1" s="1"/>
  <c r="BP3725" i="1" l="1"/>
  <c r="BM3726" i="1"/>
  <c r="BN3725" i="1" s="1"/>
  <c r="BO3725" i="1" s="1"/>
  <c r="BL3727" i="1"/>
  <c r="BM3727" i="1" l="1"/>
  <c r="BN3726" i="1" s="1"/>
  <c r="BO3726" i="1" s="1"/>
  <c r="BL3728" i="1"/>
  <c r="BP3726" i="1"/>
  <c r="BL3729" i="1" l="1"/>
  <c r="BM3728" i="1"/>
  <c r="BN3727" i="1" s="1"/>
  <c r="BO3727" i="1" s="1"/>
  <c r="BP3727" i="1"/>
  <c r="BP3728" i="1" l="1"/>
  <c r="BM3729" i="1"/>
  <c r="BL3730" i="1"/>
  <c r="BL3731" i="1" l="1"/>
  <c r="BM3730" i="1"/>
  <c r="BN3729" i="1" s="1"/>
  <c r="BO3729" i="1" s="1"/>
  <c r="BP3729" i="1"/>
  <c r="BN3728" i="1"/>
  <c r="BO3728" i="1" s="1"/>
  <c r="BP3730" i="1" l="1"/>
  <c r="BM3731" i="1"/>
  <c r="BL3732" i="1"/>
  <c r="BM3732" i="1" l="1"/>
  <c r="BN3731" i="1" s="1"/>
  <c r="BO3731" i="1" s="1"/>
  <c r="BL3733" i="1"/>
  <c r="BP3731" i="1"/>
  <c r="BN3730" i="1"/>
  <c r="BO3730" i="1" s="1"/>
  <c r="BL3734" i="1" l="1"/>
  <c r="BM3733" i="1"/>
  <c r="BN3732" i="1" s="1"/>
  <c r="BO3732" i="1" s="1"/>
  <c r="BP3732" i="1"/>
  <c r="BM3734" i="1" l="1"/>
  <c r="BN3733" i="1" s="1"/>
  <c r="BO3733" i="1" s="1"/>
  <c r="BL3735" i="1"/>
  <c r="BP3733" i="1"/>
  <c r="BL3736" i="1" l="1"/>
  <c r="BM3735" i="1"/>
  <c r="BN3734" i="1" s="1"/>
  <c r="BO3734" i="1" s="1"/>
  <c r="BP3734" i="1"/>
  <c r="BP3735" i="1" l="1"/>
  <c r="BM3736" i="1"/>
  <c r="BN3735" i="1" s="1"/>
  <c r="BO3735" i="1" s="1"/>
  <c r="BL3737" i="1"/>
  <c r="BL3738" i="1" l="1"/>
  <c r="BM3737" i="1"/>
  <c r="BN3736" i="1" s="1"/>
  <c r="BO3736" i="1" s="1"/>
  <c r="BP3736" i="1"/>
  <c r="BP3737" i="1" l="1"/>
  <c r="BM3738" i="1"/>
  <c r="BL3739" i="1"/>
  <c r="BP3738" i="1" l="1"/>
  <c r="BM3739" i="1"/>
  <c r="BL3740" i="1"/>
  <c r="BN3737" i="1"/>
  <c r="BO3737" i="1" s="1"/>
  <c r="BL3741" i="1" l="1"/>
  <c r="BM3740" i="1"/>
  <c r="BN3739" i="1" s="1"/>
  <c r="BO3739" i="1" s="1"/>
  <c r="BP3739" i="1"/>
  <c r="BN3738" i="1"/>
  <c r="BO3738" i="1" s="1"/>
  <c r="BP3740" i="1" l="1"/>
  <c r="BM3741" i="1"/>
  <c r="BL3742" i="1"/>
  <c r="BP3741" i="1" l="1"/>
  <c r="BL3743" i="1"/>
  <c r="BM3742" i="1"/>
  <c r="BN3740" i="1"/>
  <c r="BO3740" i="1" s="1"/>
  <c r="BP3742" i="1" l="1"/>
  <c r="BM3743" i="1"/>
  <c r="BL3744" i="1"/>
  <c r="BN3741" i="1"/>
  <c r="BO3741" i="1" s="1"/>
  <c r="BP3743" i="1" l="1"/>
  <c r="BL3745" i="1"/>
  <c r="BM3744" i="1"/>
  <c r="BN3742" i="1"/>
  <c r="BO3742" i="1" s="1"/>
  <c r="BL3746" i="1" l="1"/>
  <c r="BM3745" i="1"/>
  <c r="BN3744" i="1" s="1"/>
  <c r="BO3744" i="1" s="1"/>
  <c r="BP3744" i="1"/>
  <c r="BN3743" i="1"/>
  <c r="BO3743" i="1" s="1"/>
  <c r="BP3745" i="1" l="1"/>
  <c r="BM3746" i="1"/>
  <c r="BL3747" i="1"/>
  <c r="BP3746" i="1" l="1"/>
  <c r="BL3748" i="1"/>
  <c r="BM3747" i="1"/>
  <c r="BN3745" i="1"/>
  <c r="BO3745" i="1" s="1"/>
  <c r="BM3748" i="1" l="1"/>
  <c r="BL3749" i="1"/>
  <c r="BP3747" i="1"/>
  <c r="BN3747" i="1"/>
  <c r="BO3747" i="1" s="1"/>
  <c r="BN3746" i="1"/>
  <c r="BO3746" i="1" s="1"/>
  <c r="BL3750" i="1" l="1"/>
  <c r="BM3749" i="1"/>
  <c r="BN3748" i="1" s="1"/>
  <c r="BO3748" i="1" s="1"/>
  <c r="BP3748" i="1"/>
  <c r="BP3749" i="1" l="1"/>
  <c r="BM3750" i="1"/>
  <c r="BL3751" i="1"/>
  <c r="BP3750" i="1" l="1"/>
  <c r="BM3751" i="1"/>
  <c r="BL3752" i="1"/>
  <c r="BN3749" i="1"/>
  <c r="BO3749" i="1" s="1"/>
  <c r="BL3753" i="1" l="1"/>
  <c r="BM3752" i="1"/>
  <c r="BN3751" i="1" s="1"/>
  <c r="BO3751" i="1" s="1"/>
  <c r="BP3751" i="1"/>
  <c r="BN3750" i="1"/>
  <c r="BO3750" i="1" s="1"/>
  <c r="BP3752" i="1" l="1"/>
  <c r="BM3753" i="1"/>
  <c r="BL3754" i="1"/>
  <c r="BP3753" i="1" l="1"/>
  <c r="BL3755" i="1"/>
  <c r="BM3754" i="1"/>
  <c r="BN3752" i="1"/>
  <c r="BO3752" i="1" s="1"/>
  <c r="BP3754" i="1" l="1"/>
  <c r="BM3755" i="1"/>
  <c r="BL3756" i="1"/>
  <c r="BN3753" i="1"/>
  <c r="BO3753" i="1" s="1"/>
  <c r="BP3755" i="1" l="1"/>
  <c r="BM3756" i="1"/>
  <c r="BL3757" i="1"/>
  <c r="BN3754" i="1"/>
  <c r="BO3754" i="1" s="1"/>
  <c r="BL3758" i="1" l="1"/>
  <c r="BM3757" i="1"/>
  <c r="BN3756" i="1" s="1"/>
  <c r="BO3756" i="1" s="1"/>
  <c r="BP3756" i="1"/>
  <c r="BN3755" i="1"/>
  <c r="BO3755" i="1" s="1"/>
  <c r="BP3757" i="1" l="1"/>
  <c r="BM3758" i="1"/>
  <c r="BL3759" i="1"/>
  <c r="BM3759" i="1" l="1"/>
  <c r="BN3758" i="1" s="1"/>
  <c r="BO3758" i="1" s="1"/>
  <c r="BL3760" i="1"/>
  <c r="BP3758" i="1"/>
  <c r="BN3757" i="1"/>
  <c r="BO3757" i="1" s="1"/>
  <c r="BM3760" i="1" l="1"/>
  <c r="BL3761" i="1"/>
  <c r="BP3759" i="1"/>
  <c r="BN3759" i="1"/>
  <c r="BO3759" i="1" s="1"/>
  <c r="BL3762" i="1" l="1"/>
  <c r="BM3761" i="1"/>
  <c r="BN3760" i="1" s="1"/>
  <c r="BO3760" i="1" s="1"/>
  <c r="BP3760" i="1"/>
  <c r="BP3761" i="1" l="1"/>
  <c r="BM3762" i="1"/>
  <c r="BL3763" i="1"/>
  <c r="BP3762" i="1" l="1"/>
  <c r="BL3764" i="1"/>
  <c r="BM3763" i="1"/>
  <c r="BN3761" i="1"/>
  <c r="BO3761" i="1" s="1"/>
  <c r="BL3765" i="1" l="1"/>
  <c r="BM3764" i="1"/>
  <c r="BP3763" i="1"/>
  <c r="BN3763" i="1"/>
  <c r="BO3763" i="1" s="1"/>
  <c r="BN3762" i="1"/>
  <c r="BO3762" i="1" s="1"/>
  <c r="BP3764" i="1" l="1"/>
  <c r="BM3765" i="1"/>
  <c r="BN3764" i="1" s="1"/>
  <c r="BO3764" i="1" s="1"/>
  <c r="BL3766" i="1"/>
  <c r="BL3767" i="1" l="1"/>
  <c r="BM3766" i="1"/>
  <c r="BN3765" i="1" s="1"/>
  <c r="BO3765" i="1" s="1"/>
  <c r="BP3765" i="1"/>
  <c r="BP3766" i="1" l="1"/>
  <c r="BM3767" i="1"/>
  <c r="BL3768" i="1"/>
  <c r="BP3767" i="1" l="1"/>
  <c r="BM3768" i="1"/>
  <c r="BL3769" i="1"/>
  <c r="BN3766" i="1"/>
  <c r="BO3766" i="1" s="1"/>
  <c r="BP3768" i="1" l="1"/>
  <c r="BL3770" i="1"/>
  <c r="BM3769" i="1"/>
  <c r="BN3767" i="1"/>
  <c r="BO3767" i="1" s="1"/>
  <c r="BM3770" i="1" l="1"/>
  <c r="BL3771" i="1"/>
  <c r="BP3769" i="1"/>
  <c r="BN3769" i="1"/>
  <c r="BO3769" i="1" s="1"/>
  <c r="BN3768" i="1"/>
  <c r="BO3768" i="1" s="1"/>
  <c r="BM3771" i="1" l="1"/>
  <c r="BN3770" i="1" s="1"/>
  <c r="BO3770" i="1" s="1"/>
  <c r="BL3772" i="1"/>
  <c r="BP3770" i="1"/>
  <c r="BM3772" i="1" l="1"/>
  <c r="BL3773" i="1"/>
  <c r="BP3771" i="1"/>
  <c r="BN3771" i="1"/>
  <c r="BO3771" i="1" s="1"/>
  <c r="BL3774" i="1" l="1"/>
  <c r="BM3773" i="1"/>
  <c r="BN3772" i="1" s="1"/>
  <c r="BO3772" i="1" s="1"/>
  <c r="BP3772" i="1"/>
  <c r="BP3773" i="1" l="1"/>
  <c r="BM3774" i="1"/>
  <c r="BL3775" i="1"/>
  <c r="BP3774" i="1" l="1"/>
  <c r="BL3776" i="1"/>
  <c r="BM3775" i="1"/>
  <c r="BN3773" i="1"/>
  <c r="BO3773" i="1" s="1"/>
  <c r="BL3777" i="1" l="1"/>
  <c r="BM3776" i="1"/>
  <c r="BP3775" i="1"/>
  <c r="BN3775" i="1"/>
  <c r="BO3775" i="1" s="1"/>
  <c r="BN3774" i="1"/>
  <c r="BO3774" i="1" s="1"/>
  <c r="BP3776" i="1" l="1"/>
  <c r="BM3777" i="1"/>
  <c r="BL3778" i="1"/>
  <c r="BP3777" i="1" l="1"/>
  <c r="BL3779" i="1"/>
  <c r="BM3778" i="1"/>
  <c r="BN3776" i="1"/>
  <c r="BO3776" i="1" s="1"/>
  <c r="BL3780" i="1" l="1"/>
  <c r="BM3779" i="1"/>
  <c r="BP3778" i="1"/>
  <c r="BN3778" i="1"/>
  <c r="BO3778" i="1" s="1"/>
  <c r="BN3777" i="1"/>
  <c r="BO3777" i="1" s="1"/>
  <c r="BP3779" i="1" l="1"/>
  <c r="BM3780" i="1"/>
  <c r="BN3779" i="1" s="1"/>
  <c r="BO3779" i="1" s="1"/>
  <c r="BL3781" i="1"/>
  <c r="BL3782" i="1" l="1"/>
  <c r="BM3781" i="1"/>
  <c r="BN3780" i="1" s="1"/>
  <c r="BO3780" i="1" s="1"/>
  <c r="BP3780" i="1"/>
  <c r="BP3781" i="1" l="1"/>
  <c r="BM3782" i="1"/>
  <c r="BL3783" i="1"/>
  <c r="BP3782" i="1" l="1"/>
  <c r="BL3784" i="1"/>
  <c r="BM3783" i="1"/>
  <c r="BN3781" i="1"/>
  <c r="BO3781" i="1" s="1"/>
  <c r="BP3783" i="1" l="1"/>
  <c r="BM3784" i="1"/>
  <c r="BL3785" i="1"/>
  <c r="BN3782" i="1"/>
  <c r="BO3782" i="1" s="1"/>
  <c r="BP3784" i="1" l="1"/>
  <c r="BL3786" i="1"/>
  <c r="BM3785" i="1"/>
  <c r="BN3783" i="1"/>
  <c r="BO3783" i="1" s="1"/>
  <c r="BM3786" i="1" l="1"/>
  <c r="BN3785" i="1" s="1"/>
  <c r="BO3785" i="1" s="1"/>
  <c r="BL3787" i="1"/>
  <c r="BP3785" i="1"/>
  <c r="BN3784" i="1"/>
  <c r="BO3784" i="1" s="1"/>
  <c r="BL3788" i="1" l="1"/>
  <c r="BM3787" i="1"/>
  <c r="BN3786" i="1" s="1"/>
  <c r="BO3786" i="1" s="1"/>
  <c r="BP3786" i="1"/>
  <c r="BP3787" i="1" l="1"/>
  <c r="BL3789" i="1"/>
  <c r="BM3788" i="1"/>
  <c r="BN3787" i="1" s="1"/>
  <c r="BO3787" i="1" s="1"/>
  <c r="BP3788" i="1" l="1"/>
  <c r="BM3789" i="1"/>
  <c r="BL3790" i="1"/>
  <c r="BP3789" i="1" l="1"/>
  <c r="BL3791" i="1"/>
  <c r="BM3790" i="1"/>
  <c r="BN3788" i="1"/>
  <c r="BO3788" i="1" s="1"/>
  <c r="BP3790" i="1" l="1"/>
  <c r="BL3792" i="1"/>
  <c r="BM3791" i="1"/>
  <c r="BN3789" i="1"/>
  <c r="BO3789" i="1" s="1"/>
  <c r="BM3792" i="1" l="1"/>
  <c r="BL3793" i="1"/>
  <c r="BP3791" i="1"/>
  <c r="BN3791" i="1"/>
  <c r="BO3791" i="1" s="1"/>
  <c r="BN3790" i="1"/>
  <c r="BO3790" i="1" s="1"/>
  <c r="BL3794" i="1" l="1"/>
  <c r="BM3793" i="1"/>
  <c r="BN3792" i="1" s="1"/>
  <c r="BO3792" i="1" s="1"/>
  <c r="BP3792" i="1"/>
  <c r="BP3793" i="1" l="1"/>
  <c r="BM3794" i="1"/>
  <c r="BL3795" i="1"/>
  <c r="BP3794" i="1" l="1"/>
  <c r="BL3796" i="1"/>
  <c r="BM3795" i="1"/>
  <c r="BN3793" i="1"/>
  <c r="BO3793" i="1" s="1"/>
  <c r="BP3795" i="1" l="1"/>
  <c r="BM3796" i="1"/>
  <c r="BL3797" i="1"/>
  <c r="BN3794" i="1"/>
  <c r="BO3794" i="1" s="1"/>
  <c r="BP3796" i="1" l="1"/>
  <c r="BL3798" i="1"/>
  <c r="BM3797" i="1"/>
  <c r="BN3795" i="1"/>
  <c r="BO3795" i="1" s="1"/>
  <c r="BM3798" i="1" l="1"/>
  <c r="BN3797" i="1" s="1"/>
  <c r="BO3797" i="1" s="1"/>
  <c r="BL3799" i="1"/>
  <c r="BP3797" i="1"/>
  <c r="BN3796" i="1"/>
  <c r="BO3796" i="1" s="1"/>
  <c r="BL3800" i="1" l="1"/>
  <c r="BM3799" i="1"/>
  <c r="BP3798" i="1"/>
  <c r="BN3798" i="1"/>
  <c r="BO3798" i="1" s="1"/>
  <c r="BP3799" i="1" l="1"/>
  <c r="BL3801" i="1"/>
  <c r="BM3800" i="1"/>
  <c r="BM3801" i="1" l="1"/>
  <c r="BL3802" i="1"/>
  <c r="BP3800" i="1"/>
  <c r="BN3800" i="1"/>
  <c r="BO3800" i="1" s="1"/>
  <c r="BN3799" i="1"/>
  <c r="BO3799" i="1" s="1"/>
  <c r="BL3803" i="1" l="1"/>
  <c r="BM3802" i="1"/>
  <c r="BN3801" i="1" s="1"/>
  <c r="BO3801" i="1" s="1"/>
  <c r="BP3801" i="1"/>
  <c r="BP3802" i="1" l="1"/>
  <c r="BM3803" i="1"/>
  <c r="BL3804" i="1"/>
  <c r="BP3803" i="1" l="1"/>
  <c r="BM3804" i="1"/>
  <c r="BL3805" i="1"/>
  <c r="BN3802" i="1"/>
  <c r="BO3802" i="1" s="1"/>
  <c r="BP3804" i="1" l="1"/>
  <c r="BL3806" i="1"/>
  <c r="BM3805" i="1"/>
  <c r="BN3803" i="1"/>
  <c r="BO3803" i="1" s="1"/>
  <c r="BP3805" i="1" l="1"/>
  <c r="BM3806" i="1"/>
  <c r="BN3805" i="1" s="1"/>
  <c r="BO3805" i="1" s="1"/>
  <c r="BL3807" i="1"/>
  <c r="BN3804" i="1"/>
  <c r="BO3804" i="1" s="1"/>
  <c r="BL3808" i="1" l="1"/>
  <c r="BM3807" i="1"/>
  <c r="BN3806" i="1" s="1"/>
  <c r="BO3806" i="1" s="1"/>
  <c r="BP3806" i="1"/>
  <c r="BP3807" i="1" l="1"/>
  <c r="BM3808" i="1"/>
  <c r="BN3807" i="1" s="1"/>
  <c r="BO3807" i="1" s="1"/>
  <c r="BL3809" i="1"/>
  <c r="BL3810" i="1" l="1"/>
  <c r="BM3809" i="1"/>
  <c r="BN3808" i="1" s="1"/>
  <c r="BO3808" i="1" s="1"/>
  <c r="BP3808" i="1"/>
  <c r="BP3809" i="1" l="1"/>
  <c r="BM3810" i="1"/>
  <c r="BL3811" i="1"/>
  <c r="BP3810" i="1" l="1"/>
  <c r="BM3811" i="1"/>
  <c r="BL3812" i="1"/>
  <c r="BN3809" i="1"/>
  <c r="BO3809" i="1" s="1"/>
  <c r="BP3811" i="1" l="1"/>
  <c r="BL3813" i="1"/>
  <c r="BM3812" i="1"/>
  <c r="BN3810" i="1"/>
  <c r="BO3810" i="1" s="1"/>
  <c r="BM3813" i="1" l="1"/>
  <c r="BL3814" i="1"/>
  <c r="BP3812" i="1"/>
  <c r="BN3812" i="1"/>
  <c r="BO3812" i="1" s="1"/>
  <c r="BN3811" i="1"/>
  <c r="BO3811" i="1" s="1"/>
  <c r="BL3815" i="1" l="1"/>
  <c r="BM3814" i="1"/>
  <c r="BP3813" i="1"/>
  <c r="BP3814" i="1" l="1"/>
  <c r="BN3813" i="1"/>
  <c r="BO3813" i="1" s="1"/>
  <c r="BL3816" i="1"/>
  <c r="BM3815" i="1"/>
  <c r="BM3816" i="1" l="1"/>
  <c r="BN3815" i="1" s="1"/>
  <c r="BO3815" i="1" s="1"/>
  <c r="BL3817" i="1"/>
  <c r="BP3815" i="1"/>
  <c r="BN3814" i="1"/>
  <c r="BO3814" i="1" s="1"/>
  <c r="BL3818" i="1" l="1"/>
  <c r="BM3817" i="1"/>
  <c r="BN3816" i="1" s="1"/>
  <c r="BO3816" i="1" s="1"/>
  <c r="BP3816" i="1"/>
  <c r="BP3817" i="1" l="1"/>
  <c r="BL3819" i="1"/>
  <c r="BM3818" i="1"/>
  <c r="BP3818" i="1" l="1"/>
  <c r="BL3820" i="1"/>
  <c r="BM3819" i="1"/>
  <c r="BN3817" i="1"/>
  <c r="BO3817" i="1" s="1"/>
  <c r="BP3819" i="1" l="1"/>
  <c r="BL3821" i="1"/>
  <c r="BM3820" i="1"/>
  <c r="BN3818" i="1"/>
  <c r="BO3818" i="1" s="1"/>
  <c r="BP3820" i="1" l="1"/>
  <c r="BL3822" i="1"/>
  <c r="BM3821" i="1"/>
  <c r="BN3819" i="1"/>
  <c r="BO3819" i="1" s="1"/>
  <c r="BP3821" i="1" l="1"/>
  <c r="BL3823" i="1"/>
  <c r="BM3822" i="1"/>
  <c r="BN3820" i="1"/>
  <c r="BO3820" i="1" s="1"/>
  <c r="BP3822" i="1" l="1"/>
  <c r="BM3823" i="1"/>
  <c r="BL3824" i="1"/>
  <c r="BN3821" i="1"/>
  <c r="BO3821" i="1" s="1"/>
  <c r="BL3825" i="1" l="1"/>
  <c r="BM3824" i="1"/>
  <c r="BN3823" i="1" s="1"/>
  <c r="BO3823" i="1" s="1"/>
  <c r="BP3823" i="1"/>
  <c r="BN3822" i="1"/>
  <c r="BO3822" i="1" s="1"/>
  <c r="BP3824" i="1" l="1"/>
  <c r="BM3825" i="1"/>
  <c r="BL3826" i="1"/>
  <c r="BM3826" i="1" l="1"/>
  <c r="BL3827" i="1"/>
  <c r="BN3825" i="1"/>
  <c r="BO3825" i="1"/>
  <c r="BP3825" i="1"/>
  <c r="BN3824" i="1"/>
  <c r="BO3824" i="1" s="1"/>
  <c r="BL3828" i="1" l="1"/>
  <c r="BM3827" i="1"/>
  <c r="BN3826" i="1" s="1"/>
  <c r="BO3826" i="1" s="1"/>
  <c r="BP3826" i="1"/>
  <c r="BP3827" i="1" l="1"/>
  <c r="BM3828" i="1"/>
  <c r="BL3829" i="1"/>
  <c r="BL3830" i="1" l="1"/>
  <c r="BM3829" i="1"/>
  <c r="BN3828" i="1" s="1"/>
  <c r="BO3828" i="1" s="1"/>
  <c r="BP3828" i="1"/>
  <c r="BN3827" i="1"/>
  <c r="BO3827" i="1" s="1"/>
  <c r="BP3829" i="1" l="1"/>
  <c r="BM3830" i="1"/>
  <c r="BL3831" i="1"/>
  <c r="BM3831" i="1" l="1"/>
  <c r="BN3830" i="1" s="1"/>
  <c r="BO3830" i="1" s="1"/>
  <c r="BL3832" i="1"/>
  <c r="BP3830" i="1"/>
  <c r="BN3829" i="1"/>
  <c r="BO3829" i="1" s="1"/>
  <c r="BM3832" i="1" l="1"/>
  <c r="BN3831" i="1" s="1"/>
  <c r="BO3831" i="1" s="1"/>
  <c r="BL3833" i="1"/>
  <c r="BP3831" i="1"/>
  <c r="BM3833" i="1" l="1"/>
  <c r="BN3832" i="1" s="1"/>
  <c r="BO3832" i="1" s="1"/>
  <c r="BL3834" i="1"/>
  <c r="BP3832" i="1"/>
  <c r="BM3834" i="1" l="1"/>
  <c r="BN3833" i="1" s="1"/>
  <c r="BO3833" i="1" s="1"/>
  <c r="BL3835" i="1"/>
  <c r="BP3833" i="1"/>
  <c r="BL3836" i="1" l="1"/>
  <c r="BM3835" i="1"/>
  <c r="BN3834" i="1" s="1"/>
  <c r="BO3834" i="1" s="1"/>
  <c r="BP3834" i="1"/>
  <c r="BP3835" i="1" l="1"/>
  <c r="BL3837" i="1"/>
  <c r="BM3836" i="1"/>
  <c r="BP3836" i="1" l="1"/>
  <c r="BM3837" i="1"/>
  <c r="BL3838" i="1"/>
  <c r="BN3835" i="1"/>
  <c r="BO3835" i="1" s="1"/>
  <c r="BL3839" i="1" l="1"/>
  <c r="BM3838" i="1"/>
  <c r="BN3837" i="1" s="1"/>
  <c r="BO3837" i="1" s="1"/>
  <c r="BP3837" i="1"/>
  <c r="BN3836" i="1"/>
  <c r="BO3836" i="1" s="1"/>
  <c r="BP3838" i="1" l="1"/>
  <c r="BM3839" i="1"/>
  <c r="BL3840" i="1"/>
  <c r="BL3841" i="1" l="1"/>
  <c r="BM3840" i="1"/>
  <c r="BN3839" i="1" s="1"/>
  <c r="BO3839" i="1" s="1"/>
  <c r="BP3839" i="1"/>
  <c r="BN3838" i="1"/>
  <c r="BO3838" i="1" s="1"/>
  <c r="BP3840" i="1" l="1"/>
  <c r="BM3841" i="1"/>
  <c r="BL3842" i="1"/>
  <c r="BL3843" i="1" l="1"/>
  <c r="BM3842" i="1"/>
  <c r="BN3841" i="1" s="1"/>
  <c r="BO3841" i="1" s="1"/>
  <c r="BP3841" i="1"/>
  <c r="BN3840" i="1"/>
  <c r="BO3840" i="1" s="1"/>
  <c r="BP3842" i="1" l="1"/>
  <c r="BM3843" i="1"/>
  <c r="BL3844" i="1"/>
  <c r="BM3844" i="1" l="1"/>
  <c r="BN3843" i="1" s="1"/>
  <c r="BO3843" i="1" s="1"/>
  <c r="BL3845" i="1"/>
  <c r="BP3843" i="1"/>
  <c r="BN3842" i="1"/>
  <c r="BO3842" i="1" s="1"/>
  <c r="BM3845" i="1" l="1"/>
  <c r="BN3844" i="1" s="1"/>
  <c r="BO3844" i="1" s="1"/>
  <c r="BL3846" i="1"/>
  <c r="BP3844" i="1"/>
  <c r="BL3847" i="1" l="1"/>
  <c r="BM3846" i="1"/>
  <c r="BN3845" i="1" s="1"/>
  <c r="BO3845" i="1" s="1"/>
  <c r="BP3845" i="1"/>
  <c r="BP3846" i="1" l="1"/>
  <c r="BL3848" i="1"/>
  <c r="BM3847" i="1"/>
  <c r="BP3847" i="1" l="1"/>
  <c r="BM3848" i="1"/>
  <c r="BL3849" i="1"/>
  <c r="BN3846" i="1"/>
  <c r="BO3846" i="1" s="1"/>
  <c r="BL3850" i="1" l="1"/>
  <c r="BM3849" i="1"/>
  <c r="BN3848" i="1" s="1"/>
  <c r="BO3848" i="1" s="1"/>
  <c r="BP3848" i="1"/>
  <c r="BN3847" i="1"/>
  <c r="BO3847" i="1" s="1"/>
  <c r="BP3849" i="1" l="1"/>
  <c r="BM3850" i="1"/>
  <c r="BL3851" i="1"/>
  <c r="BL3852" i="1" l="1"/>
  <c r="BM3851" i="1"/>
  <c r="BN3850" i="1" s="1"/>
  <c r="BO3850" i="1" s="1"/>
  <c r="BP3850" i="1"/>
  <c r="BN3849" i="1"/>
  <c r="BO3849" i="1" s="1"/>
  <c r="BP3851" i="1" l="1"/>
  <c r="BM3852" i="1"/>
  <c r="BL3853" i="1"/>
  <c r="BL3854" i="1" l="1"/>
  <c r="BM3853" i="1"/>
  <c r="BP3852" i="1"/>
  <c r="BN3852" i="1"/>
  <c r="BO3852" i="1" s="1"/>
  <c r="BN3851" i="1"/>
  <c r="BO3851" i="1" s="1"/>
  <c r="BP3853" i="1" l="1"/>
  <c r="BM3854" i="1"/>
  <c r="BL3855" i="1"/>
  <c r="BP3854" i="1" l="1"/>
  <c r="BM3855" i="1"/>
  <c r="BL3856" i="1"/>
  <c r="BN3853" i="1"/>
  <c r="BO3853" i="1" s="1"/>
  <c r="BM3856" i="1" l="1"/>
  <c r="BN3855" i="1" s="1"/>
  <c r="BO3855" i="1" s="1"/>
  <c r="BL3857" i="1"/>
  <c r="BP3855" i="1"/>
  <c r="BN3854" i="1"/>
  <c r="BO3854" i="1" s="1"/>
  <c r="BM3857" i="1" l="1"/>
  <c r="BN3856" i="1" s="1"/>
  <c r="BO3856" i="1" s="1"/>
  <c r="BL3858" i="1"/>
  <c r="BP3856" i="1"/>
  <c r="BM3858" i="1" l="1"/>
  <c r="BL3859" i="1"/>
  <c r="BP3857" i="1"/>
  <c r="BN3857" i="1"/>
  <c r="BO3857" i="1" s="1"/>
  <c r="BM3859" i="1" l="1"/>
  <c r="BL3860" i="1"/>
  <c r="BP3858" i="1"/>
  <c r="BN3858" i="1"/>
  <c r="BO3858" i="1" s="1"/>
  <c r="BL3861" i="1" l="1"/>
  <c r="BM3860" i="1"/>
  <c r="BN3859" i="1" s="1"/>
  <c r="BO3859" i="1" s="1"/>
  <c r="BP3859" i="1"/>
  <c r="BP3860" i="1" l="1"/>
  <c r="BM3861" i="1"/>
  <c r="BL3862" i="1"/>
  <c r="BL3863" i="1" l="1"/>
  <c r="BM3862" i="1"/>
  <c r="BN3861" i="1" s="1"/>
  <c r="BO3861" i="1" s="1"/>
  <c r="BP3861" i="1"/>
  <c r="BN3860" i="1"/>
  <c r="BO3860" i="1" s="1"/>
  <c r="BP3862" i="1" l="1"/>
  <c r="BL3864" i="1"/>
  <c r="BM3863" i="1"/>
  <c r="BP3863" i="1" l="1"/>
  <c r="BM3864" i="1"/>
  <c r="BL3865" i="1"/>
  <c r="BN3862" i="1"/>
  <c r="BO3862" i="1" s="1"/>
  <c r="BL3866" i="1" l="1"/>
  <c r="BM3865" i="1"/>
  <c r="BN3864" i="1" s="1"/>
  <c r="BO3864" i="1" s="1"/>
  <c r="BP3864" i="1"/>
  <c r="BN3863" i="1"/>
  <c r="BO3863" i="1" s="1"/>
  <c r="BP3865" i="1" l="1"/>
  <c r="BL3867" i="1"/>
  <c r="BM3866" i="1"/>
  <c r="BP3866" i="1" l="1"/>
  <c r="BM3867" i="1"/>
  <c r="BL3868" i="1"/>
  <c r="BN3865" i="1"/>
  <c r="BO3865" i="1" s="1"/>
  <c r="BL3869" i="1" l="1"/>
  <c r="BM3868" i="1"/>
  <c r="BN3867" i="1" s="1"/>
  <c r="BO3867" i="1" s="1"/>
  <c r="BP3867" i="1"/>
  <c r="BN3866" i="1"/>
  <c r="BO3866" i="1" s="1"/>
  <c r="BP3868" i="1" l="1"/>
  <c r="BM3869" i="1"/>
  <c r="BL3870" i="1"/>
  <c r="BM3870" i="1" l="1"/>
  <c r="BL3871" i="1"/>
  <c r="BP3869" i="1"/>
  <c r="BN3869" i="1"/>
  <c r="BO3869" i="1" s="1"/>
  <c r="BN3868" i="1"/>
  <c r="BO3868" i="1" s="1"/>
  <c r="BM3871" i="1" l="1"/>
  <c r="BN3870" i="1" s="1"/>
  <c r="BO3870" i="1" s="1"/>
  <c r="BL3872" i="1"/>
  <c r="BP3870" i="1"/>
  <c r="BL3873" i="1" l="1"/>
  <c r="BM3872" i="1"/>
  <c r="BN3871" i="1" s="1"/>
  <c r="BO3871" i="1" s="1"/>
  <c r="BP3871" i="1"/>
  <c r="BP3872" i="1" l="1"/>
  <c r="BM3873" i="1"/>
  <c r="BL3874" i="1"/>
  <c r="BM3874" i="1" l="1"/>
  <c r="BL3875" i="1"/>
  <c r="BP3873" i="1"/>
  <c r="BN3873" i="1"/>
  <c r="BO3873" i="1" s="1"/>
  <c r="BN3872" i="1"/>
  <c r="BO3872" i="1" s="1"/>
  <c r="BL3876" i="1" l="1"/>
  <c r="BM3875" i="1"/>
  <c r="BN3874" i="1" s="1"/>
  <c r="BO3874" i="1" s="1"/>
  <c r="BP3874" i="1"/>
  <c r="BP3875" i="1" l="1"/>
  <c r="BM3876" i="1"/>
  <c r="BL3877" i="1"/>
  <c r="BM3877" i="1" l="1"/>
  <c r="BN3876" i="1" s="1"/>
  <c r="BO3876" i="1" s="1"/>
  <c r="BL3878" i="1"/>
  <c r="BP3876" i="1"/>
  <c r="BN3875" i="1"/>
  <c r="BO3875" i="1" s="1"/>
  <c r="BM3878" i="1" l="1"/>
  <c r="BN3877" i="1" s="1"/>
  <c r="BO3877" i="1" s="1"/>
  <c r="BL3879" i="1"/>
  <c r="BP3877" i="1"/>
  <c r="BM3879" i="1" l="1"/>
  <c r="BL3880" i="1"/>
  <c r="BP3878" i="1"/>
  <c r="BN3878" i="1"/>
  <c r="BO3878" i="1"/>
  <c r="BL3881" i="1" l="1"/>
  <c r="BM3880" i="1"/>
  <c r="BN3879" i="1" s="1"/>
  <c r="BO3879" i="1" s="1"/>
  <c r="BP3879" i="1"/>
  <c r="BP3880" i="1" l="1"/>
  <c r="BM3881" i="1"/>
  <c r="BL3882" i="1"/>
  <c r="BL3883" i="1" l="1"/>
  <c r="BM3882" i="1"/>
  <c r="BP3881" i="1"/>
  <c r="BN3881" i="1"/>
  <c r="BO3881" i="1" s="1"/>
  <c r="BN3880" i="1"/>
  <c r="BO3880" i="1" s="1"/>
  <c r="BP3882" i="1" l="1"/>
  <c r="BM3883" i="1"/>
  <c r="BL3884" i="1"/>
  <c r="BL3885" i="1" l="1"/>
  <c r="BM3884" i="1"/>
  <c r="BP3883" i="1"/>
  <c r="BN3883" i="1"/>
  <c r="BO3883" i="1" s="1"/>
  <c r="BN3882" i="1"/>
  <c r="BO3882" i="1" s="1"/>
  <c r="BP3884" i="1" l="1"/>
  <c r="BL3886" i="1"/>
  <c r="BM3885" i="1"/>
  <c r="BP3885" i="1" l="1"/>
  <c r="BM3886" i="1"/>
  <c r="BL3887" i="1"/>
  <c r="BN3884" i="1"/>
  <c r="BO3884" i="1" s="1"/>
  <c r="BM3887" i="1" l="1"/>
  <c r="BL3888" i="1"/>
  <c r="BP3886" i="1"/>
  <c r="BN3886" i="1"/>
  <c r="BO3886" i="1" s="1"/>
  <c r="BN3885" i="1"/>
  <c r="BO3885" i="1" s="1"/>
  <c r="BL3889" i="1" l="1"/>
  <c r="BM3888" i="1"/>
  <c r="BP3887" i="1"/>
  <c r="BN3887" i="1"/>
  <c r="BO3887" i="1" s="1"/>
  <c r="BP3888" i="1" l="1"/>
  <c r="BL3890" i="1"/>
  <c r="BM3889" i="1"/>
  <c r="BP3889" i="1" l="1"/>
  <c r="BL3891" i="1"/>
  <c r="BM3890" i="1"/>
  <c r="BN3888" i="1"/>
  <c r="BO3888" i="1" s="1"/>
  <c r="BP3890" i="1" l="1"/>
  <c r="BL3892" i="1"/>
  <c r="BM3891" i="1"/>
  <c r="BN3889" i="1"/>
  <c r="BO3889" i="1" s="1"/>
  <c r="BP3891" i="1" l="1"/>
  <c r="BM3892" i="1"/>
  <c r="BL3893" i="1"/>
  <c r="BN3890" i="1"/>
  <c r="BO3890" i="1" s="1"/>
  <c r="BM3893" i="1" l="1"/>
  <c r="BN3892" i="1" s="1"/>
  <c r="BO3892" i="1" s="1"/>
  <c r="BL3894" i="1"/>
  <c r="BP3892" i="1"/>
  <c r="BN3891" i="1"/>
  <c r="BO3891" i="1" s="1"/>
  <c r="BL3895" i="1" l="1"/>
  <c r="BM3894" i="1"/>
  <c r="BN3893" i="1" s="1"/>
  <c r="BO3893" i="1" s="1"/>
  <c r="BP3893" i="1"/>
  <c r="BP3894" i="1" l="1"/>
  <c r="BM3895" i="1"/>
  <c r="BL3896" i="1"/>
  <c r="BL3897" i="1" l="1"/>
  <c r="BM3896" i="1"/>
  <c r="BN3895" i="1" s="1"/>
  <c r="BO3895" i="1" s="1"/>
  <c r="BP3895" i="1"/>
  <c r="BN3894" i="1"/>
  <c r="BO3894" i="1" s="1"/>
  <c r="BP3896" i="1" l="1"/>
  <c r="BL3898" i="1"/>
  <c r="BM3897" i="1"/>
  <c r="BP3897" i="1" l="1"/>
  <c r="BM3898" i="1"/>
  <c r="BL3899" i="1"/>
  <c r="BN3896" i="1"/>
  <c r="BO3896" i="1" s="1"/>
  <c r="BL3900" i="1" l="1"/>
  <c r="BM3899" i="1"/>
  <c r="BN3898" i="1" s="1"/>
  <c r="BO3898" i="1" s="1"/>
  <c r="BP3898" i="1"/>
  <c r="BN3897" i="1"/>
  <c r="BO3897" i="1" s="1"/>
  <c r="BP3899" i="1" l="1"/>
  <c r="BM3900" i="1"/>
  <c r="BL3901" i="1"/>
  <c r="BL3902" i="1" l="1"/>
  <c r="BM3901" i="1"/>
  <c r="BN3900" i="1" s="1"/>
  <c r="BO3900" i="1" s="1"/>
  <c r="BP3900" i="1"/>
  <c r="BN3899" i="1"/>
  <c r="BO3899" i="1" s="1"/>
  <c r="BP3901" i="1" l="1"/>
  <c r="BM3902" i="1"/>
  <c r="BL3903" i="1"/>
  <c r="BM3903" i="1" l="1"/>
  <c r="BL3904" i="1"/>
  <c r="BP3902" i="1"/>
  <c r="BN3902" i="1"/>
  <c r="BO3902" i="1" s="1"/>
  <c r="BN3901" i="1"/>
  <c r="BO3901" i="1" s="1"/>
  <c r="BM3904" i="1" l="1"/>
  <c r="BL3905" i="1"/>
  <c r="BN3903" i="1"/>
  <c r="BO3903" i="1" s="1"/>
  <c r="BP3903" i="1"/>
  <c r="BM3905" i="1" l="1"/>
  <c r="BL3906" i="1"/>
  <c r="BN3904" i="1"/>
  <c r="BO3904" i="1" s="1"/>
  <c r="BP3904" i="1"/>
  <c r="BM3906" i="1" l="1"/>
  <c r="BL3907" i="1"/>
  <c r="BN3905" i="1"/>
  <c r="BO3905" i="1" s="1"/>
  <c r="BP3905" i="1"/>
  <c r="BL3908" i="1" l="1"/>
  <c r="BM3907" i="1"/>
  <c r="BN3906" i="1" s="1"/>
  <c r="BO3906" i="1" s="1"/>
  <c r="BP3906" i="1"/>
  <c r="BP3907" i="1" l="1"/>
  <c r="BM3908" i="1"/>
  <c r="BL3909" i="1"/>
  <c r="BL3910" i="1" l="1"/>
  <c r="BM3909" i="1"/>
  <c r="BN3908" i="1" s="1"/>
  <c r="BO3908" i="1" s="1"/>
  <c r="BP3908" i="1"/>
  <c r="BN3907" i="1"/>
  <c r="BO3907" i="1" s="1"/>
  <c r="BP3909" i="1" l="1"/>
  <c r="BM3910" i="1"/>
  <c r="BL3911" i="1"/>
  <c r="BM3911" i="1" l="1"/>
  <c r="BN3910" i="1" s="1"/>
  <c r="BO3910" i="1" s="1"/>
  <c r="BL3912" i="1"/>
  <c r="BP3910" i="1"/>
  <c r="BN3909" i="1"/>
  <c r="BO3909" i="1" s="1"/>
  <c r="BL3913" i="1" l="1"/>
  <c r="BM3912" i="1"/>
  <c r="BN3911" i="1" s="1"/>
  <c r="BO3911" i="1" s="1"/>
  <c r="BP3911" i="1"/>
  <c r="BP3912" i="1" l="1"/>
  <c r="BM3913" i="1"/>
  <c r="BL3914" i="1"/>
  <c r="BL3915" i="1" l="1"/>
  <c r="BM3914" i="1"/>
  <c r="BN3913" i="1" s="1"/>
  <c r="BO3913" i="1" s="1"/>
  <c r="BP3913" i="1"/>
  <c r="BN3912" i="1"/>
  <c r="BO3912" i="1" s="1"/>
  <c r="BP3914" i="1" l="1"/>
  <c r="BM3915" i="1"/>
  <c r="BL3916" i="1"/>
  <c r="BM3916" i="1" l="1"/>
  <c r="BL3917" i="1"/>
  <c r="BP3915" i="1"/>
  <c r="BN3915" i="1"/>
  <c r="BO3915" i="1" s="1"/>
  <c r="BN3914" i="1"/>
  <c r="BO3914" i="1" s="1"/>
  <c r="BM3917" i="1" l="1"/>
  <c r="BN3916" i="1" s="1"/>
  <c r="BO3916" i="1" s="1"/>
  <c r="BL3918" i="1"/>
  <c r="BP3916" i="1"/>
  <c r="BM3918" i="1" l="1"/>
  <c r="BN3917" i="1" s="1"/>
  <c r="BO3917" i="1" s="1"/>
  <c r="BL3919" i="1"/>
  <c r="BP3917" i="1"/>
  <c r="BL3920" i="1" l="1"/>
  <c r="BM3919" i="1"/>
  <c r="BN3918" i="1" s="1"/>
  <c r="BO3918" i="1" s="1"/>
  <c r="BP3918" i="1"/>
  <c r="BP3919" i="1" l="1"/>
  <c r="BM3920" i="1"/>
  <c r="BL3921" i="1"/>
  <c r="BL3922" i="1" l="1"/>
  <c r="BM3921" i="1"/>
  <c r="BN3920" i="1" s="1"/>
  <c r="BO3920" i="1" s="1"/>
  <c r="BP3920" i="1"/>
  <c r="BN3919" i="1"/>
  <c r="BO3919" i="1" s="1"/>
  <c r="BP3921" i="1" l="1"/>
  <c r="BM3922" i="1"/>
  <c r="BL3923" i="1"/>
  <c r="BM3923" i="1" l="1"/>
  <c r="BL3924" i="1"/>
  <c r="BN3922" i="1"/>
  <c r="BO3922" i="1" s="1"/>
  <c r="BP3922" i="1"/>
  <c r="BN3921" i="1"/>
  <c r="BO3921" i="1" s="1"/>
  <c r="BM3924" i="1" l="1"/>
  <c r="BN3923" i="1" s="1"/>
  <c r="BO3923" i="1" s="1"/>
  <c r="BL3925" i="1"/>
  <c r="BP3923" i="1"/>
  <c r="BL3926" i="1" l="1"/>
  <c r="BM3925" i="1"/>
  <c r="BN3924" i="1" s="1"/>
  <c r="BO3924" i="1" s="1"/>
  <c r="BP3924" i="1"/>
  <c r="BP3925" i="1" l="1"/>
  <c r="BL3927" i="1"/>
  <c r="BM3926" i="1"/>
  <c r="BP3926" i="1" l="1"/>
  <c r="BM3927" i="1"/>
  <c r="BL3928" i="1"/>
  <c r="BN3925" i="1"/>
  <c r="BO3925" i="1" s="1"/>
  <c r="BL3929" i="1" l="1"/>
  <c r="BM3928" i="1"/>
  <c r="BN3927" i="1" s="1"/>
  <c r="BO3927" i="1" s="1"/>
  <c r="BP3927" i="1"/>
  <c r="BN3926" i="1"/>
  <c r="BO3926" i="1" s="1"/>
  <c r="BP3928" i="1" l="1"/>
  <c r="BM3929" i="1"/>
  <c r="BL3930" i="1"/>
  <c r="BM3930" i="1" l="1"/>
  <c r="BN3929" i="1" s="1"/>
  <c r="BO3929" i="1" s="1"/>
  <c r="BL3931" i="1"/>
  <c r="BP3929" i="1"/>
  <c r="BN3928" i="1"/>
  <c r="BO3928" i="1" s="1"/>
  <c r="BL3932" i="1" l="1"/>
  <c r="BM3931" i="1"/>
  <c r="BP3930" i="1"/>
  <c r="BN3930" i="1"/>
  <c r="BO3930" i="1" s="1"/>
  <c r="BP3931" i="1" l="1"/>
  <c r="BM3932" i="1"/>
  <c r="BL3933" i="1"/>
  <c r="BL3934" i="1" l="1"/>
  <c r="BM3933" i="1"/>
  <c r="BN3932" i="1" s="1"/>
  <c r="BO3932" i="1" s="1"/>
  <c r="BP3932" i="1"/>
  <c r="BN3931" i="1"/>
  <c r="BO3931" i="1" s="1"/>
  <c r="BP3933" i="1" l="1"/>
  <c r="BM3934" i="1"/>
  <c r="BL3935" i="1"/>
  <c r="BM3935" i="1" l="1"/>
  <c r="BL3936" i="1"/>
  <c r="BN3934" i="1"/>
  <c r="BP3934" i="1"/>
  <c r="BO3934" i="1"/>
  <c r="BN3933" i="1"/>
  <c r="BO3933" i="1" s="1"/>
  <c r="BM3936" i="1" l="1"/>
  <c r="BL3937" i="1"/>
  <c r="BN3935" i="1"/>
  <c r="BO3935" i="1" s="1"/>
  <c r="BP3935" i="1"/>
  <c r="BM3937" i="1" l="1"/>
  <c r="BN3936" i="1" s="1"/>
  <c r="BO3936" i="1" s="1"/>
  <c r="BL3938" i="1"/>
  <c r="BP3936" i="1"/>
  <c r="BL3939" i="1" l="1"/>
  <c r="BM3938" i="1"/>
  <c r="BN3937" i="1" s="1"/>
  <c r="BO3937" i="1" s="1"/>
  <c r="BP3937" i="1"/>
  <c r="BP3938" i="1" l="1"/>
  <c r="BM3939" i="1"/>
  <c r="BL3940" i="1"/>
  <c r="BM3940" i="1" l="1"/>
  <c r="BL3941" i="1"/>
  <c r="BP3939" i="1"/>
  <c r="BN3939" i="1"/>
  <c r="BO3939" i="1" s="1"/>
  <c r="BN3938" i="1"/>
  <c r="BO3938" i="1" s="1"/>
  <c r="BM3941" i="1" l="1"/>
  <c r="BN3940" i="1" s="1"/>
  <c r="BO3940" i="1" s="1"/>
  <c r="BL3942" i="1"/>
  <c r="BP3940" i="1"/>
  <c r="BM3942" i="1" l="1"/>
  <c r="BN3941" i="1" s="1"/>
  <c r="BO3941" i="1" s="1"/>
  <c r="BL3943" i="1"/>
  <c r="BP3941" i="1"/>
  <c r="BL3944" i="1" l="1"/>
  <c r="BM3943" i="1"/>
  <c r="BN3942" i="1" s="1"/>
  <c r="BO3942" i="1" s="1"/>
  <c r="BP3942" i="1"/>
  <c r="BP3943" i="1" l="1"/>
  <c r="BM3944" i="1"/>
  <c r="BL3945" i="1"/>
  <c r="BL3946" i="1" l="1"/>
  <c r="BM3945" i="1"/>
  <c r="BN3944" i="1" s="1"/>
  <c r="BO3944" i="1" s="1"/>
  <c r="BP3944" i="1"/>
  <c r="BN3943" i="1"/>
  <c r="BO3943" i="1" s="1"/>
  <c r="BP3945" i="1" l="1"/>
  <c r="BM3946" i="1"/>
  <c r="BL3947" i="1"/>
  <c r="BL3948" i="1" l="1"/>
  <c r="BM3947" i="1"/>
  <c r="BN3946" i="1" s="1"/>
  <c r="BO3946" i="1" s="1"/>
  <c r="BP3946" i="1"/>
  <c r="BN3945" i="1"/>
  <c r="BO3945" i="1" s="1"/>
  <c r="BP3947" i="1" l="1"/>
  <c r="BM3948" i="1"/>
  <c r="BL3949" i="1"/>
  <c r="BM3949" i="1" l="1"/>
  <c r="BN3948" i="1" s="1"/>
  <c r="BO3948" i="1" s="1"/>
  <c r="BL3950" i="1"/>
  <c r="BP3948" i="1"/>
  <c r="BN3947" i="1"/>
  <c r="BO3947" i="1" s="1"/>
  <c r="BL3951" i="1" l="1"/>
  <c r="BM3950" i="1"/>
  <c r="BN3949" i="1" s="1"/>
  <c r="BO3949" i="1" s="1"/>
  <c r="BP3949" i="1"/>
  <c r="BP3950" i="1" l="1"/>
  <c r="BM3951" i="1"/>
  <c r="BL3952" i="1"/>
  <c r="BM3952" i="1" l="1"/>
  <c r="BL3953" i="1"/>
  <c r="BP3951" i="1"/>
  <c r="BN3951" i="1"/>
  <c r="BO3951" i="1" s="1"/>
  <c r="BN3950" i="1"/>
  <c r="BO3950" i="1" s="1"/>
  <c r="BM3953" i="1" l="1"/>
  <c r="BN3952" i="1" s="1"/>
  <c r="BO3952" i="1" s="1"/>
  <c r="BL3954" i="1"/>
  <c r="BP3952" i="1"/>
  <c r="BM3954" i="1" l="1"/>
  <c r="BN3953" i="1" s="1"/>
  <c r="BO3953" i="1" s="1"/>
  <c r="BL3955" i="1"/>
  <c r="BP3953" i="1"/>
  <c r="BL3956" i="1" l="1"/>
  <c r="BM3955" i="1"/>
  <c r="BN3954" i="1" s="1"/>
  <c r="BO3954" i="1" s="1"/>
  <c r="BP3954" i="1"/>
  <c r="BP3955" i="1" l="1"/>
  <c r="BL3957" i="1"/>
  <c r="BM3956" i="1"/>
  <c r="BP3956" i="1" l="1"/>
  <c r="BL3958" i="1"/>
  <c r="BM3957" i="1"/>
  <c r="BN3955" i="1"/>
  <c r="BO3955" i="1" s="1"/>
  <c r="BP3957" i="1" l="1"/>
  <c r="BM3958" i="1"/>
  <c r="BL3959" i="1"/>
  <c r="BN3956" i="1"/>
  <c r="BO3956" i="1" s="1"/>
  <c r="BL3960" i="1" l="1"/>
  <c r="BM3959" i="1"/>
  <c r="BN3958" i="1" s="1"/>
  <c r="BO3958" i="1" s="1"/>
  <c r="BP3958" i="1"/>
  <c r="BN3957" i="1"/>
  <c r="BO3957" i="1" s="1"/>
  <c r="BP3959" i="1" l="1"/>
  <c r="BM3960" i="1"/>
  <c r="BL3961" i="1"/>
  <c r="BM3961" i="1" l="1"/>
  <c r="BN3960" i="1" s="1"/>
  <c r="BO3960" i="1" s="1"/>
  <c r="BL3962" i="1"/>
  <c r="BP3960" i="1"/>
  <c r="BN3959" i="1"/>
  <c r="BO3959" i="1" s="1"/>
  <c r="BL3963" i="1" l="1"/>
  <c r="BM3962" i="1"/>
  <c r="BN3961" i="1" s="1"/>
  <c r="BO3961" i="1" s="1"/>
  <c r="BP3961" i="1"/>
  <c r="BP3962" i="1" l="1"/>
  <c r="BM3963" i="1"/>
  <c r="BL3964" i="1"/>
  <c r="BM3964" i="1" l="1"/>
  <c r="BL3965" i="1"/>
  <c r="BP3963" i="1"/>
  <c r="BN3963" i="1"/>
  <c r="BO3963" i="1" s="1"/>
  <c r="BN3962" i="1"/>
  <c r="BO3962" i="1" s="1"/>
  <c r="BM3965" i="1" l="1"/>
  <c r="BL3966" i="1"/>
  <c r="BN3964" i="1"/>
  <c r="BO3964" i="1" s="1"/>
  <c r="BP3964" i="1"/>
  <c r="BM3966" i="1" l="1"/>
  <c r="BL3967" i="1"/>
  <c r="BN3965" i="1"/>
  <c r="BO3965" i="1"/>
  <c r="BP3965" i="1"/>
  <c r="BL3968" i="1" l="1"/>
  <c r="BM3967" i="1"/>
  <c r="BP3966" i="1"/>
  <c r="BN3966" i="1"/>
  <c r="BO3966" i="1" s="1"/>
  <c r="BP3967" i="1" l="1"/>
  <c r="BM3968" i="1"/>
  <c r="BL3969" i="1"/>
  <c r="BL3970" i="1" l="1"/>
  <c r="BM3969" i="1"/>
  <c r="BN3968" i="1" s="1"/>
  <c r="BO3968" i="1" s="1"/>
  <c r="BP3968" i="1"/>
  <c r="BN3967" i="1"/>
  <c r="BO3967" i="1" s="1"/>
  <c r="BP3969" i="1" l="1"/>
  <c r="BM3970" i="1"/>
  <c r="BL3971" i="1"/>
  <c r="BL3972" i="1" l="1"/>
  <c r="BM3971" i="1"/>
  <c r="BN3970" i="1" s="1"/>
  <c r="BO3970" i="1" s="1"/>
  <c r="BP3970" i="1"/>
  <c r="BN3969" i="1"/>
  <c r="BO3969" i="1" s="1"/>
  <c r="BP3971" i="1" l="1"/>
  <c r="BM3972" i="1"/>
  <c r="BL3973" i="1"/>
  <c r="BM3973" i="1" l="1"/>
  <c r="BN3972" i="1" s="1"/>
  <c r="BO3972" i="1" s="1"/>
  <c r="BL3974" i="1"/>
  <c r="BP3972" i="1"/>
  <c r="BN3971" i="1"/>
  <c r="BO3971" i="1" s="1"/>
  <c r="BL3975" i="1" l="1"/>
  <c r="BM3974" i="1"/>
  <c r="BN3973" i="1" s="1"/>
  <c r="BO3973" i="1" s="1"/>
  <c r="BP3973" i="1"/>
  <c r="BP3974" i="1" l="1"/>
  <c r="BM3975" i="1"/>
  <c r="BL3976" i="1"/>
  <c r="BM3976" i="1" l="1"/>
  <c r="BL3977" i="1"/>
  <c r="BP3975" i="1"/>
  <c r="BN3975" i="1"/>
  <c r="BO3975" i="1" s="1"/>
  <c r="BN3974" i="1"/>
  <c r="BO3974" i="1" s="1"/>
  <c r="BM3977" i="1" l="1"/>
  <c r="BN3976" i="1" s="1"/>
  <c r="BO3976" i="1" s="1"/>
  <c r="BL3978" i="1"/>
  <c r="BP3976" i="1"/>
  <c r="BM3978" i="1" l="1"/>
  <c r="BN3977" i="1" s="1"/>
  <c r="BO3977" i="1" s="1"/>
  <c r="BL3979" i="1"/>
  <c r="BP3977" i="1"/>
  <c r="BL3980" i="1" l="1"/>
  <c r="BM3979" i="1"/>
  <c r="BN3978" i="1" s="1"/>
  <c r="BO3978" i="1" s="1"/>
  <c r="BP3978" i="1"/>
  <c r="BP3979" i="1" l="1"/>
  <c r="BM3980" i="1"/>
  <c r="BL3981" i="1"/>
  <c r="BL3982" i="1" l="1"/>
  <c r="BM3981" i="1"/>
  <c r="BN3980" i="1" s="1"/>
  <c r="BO3980" i="1" s="1"/>
  <c r="BP3980" i="1"/>
  <c r="BN3979" i="1"/>
  <c r="BO3979" i="1" s="1"/>
  <c r="BP3981" i="1" l="1"/>
  <c r="BM3982" i="1"/>
  <c r="BL3983" i="1"/>
  <c r="BL3984" i="1" l="1"/>
  <c r="BM3983" i="1"/>
  <c r="BN3982" i="1" s="1"/>
  <c r="BO3982" i="1" s="1"/>
  <c r="BP3982" i="1"/>
  <c r="BN3981" i="1"/>
  <c r="BO3981" i="1" s="1"/>
  <c r="BP3983" i="1" l="1"/>
  <c r="BM3984" i="1"/>
  <c r="BL3985" i="1"/>
  <c r="BM3985" i="1" l="1"/>
  <c r="BN3984" i="1" s="1"/>
  <c r="BO3984" i="1" s="1"/>
  <c r="BL3986" i="1"/>
  <c r="BP3984" i="1"/>
  <c r="BN3983" i="1"/>
  <c r="BO3983" i="1" s="1"/>
  <c r="BL3987" i="1" l="1"/>
  <c r="BM3986" i="1"/>
  <c r="BN3985" i="1" s="1"/>
  <c r="BO3985" i="1" s="1"/>
  <c r="BP3985" i="1"/>
  <c r="BP3986" i="1" l="1"/>
  <c r="BM3987" i="1"/>
  <c r="BL3988" i="1"/>
  <c r="BL3989" i="1" l="1"/>
  <c r="BM3988" i="1"/>
  <c r="BN3987" i="1" s="1"/>
  <c r="BO3987" i="1" s="1"/>
  <c r="BP3987" i="1"/>
  <c r="BN3986" i="1"/>
  <c r="BO3986" i="1" s="1"/>
  <c r="BP3988" i="1" l="1"/>
  <c r="BM3989" i="1"/>
  <c r="BL3990" i="1"/>
  <c r="BM3990" i="1" l="1"/>
  <c r="BL3991" i="1"/>
  <c r="BN3989" i="1"/>
  <c r="BO3989" i="1"/>
  <c r="BP3989" i="1"/>
  <c r="BN3988" i="1"/>
  <c r="BO3988" i="1" s="1"/>
  <c r="BL3992" i="1" l="1"/>
  <c r="BM3991" i="1"/>
  <c r="BN3990" i="1" s="1"/>
  <c r="BO3990" i="1" s="1"/>
  <c r="BP3990" i="1"/>
  <c r="BP3991" i="1" l="1"/>
  <c r="BL3993" i="1"/>
  <c r="BM3992" i="1"/>
  <c r="BP3992" i="1" l="1"/>
  <c r="BL3994" i="1"/>
  <c r="BM3993" i="1"/>
  <c r="BN3991" i="1"/>
  <c r="BO3991" i="1" s="1"/>
  <c r="BP3993" i="1" l="1"/>
  <c r="BM3994" i="1"/>
  <c r="BL3995" i="1"/>
  <c r="BN3992" i="1"/>
  <c r="BO3992" i="1" s="1"/>
  <c r="BL3996" i="1" l="1"/>
  <c r="BM3995" i="1"/>
  <c r="BN3994" i="1" s="1"/>
  <c r="BO3994" i="1" s="1"/>
  <c r="BP3994" i="1"/>
  <c r="BN3993" i="1"/>
  <c r="BO3993" i="1" s="1"/>
  <c r="BP3995" i="1" l="1"/>
  <c r="BM3996" i="1"/>
  <c r="BL3997" i="1"/>
  <c r="BM3997" i="1" l="1"/>
  <c r="BN3996" i="1" s="1"/>
  <c r="BO3996" i="1" s="1"/>
  <c r="BL3998" i="1"/>
  <c r="BP3996" i="1"/>
  <c r="BN3995" i="1"/>
  <c r="BO3995" i="1" s="1"/>
  <c r="BL3999" i="1" l="1"/>
  <c r="BM3998" i="1"/>
  <c r="BN3997" i="1" s="1"/>
  <c r="BO3997" i="1" s="1"/>
  <c r="BP3997" i="1"/>
  <c r="BP3998" i="1" l="1"/>
  <c r="BM3999" i="1"/>
  <c r="BL4000" i="1"/>
  <c r="BL4001" i="1" l="1"/>
  <c r="BM4000" i="1"/>
  <c r="BN3999" i="1" s="1"/>
  <c r="BO3999" i="1" s="1"/>
  <c r="BP3999" i="1"/>
  <c r="BN3998" i="1"/>
  <c r="BO3998" i="1" s="1"/>
  <c r="BP4000" i="1" l="1"/>
  <c r="BM4001" i="1"/>
  <c r="BL4002" i="1"/>
  <c r="BM4002" i="1" l="1"/>
  <c r="BN4001" i="1" s="1"/>
  <c r="BO4001" i="1" s="1"/>
  <c r="BL4003" i="1"/>
  <c r="BP4001" i="1"/>
  <c r="BN4000" i="1"/>
  <c r="BO4000" i="1" s="1"/>
  <c r="BL4004" i="1" l="1"/>
  <c r="BM4003" i="1"/>
  <c r="BN4002" i="1" s="1"/>
  <c r="BO4002" i="1" s="1"/>
  <c r="BP4002" i="1"/>
  <c r="BP4003" i="1" l="1"/>
  <c r="BL4005" i="1"/>
  <c r="BM4004" i="1"/>
  <c r="BP4004" i="1" l="1"/>
  <c r="BL4006" i="1"/>
  <c r="BM4005" i="1"/>
  <c r="BN4003" i="1"/>
  <c r="BO4003" i="1" s="1"/>
  <c r="BP4005" i="1" l="1"/>
  <c r="BM4006" i="1"/>
  <c r="BL4007" i="1"/>
  <c r="BN4004" i="1"/>
  <c r="BO4004" i="1" s="1"/>
  <c r="BM4007" i="1" l="1"/>
  <c r="BN4006" i="1" s="1"/>
  <c r="BO4006" i="1" s="1"/>
  <c r="BL4008" i="1"/>
  <c r="BP4006" i="1"/>
  <c r="BN4005" i="1"/>
  <c r="BO4005" i="1" s="1"/>
  <c r="BL4009" i="1" l="1"/>
  <c r="BM4008" i="1"/>
  <c r="BN4007" i="1" s="1"/>
  <c r="BO4007" i="1" s="1"/>
  <c r="BP4007" i="1"/>
  <c r="BP4008" i="1" l="1"/>
  <c r="BM4009" i="1"/>
  <c r="BL4010" i="1"/>
  <c r="BL4011" i="1" l="1"/>
  <c r="BM4010" i="1"/>
  <c r="BN4009" i="1" s="1"/>
  <c r="BO4009" i="1" s="1"/>
  <c r="BP4009" i="1"/>
  <c r="BN4008" i="1"/>
  <c r="BO4008" i="1" s="1"/>
  <c r="BP4010" i="1" l="1"/>
  <c r="BM4011" i="1"/>
  <c r="BL4012" i="1"/>
  <c r="BL4013" i="1" l="1"/>
  <c r="BM4012" i="1"/>
  <c r="BP4011" i="1"/>
  <c r="BN4011" i="1"/>
  <c r="BO4011" i="1" s="1"/>
  <c r="BN4010" i="1"/>
  <c r="BO4010" i="1" s="1"/>
  <c r="BP4012" i="1" l="1"/>
  <c r="BM4013" i="1"/>
  <c r="BL4014" i="1"/>
  <c r="BM4014" i="1" l="1"/>
  <c r="BL4015" i="1"/>
  <c r="BN4013" i="1"/>
  <c r="BO4013" i="1"/>
  <c r="BP4013" i="1"/>
  <c r="BN4012" i="1"/>
  <c r="BO4012" i="1" s="1"/>
  <c r="BL4016" i="1" l="1"/>
  <c r="BM4015" i="1"/>
  <c r="BN4014" i="1" s="1"/>
  <c r="BO4014" i="1" s="1"/>
  <c r="BP4014" i="1"/>
  <c r="BP4015" i="1" l="1"/>
  <c r="BM4016" i="1"/>
  <c r="BL4017" i="1"/>
  <c r="BL4018" i="1" l="1"/>
  <c r="BM4017" i="1"/>
  <c r="BN4016" i="1" s="1"/>
  <c r="BO4016" i="1" s="1"/>
  <c r="BP4016" i="1"/>
  <c r="BN4015" i="1"/>
  <c r="BO4015" i="1" s="1"/>
  <c r="BP4017" i="1" l="1"/>
  <c r="BM4018" i="1"/>
  <c r="BL4019" i="1"/>
  <c r="BM4019" i="1" l="1"/>
  <c r="BN4018" i="1" s="1"/>
  <c r="BO4018" i="1" s="1"/>
  <c r="BL4020" i="1"/>
  <c r="BP4018" i="1"/>
  <c r="BN4017" i="1"/>
  <c r="BO4017" i="1" s="1"/>
  <c r="BM4020" i="1" l="1"/>
  <c r="BL4021" i="1"/>
  <c r="BN4019" i="1"/>
  <c r="BO4019" i="1"/>
  <c r="BP4019" i="1"/>
  <c r="BM4021" i="1" l="1"/>
  <c r="BN4020" i="1" s="1"/>
  <c r="BO4020" i="1" s="1"/>
  <c r="BL4022" i="1"/>
  <c r="BP4020" i="1"/>
  <c r="BL4023" i="1" l="1"/>
  <c r="BM4022" i="1"/>
  <c r="BN4021" i="1" s="1"/>
  <c r="BO4021" i="1" s="1"/>
  <c r="BP4021" i="1"/>
  <c r="BP4022" i="1" l="1"/>
  <c r="BM4023" i="1"/>
  <c r="BL4024" i="1"/>
  <c r="BL4025" i="1" l="1"/>
  <c r="BM4024" i="1"/>
  <c r="BP4023" i="1"/>
  <c r="BN4023" i="1"/>
  <c r="BO4023" i="1" s="1"/>
  <c r="BN4022" i="1"/>
  <c r="BO4022" i="1" s="1"/>
  <c r="BP4024" i="1" l="1"/>
  <c r="BM4025" i="1"/>
  <c r="BL4026" i="1"/>
  <c r="BM4026" i="1" l="1"/>
  <c r="BL4027" i="1"/>
  <c r="BN4025" i="1"/>
  <c r="BO4025" i="1"/>
  <c r="BP4025" i="1"/>
  <c r="BN4024" i="1"/>
  <c r="BO4024" i="1" s="1"/>
  <c r="BL4028" i="1" l="1"/>
  <c r="BM4027" i="1"/>
  <c r="BN4026" i="1" s="1"/>
  <c r="BO4026" i="1" s="1"/>
  <c r="BP4026" i="1"/>
  <c r="BP4027" i="1" l="1"/>
  <c r="BM4028" i="1"/>
  <c r="BL4029" i="1"/>
  <c r="BL4030" i="1" l="1"/>
  <c r="BM4029" i="1"/>
  <c r="BN4028" i="1" s="1"/>
  <c r="BO4028" i="1" s="1"/>
  <c r="BP4028" i="1"/>
  <c r="BN4027" i="1"/>
  <c r="BO4027" i="1" s="1"/>
  <c r="BP4029" i="1" l="1"/>
  <c r="BM4030" i="1"/>
  <c r="BL4031" i="1"/>
  <c r="BM4031" i="1" l="1"/>
  <c r="BL4032" i="1"/>
  <c r="BN4030" i="1"/>
  <c r="BP4030" i="1"/>
  <c r="BO4030" i="1"/>
  <c r="BN4029" i="1"/>
  <c r="BO4029" i="1" s="1"/>
  <c r="BM4032" i="1" l="1"/>
  <c r="BL4033" i="1"/>
  <c r="BN4031" i="1"/>
  <c r="BO4031" i="1"/>
  <c r="BP4031" i="1"/>
  <c r="BM4033" i="1" l="1"/>
  <c r="BL4034" i="1"/>
  <c r="BN4032" i="1"/>
  <c r="BO4032" i="1"/>
  <c r="BP4032" i="1"/>
  <c r="BL4035" i="1" l="1"/>
  <c r="BM4034" i="1"/>
  <c r="BN4033" i="1" s="1"/>
  <c r="BO4033" i="1" s="1"/>
  <c r="BP4033" i="1"/>
  <c r="BP4034" i="1" l="1"/>
  <c r="BM4035" i="1"/>
  <c r="BL4036" i="1"/>
  <c r="BL4037" i="1" l="1"/>
  <c r="BM4036" i="1"/>
  <c r="BP4035" i="1"/>
  <c r="BN4035" i="1"/>
  <c r="BO4035" i="1" s="1"/>
  <c r="BN4034" i="1"/>
  <c r="BO4034" i="1" s="1"/>
  <c r="BP4036" i="1" l="1"/>
  <c r="BM4037" i="1"/>
  <c r="BL4038" i="1"/>
  <c r="BM4038" i="1" l="1"/>
  <c r="BL4039" i="1"/>
  <c r="BN4037" i="1"/>
  <c r="BO4037" i="1"/>
  <c r="BP4037" i="1"/>
  <c r="BN4036" i="1"/>
  <c r="BO4036" i="1" s="1"/>
  <c r="BL4040" i="1" l="1"/>
  <c r="BM4039" i="1"/>
  <c r="BN4038" i="1" s="1"/>
  <c r="BO4038" i="1" s="1"/>
  <c r="BP4038" i="1"/>
  <c r="BP4039" i="1" l="1"/>
  <c r="BL4041" i="1"/>
  <c r="BM4040" i="1"/>
  <c r="BP4040" i="1" l="1"/>
  <c r="BL4042" i="1"/>
  <c r="BM4041" i="1"/>
  <c r="BN4039" i="1"/>
  <c r="BO4039" i="1" s="1"/>
  <c r="BP4041" i="1" l="1"/>
  <c r="BM4042" i="1"/>
  <c r="BL4043" i="1"/>
  <c r="BN4040" i="1"/>
  <c r="BO4040" i="1" s="1"/>
  <c r="BM4043" i="1" l="1"/>
  <c r="BL4044" i="1"/>
  <c r="BN4042" i="1"/>
  <c r="BP4042" i="1"/>
  <c r="BO4042" i="1"/>
  <c r="BN4041" i="1"/>
  <c r="BO4041" i="1" s="1"/>
  <c r="BM4044" i="1" l="1"/>
  <c r="BN4043" i="1" s="1"/>
  <c r="BO4043" i="1" s="1"/>
  <c r="BL4045" i="1"/>
  <c r="BP4043" i="1"/>
  <c r="BM4045" i="1" l="1"/>
  <c r="BL4046" i="1"/>
  <c r="BN4044" i="1"/>
  <c r="BO4044" i="1" s="1"/>
  <c r="BP4044" i="1"/>
  <c r="BL4047" i="1" l="1"/>
  <c r="BM4046" i="1"/>
  <c r="BN4045" i="1" s="1"/>
  <c r="BO4045" i="1" s="1"/>
  <c r="BP4045" i="1"/>
  <c r="BP4046" i="1" l="1"/>
  <c r="BM4047" i="1"/>
  <c r="BL4048" i="1"/>
  <c r="BM4048" i="1" l="1"/>
  <c r="BN4047" i="1" s="1"/>
  <c r="BO4047" i="1" s="1"/>
  <c r="BL4049" i="1"/>
  <c r="BP4047" i="1"/>
  <c r="BN4046" i="1"/>
  <c r="BO4046" i="1" s="1"/>
  <c r="BM4049" i="1" l="1"/>
  <c r="BN4048" i="1" s="1"/>
  <c r="BO4048" i="1" s="1"/>
  <c r="BL4050" i="1"/>
  <c r="BP4048" i="1"/>
  <c r="BM4050" i="1" l="1"/>
  <c r="BN4049" i="1" s="1"/>
  <c r="BO4049" i="1" s="1"/>
  <c r="BL4051" i="1"/>
  <c r="BP4049" i="1"/>
  <c r="BL4052" i="1" l="1"/>
  <c r="BM4051" i="1"/>
  <c r="BN4050" i="1" s="1"/>
  <c r="BO4050" i="1" s="1"/>
  <c r="BP4050" i="1"/>
  <c r="BP4051" i="1" l="1"/>
  <c r="BM4052" i="1"/>
  <c r="BN4051" i="1" s="1"/>
  <c r="BO4051" i="1" s="1"/>
  <c r="BL4053" i="1"/>
  <c r="BL4054" i="1" l="1"/>
  <c r="BM4053" i="1"/>
  <c r="BN4052" i="1" s="1"/>
  <c r="BO4052" i="1" s="1"/>
  <c r="BP4052" i="1"/>
  <c r="BP4053" i="1" l="1"/>
  <c r="BM4054" i="1"/>
  <c r="BN4053" i="1" s="1"/>
  <c r="BO4053" i="1" s="1"/>
  <c r="BL4055" i="1"/>
  <c r="BM4055" i="1" l="1"/>
  <c r="BL4056" i="1"/>
  <c r="BN4054" i="1"/>
  <c r="BO4054" i="1" s="1"/>
  <c r="BP4054" i="1"/>
  <c r="BL4057" i="1" l="1"/>
  <c r="BM4056" i="1"/>
  <c r="BN4055" i="1" s="1"/>
  <c r="BO4055" i="1" s="1"/>
  <c r="BP4055" i="1"/>
  <c r="BP4056" i="1" l="1"/>
  <c r="BM4057" i="1"/>
  <c r="BL4058" i="1"/>
  <c r="BP4057" i="1" l="1"/>
  <c r="BL4059" i="1"/>
  <c r="BM4058" i="1"/>
  <c r="BN4056" i="1"/>
  <c r="BO4056" i="1" s="1"/>
  <c r="BP4058" i="1" l="1"/>
  <c r="BM4059" i="1"/>
  <c r="BN4058" i="1" s="1"/>
  <c r="BO4058" i="1" s="1"/>
  <c r="BL4060" i="1"/>
  <c r="BN4057" i="1"/>
  <c r="BO4057" i="1" s="1"/>
  <c r="BM4060" i="1" l="1"/>
  <c r="BL4061" i="1"/>
  <c r="BP4059" i="1"/>
  <c r="BN4059" i="1"/>
  <c r="BO4059" i="1" s="1"/>
  <c r="BM4061" i="1" l="1"/>
  <c r="BL4062" i="1"/>
  <c r="BN4060" i="1"/>
  <c r="BO4060" i="1"/>
  <c r="BP4060" i="1"/>
  <c r="BM4062" i="1" l="1"/>
  <c r="BL4063" i="1"/>
  <c r="BN4061" i="1"/>
  <c r="BO4061" i="1"/>
  <c r="BP4061" i="1"/>
  <c r="BM4063" i="1" l="1"/>
  <c r="BL4064" i="1"/>
  <c r="BP4062" i="1"/>
  <c r="BN4062" i="1"/>
  <c r="BO4062" i="1" s="1"/>
  <c r="BM4064" i="1" l="1"/>
  <c r="BL4065" i="1"/>
  <c r="BP4063" i="1"/>
  <c r="BN4063" i="1"/>
  <c r="BO4063" i="1" s="1"/>
  <c r="BL4066" i="1" l="1"/>
  <c r="BM4065" i="1"/>
  <c r="BN4064" i="1" s="1"/>
  <c r="BO4064" i="1" s="1"/>
  <c r="BP4064" i="1"/>
  <c r="BP4065" i="1" l="1"/>
  <c r="BM4066" i="1"/>
  <c r="BN4065" i="1" s="1"/>
  <c r="BO4065" i="1" s="1"/>
  <c r="BL4067" i="1"/>
  <c r="BM4067" i="1" l="1"/>
  <c r="BL4068" i="1"/>
  <c r="BP4066" i="1"/>
  <c r="BN4066" i="1"/>
  <c r="BO4066" i="1" s="1"/>
  <c r="BL4069" i="1" l="1"/>
  <c r="BM4068" i="1"/>
  <c r="BN4067" i="1" s="1"/>
  <c r="BO4067" i="1" s="1"/>
  <c r="BP4067" i="1"/>
  <c r="BP4068" i="1" l="1"/>
  <c r="BL4070" i="1"/>
  <c r="BM4069" i="1"/>
  <c r="BN4068" i="1" s="1"/>
  <c r="BO4068" i="1" s="1"/>
  <c r="BP4069" i="1" l="1"/>
  <c r="BL4071" i="1"/>
  <c r="BM4070" i="1"/>
  <c r="BP4070" i="1" l="1"/>
  <c r="BN4069" i="1"/>
  <c r="BO4069" i="1" s="1"/>
  <c r="BM4071" i="1"/>
  <c r="BN4070" i="1" s="1"/>
  <c r="BO4070" i="1" s="1"/>
  <c r="BL4072" i="1"/>
  <c r="BL4073" i="1" l="1"/>
  <c r="BM4072" i="1"/>
  <c r="BP4071" i="1"/>
  <c r="BN4071" i="1"/>
  <c r="BO4071" i="1" s="1"/>
  <c r="BP4072" i="1" l="1"/>
  <c r="BM4073" i="1"/>
  <c r="BL4074" i="1"/>
  <c r="BP4073" i="1" l="1"/>
  <c r="BM4074" i="1"/>
  <c r="BL4075" i="1"/>
  <c r="BN4072" i="1"/>
  <c r="BO4072" i="1" s="1"/>
  <c r="BP4074" i="1" l="1"/>
  <c r="BL4076" i="1"/>
  <c r="BM4075" i="1"/>
  <c r="BN4073" i="1"/>
  <c r="BO4073" i="1" s="1"/>
  <c r="BP4075" i="1" l="1"/>
  <c r="BM4076" i="1"/>
  <c r="BN4075" i="1" s="1"/>
  <c r="BO4075" i="1" s="1"/>
  <c r="BL4077" i="1"/>
  <c r="BN4074" i="1"/>
  <c r="BO4074" i="1" s="1"/>
  <c r="BL4078" i="1" l="1"/>
  <c r="BM4077" i="1"/>
  <c r="BN4076" i="1" s="1"/>
  <c r="BO4076" i="1" s="1"/>
  <c r="BP4076" i="1"/>
  <c r="BP4077" i="1" l="1"/>
  <c r="BM4078" i="1"/>
  <c r="BN4077" i="1" s="1"/>
  <c r="BO4077" i="1" s="1"/>
  <c r="BL4079" i="1"/>
  <c r="BL4080" i="1" l="1"/>
  <c r="BM4079" i="1"/>
  <c r="BN4078" i="1" s="1"/>
  <c r="BO4078" i="1" s="1"/>
  <c r="BP4078" i="1"/>
  <c r="BP4079" i="1" l="1"/>
  <c r="BM4080" i="1"/>
  <c r="BL4081" i="1"/>
  <c r="BP4080" i="1" l="1"/>
  <c r="BL4082" i="1"/>
  <c r="BM4081" i="1"/>
  <c r="BN4079" i="1"/>
  <c r="BO4079" i="1" s="1"/>
  <c r="BL4083" i="1" l="1"/>
  <c r="BM4082" i="1"/>
  <c r="BN4081" i="1" s="1"/>
  <c r="BO4081" i="1" s="1"/>
  <c r="BP4081" i="1"/>
  <c r="BN4080" i="1"/>
  <c r="BO4080" i="1" s="1"/>
  <c r="BP4082" i="1" l="1"/>
  <c r="BM4083" i="1"/>
  <c r="BN4082" i="1" s="1"/>
  <c r="BO4082" i="1" s="1"/>
  <c r="BL4084" i="1"/>
  <c r="BM4084" i="1" l="1"/>
  <c r="BL4085" i="1"/>
  <c r="BP4083" i="1"/>
  <c r="BN4083" i="1"/>
  <c r="BO4083" i="1"/>
  <c r="BM4085" i="1" l="1"/>
  <c r="BL4086" i="1"/>
  <c r="BP4084" i="1"/>
  <c r="BN4084" i="1"/>
  <c r="BO4084" i="1" s="1"/>
  <c r="BM4086" i="1" l="1"/>
  <c r="BN4085" i="1" s="1"/>
  <c r="BO4085" i="1" s="1"/>
  <c r="BL4087" i="1"/>
  <c r="BP4085" i="1"/>
  <c r="BM4087" i="1" l="1"/>
  <c r="BN4086" i="1" s="1"/>
  <c r="BO4086" i="1" s="1"/>
  <c r="BL4088" i="1"/>
  <c r="BP4086" i="1"/>
  <c r="BL4089" i="1" l="1"/>
  <c r="BM4088" i="1"/>
  <c r="BN4087" i="1" s="1"/>
  <c r="BO4087" i="1" s="1"/>
  <c r="BP4087" i="1"/>
  <c r="BP4088" i="1" l="1"/>
  <c r="BL4090" i="1"/>
  <c r="BM4089" i="1"/>
  <c r="BP4089" i="1" l="1"/>
  <c r="BM4090" i="1"/>
  <c r="BL4091" i="1"/>
  <c r="BN4088" i="1"/>
  <c r="BO4088" i="1" s="1"/>
  <c r="BP4090" i="1" l="1"/>
  <c r="BL4092" i="1"/>
  <c r="BM4091" i="1"/>
  <c r="BN4089" i="1"/>
  <c r="BO4089" i="1" s="1"/>
  <c r="BM4092" i="1" l="1"/>
  <c r="BL4093" i="1"/>
  <c r="BP4091" i="1"/>
  <c r="BN4091" i="1"/>
  <c r="BO4091" i="1" s="1"/>
  <c r="BN4090" i="1"/>
  <c r="BO4090" i="1" s="1"/>
  <c r="BM4093" i="1" l="1"/>
  <c r="BN4092" i="1" s="1"/>
  <c r="BO4092" i="1" s="1"/>
  <c r="BL4094" i="1"/>
  <c r="BP4092" i="1"/>
  <c r="BL4095" i="1" l="1"/>
  <c r="BM4094" i="1"/>
  <c r="BN4093" i="1" s="1"/>
  <c r="BO4093" i="1" s="1"/>
  <c r="BP4093" i="1"/>
  <c r="BP4094" i="1" l="1"/>
  <c r="BL4096" i="1"/>
  <c r="BM4095" i="1"/>
  <c r="BM4096" i="1" l="1"/>
  <c r="BN4095" i="1" s="1"/>
  <c r="BO4095" i="1" s="1"/>
  <c r="BL4097" i="1"/>
  <c r="BP4095" i="1"/>
  <c r="BN4094" i="1"/>
  <c r="BO4094" i="1" s="1"/>
  <c r="BM4097" i="1" l="1"/>
  <c r="BN4096" i="1" s="1"/>
  <c r="BO4096" i="1" s="1"/>
  <c r="BL4098" i="1"/>
  <c r="BP4096" i="1"/>
  <c r="BM4098" i="1" l="1"/>
  <c r="BN4097" i="1" s="1"/>
  <c r="BO4097" i="1" s="1"/>
  <c r="BL4099" i="1"/>
  <c r="BP4097" i="1"/>
  <c r="BM4099" i="1" l="1"/>
  <c r="BN4098" i="1" s="1"/>
  <c r="BO4098" i="1" s="1"/>
  <c r="BL4100" i="1"/>
  <c r="BP4098" i="1"/>
  <c r="BM4100" i="1" l="1"/>
  <c r="BL4101" i="1"/>
  <c r="BP4099" i="1"/>
  <c r="BN4099" i="1"/>
  <c r="BO4099" i="1" s="1"/>
  <c r="BL4102" i="1" l="1"/>
  <c r="BM4101" i="1"/>
  <c r="BN4100" i="1" s="1"/>
  <c r="BO4100" i="1" s="1"/>
  <c r="BP4100" i="1"/>
  <c r="BP4101" i="1" l="1"/>
  <c r="BM4102" i="1"/>
  <c r="BL4103" i="1"/>
  <c r="BP4102" i="1" l="1"/>
  <c r="BM4103" i="1"/>
  <c r="BL4104" i="1"/>
  <c r="BN4101" i="1"/>
  <c r="BO4101" i="1" s="1"/>
  <c r="BP4103" i="1" l="1"/>
  <c r="BL4105" i="1"/>
  <c r="BM4104" i="1"/>
  <c r="BN4102" i="1"/>
  <c r="BO4102" i="1" s="1"/>
  <c r="BM4105" i="1" l="1"/>
  <c r="BL4106" i="1"/>
  <c r="BP4104" i="1"/>
  <c r="BN4104" i="1"/>
  <c r="BO4104" i="1" s="1"/>
  <c r="BN4103" i="1"/>
  <c r="BO4103" i="1" s="1"/>
  <c r="BL4107" i="1" l="1"/>
  <c r="BM4106" i="1"/>
  <c r="BN4105" i="1" s="1"/>
  <c r="BO4105" i="1" s="1"/>
  <c r="BP4105" i="1"/>
  <c r="BP4106" i="1" l="1"/>
  <c r="BL4108" i="1"/>
  <c r="BM4107" i="1"/>
  <c r="BM4108" i="1" l="1"/>
  <c r="BL4109" i="1"/>
  <c r="BP4107" i="1"/>
  <c r="BN4107" i="1"/>
  <c r="BO4107" i="1" s="1"/>
  <c r="BN4106" i="1"/>
  <c r="BO4106" i="1" s="1"/>
  <c r="BM4109" i="1" l="1"/>
  <c r="BN4108" i="1" s="1"/>
  <c r="BO4108" i="1" s="1"/>
  <c r="BL4110" i="1"/>
  <c r="BP4108" i="1"/>
  <c r="BM4110" i="1" l="1"/>
  <c r="BL4111" i="1"/>
  <c r="BN4109" i="1"/>
  <c r="BO4109" i="1"/>
  <c r="BP4109" i="1"/>
  <c r="BM4111" i="1" l="1"/>
  <c r="BN4110" i="1" s="1"/>
  <c r="BO4110" i="1" s="1"/>
  <c r="BL4112" i="1"/>
  <c r="BP4110" i="1"/>
  <c r="BM4112" i="1" l="1"/>
  <c r="BL4113" i="1"/>
  <c r="BP4111" i="1"/>
  <c r="BN4111" i="1"/>
  <c r="BO4111" i="1" s="1"/>
  <c r="BL4114" i="1" l="1"/>
  <c r="BM4113" i="1"/>
  <c r="BN4112" i="1" s="1"/>
  <c r="BO4112" i="1" s="1"/>
  <c r="BP4112" i="1"/>
  <c r="BP4113" i="1" l="1"/>
  <c r="BM4114" i="1"/>
  <c r="BL4115" i="1"/>
  <c r="BP4114" i="1" l="1"/>
  <c r="BM4115" i="1"/>
  <c r="BL4116" i="1"/>
  <c r="BN4113" i="1"/>
  <c r="BO4113" i="1" s="1"/>
  <c r="BP4115" i="1" l="1"/>
  <c r="BL4117" i="1"/>
  <c r="BM4116" i="1"/>
  <c r="BN4114" i="1"/>
  <c r="BO4114" i="1" s="1"/>
  <c r="BL4118" i="1" l="1"/>
  <c r="BM4117" i="1"/>
  <c r="BP4116" i="1"/>
  <c r="BN4116" i="1"/>
  <c r="BO4116" i="1" s="1"/>
  <c r="BN4115" i="1"/>
  <c r="BO4115" i="1" s="1"/>
  <c r="BP4117" i="1" l="1"/>
  <c r="BL4119" i="1"/>
  <c r="BM4118" i="1"/>
  <c r="BM4119" i="1" l="1"/>
  <c r="BL4120" i="1"/>
  <c r="BP4118" i="1"/>
  <c r="BN4118" i="1"/>
  <c r="BO4118" i="1" s="1"/>
  <c r="BN4117" i="1"/>
  <c r="BO4117" i="1" s="1"/>
  <c r="BL4121" i="1" l="1"/>
  <c r="BM4120" i="1"/>
  <c r="BP4119" i="1"/>
  <c r="BN4119" i="1"/>
  <c r="BO4119" i="1" s="1"/>
  <c r="BP4120" i="1" l="1"/>
  <c r="BM4121" i="1"/>
  <c r="BL4122" i="1"/>
  <c r="BP4121" i="1" l="1"/>
  <c r="BM4122" i="1"/>
  <c r="BL4123" i="1"/>
  <c r="BN4120" i="1"/>
  <c r="BO4120" i="1" s="1"/>
  <c r="BP4122" i="1" l="1"/>
  <c r="BL4124" i="1"/>
  <c r="BM4123" i="1"/>
  <c r="BN4121" i="1"/>
  <c r="BO4121" i="1" s="1"/>
  <c r="BP4123" i="1" l="1"/>
  <c r="BM4124" i="1"/>
  <c r="BL4125" i="1"/>
  <c r="BN4122" i="1"/>
  <c r="BO4122" i="1" s="1"/>
  <c r="BL4126" i="1" l="1"/>
  <c r="BM4125" i="1"/>
  <c r="BN4124" i="1" s="1"/>
  <c r="BO4124" i="1" s="1"/>
  <c r="BP4124" i="1"/>
  <c r="BN4123" i="1"/>
  <c r="BO4123" i="1" s="1"/>
  <c r="BP4125" i="1" l="1"/>
  <c r="BL4127" i="1"/>
  <c r="BM4126" i="1"/>
  <c r="BM4127" i="1" l="1"/>
  <c r="BL4128" i="1"/>
  <c r="BN4126" i="1"/>
  <c r="BO4126" i="1" s="1"/>
  <c r="BP4126" i="1"/>
  <c r="BN4125" i="1"/>
  <c r="BO4125" i="1" s="1"/>
  <c r="BM4128" i="1" l="1"/>
  <c r="BL4129" i="1"/>
  <c r="BP4127" i="1"/>
  <c r="BN4127" i="1"/>
  <c r="BO4127" i="1" s="1"/>
  <c r="BM4129" i="1" l="1"/>
  <c r="BL4130" i="1"/>
  <c r="BN4128" i="1"/>
  <c r="BO4128" i="1"/>
  <c r="BP4128" i="1"/>
  <c r="BM4130" i="1" l="1"/>
  <c r="BN4129" i="1" s="1"/>
  <c r="BO4129" i="1" s="1"/>
  <c r="BL4131" i="1"/>
  <c r="BP4129" i="1"/>
  <c r="BL4132" i="1" l="1"/>
  <c r="BM4131" i="1"/>
  <c r="BN4130" i="1" s="1"/>
  <c r="BO4130" i="1" s="1"/>
  <c r="BP4130" i="1"/>
  <c r="BP4131" i="1" l="1"/>
  <c r="BL4133" i="1"/>
  <c r="BM4132" i="1"/>
  <c r="BP4132" i="1" l="1"/>
  <c r="BL4134" i="1"/>
  <c r="BM4133" i="1"/>
  <c r="BN4131" i="1"/>
  <c r="BO4131" i="1" s="1"/>
  <c r="BP4133" i="1" l="1"/>
  <c r="BL4135" i="1"/>
  <c r="BM4134" i="1"/>
  <c r="BN4132" i="1"/>
  <c r="BO4132" i="1" s="1"/>
  <c r="BP4134" i="1" l="1"/>
  <c r="BM4135" i="1"/>
  <c r="BL4136" i="1"/>
  <c r="BN4133" i="1"/>
  <c r="BO4133" i="1" s="1"/>
  <c r="BL4137" i="1" l="1"/>
  <c r="BM4136" i="1"/>
  <c r="BP4135" i="1"/>
  <c r="BN4135" i="1"/>
  <c r="BO4135" i="1" s="1"/>
  <c r="BN4134" i="1"/>
  <c r="BO4134" i="1" s="1"/>
  <c r="BP4136" i="1" l="1"/>
  <c r="BL4138" i="1"/>
  <c r="BM4137" i="1"/>
  <c r="BP4137" i="1" l="1"/>
  <c r="BL4139" i="1"/>
  <c r="BM4138" i="1"/>
  <c r="BN4136" i="1"/>
  <c r="BO4136" i="1" s="1"/>
  <c r="BP4138" i="1" l="1"/>
  <c r="BM4139" i="1"/>
  <c r="BL4140" i="1"/>
  <c r="BN4137" i="1"/>
  <c r="BO4137" i="1" s="1"/>
  <c r="BM4140" i="1" l="1"/>
  <c r="BL4141" i="1"/>
  <c r="BP4139" i="1"/>
  <c r="BN4139" i="1"/>
  <c r="BO4139" i="1" s="1"/>
  <c r="BN4138" i="1"/>
  <c r="BO4138" i="1" s="1"/>
  <c r="BL4142" i="1" l="1"/>
  <c r="BM4141" i="1"/>
  <c r="BN4140" i="1" s="1"/>
  <c r="BO4140" i="1" s="1"/>
  <c r="BP4140" i="1"/>
  <c r="BP4141" i="1" l="1"/>
  <c r="BM4142" i="1"/>
  <c r="BL4143" i="1"/>
  <c r="BL4144" i="1" l="1"/>
  <c r="BM4143" i="1"/>
  <c r="BN4142" i="1" s="1"/>
  <c r="BO4142" i="1" s="1"/>
  <c r="BP4142" i="1"/>
  <c r="BN4141" i="1"/>
  <c r="BO4141" i="1" s="1"/>
  <c r="BP4143" i="1" l="1"/>
  <c r="BM4144" i="1"/>
  <c r="BL4145" i="1"/>
  <c r="BL4146" i="1" l="1"/>
  <c r="BM4145" i="1"/>
  <c r="BN4144" i="1" s="1"/>
  <c r="BO4144" i="1" s="1"/>
  <c r="BP4144" i="1"/>
  <c r="BN4143" i="1"/>
  <c r="BO4143" i="1" s="1"/>
  <c r="BP4145" i="1" l="1"/>
  <c r="BM4146" i="1"/>
  <c r="BL4147" i="1"/>
  <c r="BL4148" i="1" l="1"/>
  <c r="BM4147" i="1"/>
  <c r="BN4146" i="1" s="1"/>
  <c r="BO4146" i="1" s="1"/>
  <c r="BP4146" i="1"/>
  <c r="BN4145" i="1"/>
  <c r="BO4145" i="1" s="1"/>
  <c r="BP4147" i="1" l="1"/>
  <c r="BM4148" i="1"/>
  <c r="BL4149" i="1"/>
  <c r="BM4149" i="1" l="1"/>
  <c r="BL4150" i="1"/>
  <c r="BN4148" i="1"/>
  <c r="BO4148" i="1" s="1"/>
  <c r="BP4148" i="1"/>
  <c r="BN4147" i="1"/>
  <c r="BO4147" i="1" s="1"/>
  <c r="BM4150" i="1" l="1"/>
  <c r="BL4151" i="1"/>
  <c r="BP4149" i="1"/>
  <c r="BN4149" i="1"/>
  <c r="BO4149" i="1" s="1"/>
  <c r="BL4152" i="1" l="1"/>
  <c r="BM4151" i="1"/>
  <c r="BN4150" i="1" s="1"/>
  <c r="BO4150" i="1" s="1"/>
  <c r="BP4150" i="1"/>
  <c r="BP4151" i="1" l="1"/>
  <c r="BM4152" i="1"/>
  <c r="BL4153" i="1"/>
  <c r="BM4153" i="1" l="1"/>
  <c r="BL4154" i="1"/>
  <c r="BP4152" i="1"/>
  <c r="BN4152" i="1"/>
  <c r="BO4152" i="1" s="1"/>
  <c r="BN4151" i="1"/>
  <c r="BO4151" i="1" s="1"/>
  <c r="BL4155" i="1" l="1"/>
  <c r="BM4154" i="1"/>
  <c r="BN4153" i="1" s="1"/>
  <c r="BO4153" i="1" s="1"/>
  <c r="BP4153" i="1"/>
  <c r="BP4154" i="1" l="1"/>
  <c r="BM4155" i="1"/>
  <c r="BL4156" i="1"/>
  <c r="BL4157" i="1" l="1"/>
  <c r="BM4156" i="1"/>
  <c r="BP4155" i="1"/>
  <c r="BN4155" i="1"/>
  <c r="BO4155" i="1" s="1"/>
  <c r="BN4154" i="1"/>
  <c r="BO4154" i="1" s="1"/>
  <c r="BP4156" i="1" l="1"/>
  <c r="BL4158" i="1"/>
  <c r="BM4157" i="1"/>
  <c r="BP4157" i="1" l="1"/>
  <c r="BL4159" i="1"/>
  <c r="BM4158" i="1"/>
  <c r="BN4156" i="1"/>
  <c r="BO4156" i="1" s="1"/>
  <c r="BP4158" i="1" l="1"/>
  <c r="BL4160" i="1"/>
  <c r="BM4159" i="1"/>
  <c r="BN4157" i="1"/>
  <c r="BO4157" i="1" s="1"/>
  <c r="BP4159" i="1" l="1"/>
  <c r="BL4161" i="1"/>
  <c r="BM4160" i="1"/>
  <c r="BN4158" i="1"/>
  <c r="BO4158" i="1" s="1"/>
  <c r="BP4160" i="1" l="1"/>
  <c r="BL4162" i="1"/>
  <c r="BM4161" i="1"/>
  <c r="BN4159" i="1"/>
  <c r="BO4159" i="1" s="1"/>
  <c r="BP4161" i="1" l="1"/>
  <c r="BL4163" i="1"/>
  <c r="BM4162" i="1"/>
  <c r="BN4160" i="1"/>
  <c r="BO4160" i="1" s="1"/>
  <c r="BP4162" i="1" l="1"/>
  <c r="BM4163" i="1"/>
  <c r="BL4164" i="1"/>
  <c r="BN4161" i="1"/>
  <c r="BO4161" i="1" s="1"/>
  <c r="BM4164" i="1" l="1"/>
  <c r="BN4163" i="1" s="1"/>
  <c r="BO4163" i="1" s="1"/>
  <c r="BL4165" i="1"/>
  <c r="BP4163" i="1"/>
  <c r="BN4162" i="1"/>
  <c r="BO4162" i="1" s="1"/>
  <c r="BM4165" i="1" l="1"/>
  <c r="BN4164" i="1" s="1"/>
  <c r="BO4164" i="1" s="1"/>
  <c r="BL4166" i="1"/>
  <c r="BP4164" i="1"/>
  <c r="BL4167" i="1" l="1"/>
  <c r="BM4166" i="1"/>
  <c r="BN4165" i="1" s="1"/>
  <c r="BO4165" i="1" s="1"/>
  <c r="BP4165" i="1"/>
  <c r="BP4166" i="1" l="1"/>
  <c r="BM4167" i="1"/>
  <c r="BL4168" i="1"/>
  <c r="BM4168" i="1" l="1"/>
  <c r="BL4169" i="1"/>
  <c r="BP4167" i="1"/>
  <c r="BN4167" i="1"/>
  <c r="BO4167" i="1" s="1"/>
  <c r="BN4166" i="1"/>
  <c r="BO4166" i="1" s="1"/>
  <c r="BL4170" i="1" l="1"/>
  <c r="BM4169" i="1"/>
  <c r="BP4168" i="1"/>
  <c r="BN4168" i="1"/>
  <c r="BO4168" i="1" s="1"/>
  <c r="BP4169" i="1" l="1"/>
  <c r="BL4171" i="1"/>
  <c r="BM4170" i="1"/>
  <c r="BP4170" i="1" l="1"/>
  <c r="BM4171" i="1"/>
  <c r="BL4172" i="1"/>
  <c r="BN4169" i="1"/>
  <c r="BO4169" i="1" s="1"/>
  <c r="BM4172" i="1" l="1"/>
  <c r="BN4171" i="1" s="1"/>
  <c r="BO4171" i="1" s="1"/>
  <c r="BL4173" i="1"/>
  <c r="BP4171" i="1"/>
  <c r="BN4170" i="1"/>
  <c r="BO4170" i="1" s="1"/>
  <c r="BM4173" i="1" l="1"/>
  <c r="BN4172" i="1" s="1"/>
  <c r="BO4172" i="1" s="1"/>
  <c r="BL4174" i="1"/>
  <c r="BP4172" i="1"/>
  <c r="BM4174" i="1" l="1"/>
  <c r="BL4175" i="1"/>
  <c r="BP4173" i="1"/>
  <c r="BN4173" i="1"/>
  <c r="BO4173" i="1" s="1"/>
  <c r="BL4176" i="1" l="1"/>
  <c r="BM4175" i="1"/>
  <c r="BN4174" i="1" s="1"/>
  <c r="BO4174" i="1" s="1"/>
  <c r="BP4174" i="1"/>
  <c r="BP4175" i="1" l="1"/>
  <c r="BM4176" i="1"/>
  <c r="BL4177" i="1"/>
  <c r="BM4177" i="1" l="1"/>
  <c r="BL4178" i="1"/>
  <c r="BN4176" i="1"/>
  <c r="BP4176" i="1"/>
  <c r="BO4176" i="1"/>
  <c r="BN4175" i="1"/>
  <c r="BO4175" i="1" s="1"/>
  <c r="BM4178" i="1" l="1"/>
  <c r="BL4179" i="1"/>
  <c r="BP4177" i="1"/>
  <c r="BN4177" i="1"/>
  <c r="BO4177" i="1" s="1"/>
  <c r="BL4180" i="1" l="1"/>
  <c r="BM4179" i="1"/>
  <c r="BP4178" i="1"/>
  <c r="BN4178" i="1"/>
  <c r="BO4178" i="1" s="1"/>
  <c r="BP4179" i="1" l="1"/>
  <c r="BL4181" i="1"/>
  <c r="BM4180" i="1"/>
  <c r="BP4180" i="1" l="1"/>
  <c r="BM4181" i="1"/>
  <c r="BL4182" i="1"/>
  <c r="BN4179" i="1"/>
  <c r="BO4179" i="1" s="1"/>
  <c r="BM4182" i="1" l="1"/>
  <c r="BL4183" i="1"/>
  <c r="BN4181" i="1"/>
  <c r="BO4181" i="1" s="1"/>
  <c r="BP4181" i="1"/>
  <c r="BN4180" i="1"/>
  <c r="BO4180" i="1" s="1"/>
  <c r="BM4183" i="1" l="1"/>
  <c r="BL4184" i="1"/>
  <c r="BP4182" i="1"/>
  <c r="BN4182" i="1"/>
  <c r="BO4182" i="1" s="1"/>
  <c r="BL4185" i="1" l="1"/>
  <c r="BM4184" i="1"/>
  <c r="BP4183" i="1"/>
  <c r="BN4183" i="1"/>
  <c r="BO4183" i="1" s="1"/>
  <c r="BP4184" i="1" l="1"/>
  <c r="BL4186" i="1"/>
  <c r="BM4185" i="1"/>
  <c r="BP4185" i="1" l="1"/>
  <c r="BM4186" i="1"/>
  <c r="BL4187" i="1"/>
  <c r="BN4184" i="1"/>
  <c r="BO4184" i="1" s="1"/>
  <c r="BL4188" i="1" l="1"/>
  <c r="BM4187" i="1"/>
  <c r="BN4186" i="1" s="1"/>
  <c r="BO4186" i="1" s="1"/>
  <c r="BP4186" i="1"/>
  <c r="BN4185" i="1"/>
  <c r="BO4185" i="1" s="1"/>
  <c r="BP4187" i="1" l="1"/>
  <c r="BM4188" i="1"/>
  <c r="BL4189" i="1"/>
  <c r="BL4190" i="1" l="1"/>
  <c r="BM4189" i="1"/>
  <c r="BN4188" i="1" s="1"/>
  <c r="BO4188" i="1" s="1"/>
  <c r="BP4188" i="1"/>
  <c r="BN4187" i="1"/>
  <c r="BO4187" i="1" s="1"/>
  <c r="BP4189" i="1" l="1"/>
  <c r="BM4190" i="1"/>
  <c r="BL4191" i="1"/>
  <c r="BM4191" i="1" l="1"/>
  <c r="BN4190" i="1" s="1"/>
  <c r="BO4190" i="1" s="1"/>
  <c r="BL4192" i="1"/>
  <c r="BP4190" i="1"/>
  <c r="BN4189" i="1"/>
  <c r="BO4189" i="1" s="1"/>
  <c r="BM4192" i="1" l="1"/>
  <c r="BN4191" i="1" s="1"/>
  <c r="BO4191" i="1" s="1"/>
  <c r="BL4193" i="1"/>
  <c r="BP4191" i="1"/>
  <c r="BL4194" i="1" l="1"/>
  <c r="BM4193" i="1"/>
  <c r="BN4192" i="1" s="1"/>
  <c r="BO4192" i="1" s="1"/>
  <c r="BP4192" i="1"/>
  <c r="BP4193" i="1" l="1"/>
  <c r="BM4194" i="1"/>
  <c r="BL4195" i="1"/>
  <c r="BM4195" i="1" l="1"/>
  <c r="BL4196" i="1"/>
  <c r="BP4194" i="1"/>
  <c r="BN4194" i="1"/>
  <c r="BO4194" i="1" s="1"/>
  <c r="BN4193" i="1"/>
  <c r="BO4193" i="1" s="1"/>
  <c r="BM4196" i="1" l="1"/>
  <c r="BL4197" i="1"/>
  <c r="BP4195" i="1"/>
  <c r="BN4195" i="1"/>
  <c r="BO4195" i="1" s="1"/>
  <c r="BM4197" i="1" l="1"/>
  <c r="BL4198" i="1"/>
  <c r="BP4196" i="1"/>
  <c r="BN4196" i="1"/>
  <c r="BO4196" i="1" s="1"/>
  <c r="BL4199" i="1" l="1"/>
  <c r="BM4198" i="1"/>
  <c r="BN4197" i="1" s="1"/>
  <c r="BO4197" i="1" s="1"/>
  <c r="BP4197" i="1"/>
  <c r="BP4198" i="1" l="1"/>
  <c r="BL4200" i="1"/>
  <c r="BM4199" i="1"/>
  <c r="BP4199" i="1" l="1"/>
  <c r="BM4200" i="1"/>
  <c r="BL4201" i="1"/>
  <c r="BN4198" i="1"/>
  <c r="BO4198" i="1" s="1"/>
  <c r="BM4201" i="1" l="1"/>
  <c r="BL4202" i="1"/>
  <c r="BP4200" i="1"/>
  <c r="BN4200" i="1"/>
  <c r="BO4200" i="1" s="1"/>
  <c r="BN4199" i="1"/>
  <c r="BO4199" i="1" s="1"/>
  <c r="BL4203" i="1" l="1"/>
  <c r="BM4202" i="1"/>
  <c r="BN4201" i="1" s="1"/>
  <c r="BO4201" i="1" s="1"/>
  <c r="BP4201" i="1"/>
  <c r="BP4202" i="1" l="1"/>
  <c r="BL4204" i="1"/>
  <c r="BM4203" i="1"/>
  <c r="BP4203" i="1" l="1"/>
  <c r="BM4204" i="1"/>
  <c r="BL4205" i="1"/>
  <c r="BN4202" i="1"/>
  <c r="BO4202" i="1" s="1"/>
  <c r="BM4205" i="1" l="1"/>
  <c r="BL4206" i="1"/>
  <c r="BN4204" i="1"/>
  <c r="BO4204" i="1"/>
  <c r="BP4204" i="1"/>
  <c r="BN4203" i="1"/>
  <c r="BO4203" i="1" s="1"/>
  <c r="BM4206" i="1" l="1"/>
  <c r="BN4205" i="1" s="1"/>
  <c r="BO4205" i="1" s="1"/>
  <c r="BL4207" i="1"/>
  <c r="BP4205" i="1"/>
  <c r="BM4207" i="1" l="1"/>
  <c r="BN4206" i="1" s="1"/>
  <c r="BO4206" i="1" s="1"/>
  <c r="BL4208" i="1"/>
  <c r="BP4206" i="1"/>
  <c r="BM4208" i="1" l="1"/>
  <c r="BL4209" i="1"/>
  <c r="BP4207" i="1"/>
  <c r="BN4207" i="1"/>
  <c r="BO4207" i="1" s="1"/>
  <c r="BM4209" i="1" l="1"/>
  <c r="BL4210" i="1"/>
  <c r="BN4208" i="1"/>
  <c r="BO4208" i="1" s="1"/>
  <c r="BP4208" i="1"/>
  <c r="BM4210" i="1" l="1"/>
  <c r="BN4209" i="1" s="1"/>
  <c r="BO4209" i="1" s="1"/>
  <c r="BL4211" i="1"/>
  <c r="BP4209" i="1"/>
  <c r="BM4211" i="1" l="1"/>
  <c r="BL4212" i="1"/>
  <c r="BN4210" i="1"/>
  <c r="BO4210" i="1"/>
  <c r="BP4210" i="1"/>
  <c r="BL4213" i="1" l="1"/>
  <c r="BM4212" i="1"/>
  <c r="BN4211" i="1" s="1"/>
  <c r="BO4211" i="1" s="1"/>
  <c r="BP4211" i="1"/>
  <c r="BP4212" i="1" l="1"/>
  <c r="BM4213" i="1"/>
  <c r="BL4214" i="1"/>
  <c r="BL4215" i="1" l="1"/>
  <c r="BM4214" i="1"/>
  <c r="BN4213" i="1" s="1"/>
  <c r="BO4213" i="1" s="1"/>
  <c r="BP4213" i="1"/>
  <c r="BN4212" i="1"/>
  <c r="BO4212" i="1" s="1"/>
  <c r="BP4214" i="1" l="1"/>
  <c r="BL4216" i="1"/>
  <c r="BM4215" i="1"/>
  <c r="BP4215" i="1" l="1"/>
  <c r="BL4217" i="1"/>
  <c r="BM4216" i="1"/>
  <c r="BN4214" i="1"/>
  <c r="BO4214" i="1" s="1"/>
  <c r="BP4216" i="1" l="1"/>
  <c r="BM4217" i="1"/>
  <c r="BL4218" i="1"/>
  <c r="BN4215" i="1"/>
  <c r="BO4215" i="1" s="1"/>
  <c r="BM4218" i="1" l="1"/>
  <c r="BL4219" i="1"/>
  <c r="BP4217" i="1"/>
  <c r="BN4217" i="1"/>
  <c r="BO4217" i="1"/>
  <c r="BN4216" i="1"/>
  <c r="BO4216" i="1" s="1"/>
  <c r="BM4219" i="1" l="1"/>
  <c r="BL4220" i="1"/>
  <c r="BN4218" i="1"/>
  <c r="BO4218" i="1"/>
  <c r="BP4218" i="1"/>
  <c r="BL4221" i="1" l="1"/>
  <c r="BM4220" i="1"/>
  <c r="BN4219" i="1" s="1"/>
  <c r="BO4219" i="1" s="1"/>
  <c r="BP4219" i="1"/>
  <c r="BP4220" i="1" l="1"/>
  <c r="BM4221" i="1"/>
  <c r="BL4222" i="1"/>
  <c r="BL4223" i="1" l="1"/>
  <c r="BM4222" i="1"/>
  <c r="BN4221" i="1" s="1"/>
  <c r="BO4221" i="1" s="1"/>
  <c r="BP4221" i="1"/>
  <c r="BN4220" i="1"/>
  <c r="BO4220" i="1" s="1"/>
  <c r="BP4222" i="1" l="1"/>
  <c r="BL4224" i="1"/>
  <c r="BM4223" i="1"/>
  <c r="BP4223" i="1" l="1"/>
  <c r="BM4224" i="1"/>
  <c r="BL4225" i="1"/>
  <c r="BN4222" i="1"/>
  <c r="BO4222" i="1" s="1"/>
  <c r="BL4226" i="1" l="1"/>
  <c r="BM4225" i="1"/>
  <c r="BN4224" i="1" s="1"/>
  <c r="BO4224" i="1" s="1"/>
  <c r="BP4224" i="1"/>
  <c r="BN4223" i="1"/>
  <c r="BO4223" i="1" s="1"/>
  <c r="BP4225" i="1" l="1"/>
  <c r="BM4226" i="1"/>
  <c r="BL4227" i="1"/>
  <c r="BM4227" i="1" l="1"/>
  <c r="BN4226" i="1" s="1"/>
  <c r="BO4226" i="1" s="1"/>
  <c r="BL4228" i="1"/>
  <c r="BP4226" i="1"/>
  <c r="BN4225" i="1"/>
  <c r="BO4225" i="1" s="1"/>
  <c r="BL4229" i="1" l="1"/>
  <c r="BM4228" i="1"/>
  <c r="BP4227" i="1"/>
  <c r="BN4227" i="1"/>
  <c r="BO4227" i="1" s="1"/>
  <c r="BP4228" i="1" l="1"/>
  <c r="BM4229" i="1"/>
  <c r="BL4230" i="1"/>
  <c r="BM4230" i="1" l="1"/>
  <c r="BN4229" i="1" s="1"/>
  <c r="BO4229" i="1" s="1"/>
  <c r="BL4231" i="1"/>
  <c r="BP4229" i="1"/>
  <c r="BN4228" i="1"/>
  <c r="BO4228" i="1" s="1"/>
  <c r="BL4232" i="1" l="1"/>
  <c r="BM4231" i="1"/>
  <c r="BN4230" i="1" s="1"/>
  <c r="BO4230" i="1" s="1"/>
  <c r="BP4230" i="1"/>
  <c r="BP4231" i="1" l="1"/>
  <c r="BM4232" i="1"/>
  <c r="BL4233" i="1"/>
  <c r="BL4234" i="1" l="1"/>
  <c r="BM4233" i="1"/>
  <c r="BN4232" i="1" s="1"/>
  <c r="BO4232" i="1" s="1"/>
  <c r="BP4232" i="1"/>
  <c r="BN4231" i="1"/>
  <c r="BO4231" i="1" s="1"/>
  <c r="BP4233" i="1" l="1"/>
  <c r="BL4235" i="1"/>
  <c r="BM4234" i="1"/>
  <c r="BP4234" i="1" l="1"/>
  <c r="BM4235" i="1"/>
  <c r="BL4236" i="1"/>
  <c r="BN4233" i="1"/>
  <c r="BO4233" i="1" s="1"/>
  <c r="BL4237" i="1" l="1"/>
  <c r="BM4236" i="1"/>
  <c r="BN4235" i="1" s="1"/>
  <c r="BO4235" i="1" s="1"/>
  <c r="BP4235" i="1"/>
  <c r="BN4234" i="1"/>
  <c r="BO4234" i="1" s="1"/>
  <c r="BP4236" i="1" l="1"/>
  <c r="BM4237" i="1"/>
  <c r="BL4238" i="1"/>
  <c r="BL4239" i="1" l="1"/>
  <c r="BM4238" i="1"/>
  <c r="BN4237" i="1" s="1"/>
  <c r="BO4237" i="1" s="1"/>
  <c r="BP4237" i="1"/>
  <c r="BN4236" i="1"/>
  <c r="BO4236" i="1" s="1"/>
  <c r="BP4238" i="1" l="1"/>
  <c r="BM4239" i="1"/>
  <c r="BL4240" i="1"/>
  <c r="BM4240" i="1" l="1"/>
  <c r="BN4239" i="1" s="1"/>
  <c r="BO4239" i="1" s="1"/>
  <c r="BL4241" i="1"/>
  <c r="BP4239" i="1"/>
  <c r="BN4238" i="1"/>
  <c r="BO4238" i="1" s="1"/>
  <c r="BL4242" i="1" l="1"/>
  <c r="BM4241" i="1"/>
  <c r="BN4240" i="1" s="1"/>
  <c r="BO4240" i="1" s="1"/>
  <c r="BP4240" i="1"/>
  <c r="BP4241" i="1" l="1"/>
  <c r="BM4242" i="1"/>
  <c r="BL4243" i="1"/>
  <c r="BM4243" i="1" l="1"/>
  <c r="BL4244" i="1"/>
  <c r="BN4242" i="1"/>
  <c r="BO4242" i="1"/>
  <c r="BP4242" i="1"/>
  <c r="BN4241" i="1"/>
  <c r="BO4241" i="1" s="1"/>
  <c r="BL4245" i="1" l="1"/>
  <c r="BM4244" i="1"/>
  <c r="BN4243" i="1" s="1"/>
  <c r="BO4243" i="1" s="1"/>
  <c r="BP4243" i="1"/>
  <c r="BP4244" i="1" l="1"/>
  <c r="BM4245" i="1"/>
  <c r="BL4246" i="1"/>
  <c r="BL4247" i="1" l="1"/>
  <c r="BM4246" i="1"/>
  <c r="BN4245" i="1" s="1"/>
  <c r="BO4245" i="1" s="1"/>
  <c r="BP4245" i="1"/>
  <c r="BN4244" i="1"/>
  <c r="BO4244" i="1" s="1"/>
  <c r="BP4246" i="1" l="1"/>
  <c r="BM4247" i="1"/>
  <c r="BL4248" i="1"/>
  <c r="BM4248" i="1" l="1"/>
  <c r="BN4247" i="1" s="1"/>
  <c r="BO4247" i="1" s="1"/>
  <c r="BL4249" i="1"/>
  <c r="BP4247" i="1"/>
  <c r="BN4246" i="1"/>
  <c r="BO4246" i="1" s="1"/>
  <c r="BL4250" i="1" l="1"/>
  <c r="BM4249" i="1"/>
  <c r="BN4248" i="1" s="1"/>
  <c r="BO4248" i="1" s="1"/>
  <c r="BP4248" i="1"/>
  <c r="BP4249" i="1" l="1"/>
  <c r="BM4250" i="1"/>
  <c r="BL4251" i="1"/>
  <c r="BM4251" i="1" l="1"/>
  <c r="BL4252" i="1"/>
  <c r="BN4250" i="1"/>
  <c r="BO4250" i="1"/>
  <c r="BP4250" i="1"/>
  <c r="BN4249" i="1"/>
  <c r="BO4249" i="1" s="1"/>
  <c r="BL4253" i="1" l="1"/>
  <c r="BM4252" i="1"/>
  <c r="BN4251" i="1" s="1"/>
  <c r="BO4251" i="1" s="1"/>
  <c r="BP4251" i="1"/>
  <c r="BP4252" i="1" l="1"/>
  <c r="BM4253" i="1"/>
  <c r="BL4254" i="1"/>
  <c r="BM4254" i="1" l="1"/>
  <c r="BN4253" i="1" s="1"/>
  <c r="BO4253" i="1" s="1"/>
  <c r="BL4255" i="1"/>
  <c r="BP4253" i="1"/>
  <c r="BN4252" i="1"/>
  <c r="BO4252" i="1" s="1"/>
  <c r="BL4256" i="1" l="1"/>
  <c r="BM4255" i="1"/>
  <c r="BN4254" i="1" s="1"/>
  <c r="BO4254" i="1" s="1"/>
  <c r="BP4254" i="1"/>
  <c r="BP4255" i="1" l="1"/>
  <c r="BM4256" i="1"/>
  <c r="BL4257" i="1"/>
  <c r="BL4258" i="1" l="1"/>
  <c r="BM4257" i="1"/>
  <c r="BN4256" i="1" s="1"/>
  <c r="BO4256" i="1" s="1"/>
  <c r="BP4256" i="1"/>
  <c r="BN4255" i="1"/>
  <c r="BO4255" i="1" s="1"/>
  <c r="BP4257" i="1" l="1"/>
  <c r="BL4259" i="1"/>
  <c r="BM4258" i="1"/>
  <c r="BP4258" i="1" l="1"/>
  <c r="BM4259" i="1"/>
  <c r="BL4260" i="1"/>
  <c r="BN4257" i="1"/>
  <c r="BO4257" i="1" s="1"/>
  <c r="BM4260" i="1" l="1"/>
  <c r="BL4261" i="1"/>
  <c r="BN4259" i="1"/>
  <c r="BO4259" i="1"/>
  <c r="BP4259" i="1"/>
  <c r="BN4258" i="1"/>
  <c r="BO4258" i="1" s="1"/>
  <c r="BL4262" i="1" l="1"/>
  <c r="BM4261" i="1"/>
  <c r="BN4260" i="1" s="1"/>
  <c r="BO4260" i="1" s="1"/>
  <c r="BP4260" i="1"/>
  <c r="BP4261" i="1" l="1"/>
  <c r="BM4262" i="1"/>
  <c r="BL4263" i="1"/>
  <c r="BL4264" i="1" l="1"/>
  <c r="BM4263" i="1"/>
  <c r="BN4262" i="1" s="1"/>
  <c r="BO4262" i="1" s="1"/>
  <c r="BP4262" i="1"/>
  <c r="BN4261" i="1"/>
  <c r="BO4261" i="1" s="1"/>
  <c r="BP4263" i="1" l="1"/>
  <c r="BL4265" i="1"/>
  <c r="BM4264" i="1"/>
  <c r="BP4264" i="1" l="1"/>
  <c r="BM4265" i="1"/>
  <c r="BL4266" i="1"/>
  <c r="BN4263" i="1"/>
  <c r="BO4263" i="1" s="1"/>
  <c r="BL4267" i="1" l="1"/>
  <c r="BM4266" i="1"/>
  <c r="BP4265" i="1"/>
  <c r="BN4265" i="1"/>
  <c r="BO4265" i="1" s="1"/>
  <c r="BN4264" i="1"/>
  <c r="BO4264" i="1" s="1"/>
  <c r="BP4266" i="1" l="1"/>
  <c r="BL4268" i="1"/>
  <c r="BM4267" i="1"/>
  <c r="BP4267" i="1" l="1"/>
  <c r="BM4268" i="1"/>
  <c r="BL4269" i="1"/>
  <c r="BN4266" i="1"/>
  <c r="BO4266" i="1" s="1"/>
  <c r="BM4269" i="1" l="1"/>
  <c r="BL4270" i="1"/>
  <c r="BP4268" i="1"/>
  <c r="BN4268" i="1"/>
  <c r="BO4268" i="1" s="1"/>
  <c r="BN4267" i="1"/>
  <c r="BO4267" i="1" s="1"/>
  <c r="BM4270" i="1" l="1"/>
  <c r="BN4269" i="1" s="1"/>
  <c r="BO4269" i="1" s="1"/>
  <c r="BL4271" i="1"/>
  <c r="BP4269" i="1"/>
  <c r="BM4271" i="1" l="1"/>
  <c r="BL4272" i="1"/>
  <c r="BP4270" i="1"/>
  <c r="BN4270" i="1"/>
  <c r="BO4270" i="1" s="1"/>
  <c r="BM4272" i="1" l="1"/>
  <c r="BL4273" i="1"/>
  <c r="BN4271" i="1"/>
  <c r="BO4271" i="1"/>
  <c r="BP4271" i="1"/>
  <c r="BL4274" i="1" l="1"/>
  <c r="BM4273" i="1"/>
  <c r="BN4272" i="1" s="1"/>
  <c r="BO4272" i="1" s="1"/>
  <c r="BP4272" i="1"/>
  <c r="BP4273" i="1" l="1"/>
  <c r="BL4275" i="1"/>
  <c r="BM4274" i="1"/>
  <c r="BP4274" i="1" l="1"/>
  <c r="BM4275" i="1"/>
  <c r="BL4276" i="1"/>
  <c r="BN4273" i="1"/>
  <c r="BO4273" i="1" s="1"/>
  <c r="BL4277" i="1" l="1"/>
  <c r="BM4276" i="1"/>
  <c r="BN4275" i="1" s="1"/>
  <c r="BO4275" i="1" s="1"/>
  <c r="BP4275" i="1"/>
  <c r="BN4274" i="1"/>
  <c r="BO4274" i="1" s="1"/>
  <c r="BP4276" i="1" l="1"/>
  <c r="BL4278" i="1"/>
  <c r="BM4277" i="1"/>
  <c r="BP4277" i="1" l="1"/>
  <c r="BM4278" i="1"/>
  <c r="BL4279" i="1"/>
  <c r="BN4276" i="1"/>
  <c r="BO4276" i="1" s="1"/>
  <c r="BM4279" i="1" l="1"/>
  <c r="BN4278" i="1" s="1"/>
  <c r="BO4278" i="1" s="1"/>
  <c r="BL4280" i="1"/>
  <c r="BP4278" i="1"/>
  <c r="BN4277" i="1"/>
  <c r="BO4277" i="1" s="1"/>
  <c r="BL4281" i="1" l="1"/>
  <c r="BM4280" i="1"/>
  <c r="BN4279" i="1" s="1"/>
  <c r="BO4279" i="1" s="1"/>
  <c r="BP4279" i="1"/>
  <c r="BP4280" i="1" l="1"/>
  <c r="BM4281" i="1"/>
  <c r="BL4282" i="1"/>
  <c r="BL4283" i="1" l="1"/>
  <c r="BM4282" i="1"/>
  <c r="BP4281" i="1"/>
  <c r="BN4281" i="1"/>
  <c r="BO4281" i="1" s="1"/>
  <c r="BN4280" i="1"/>
  <c r="BO4280" i="1" s="1"/>
  <c r="BP4282" i="1" l="1"/>
  <c r="BL4284" i="1"/>
  <c r="BM4283" i="1"/>
  <c r="BP4283" i="1" l="1"/>
  <c r="BM4284" i="1"/>
  <c r="BL4285" i="1"/>
  <c r="BN4282" i="1"/>
  <c r="BO4282" i="1" s="1"/>
  <c r="BL4286" i="1" l="1"/>
  <c r="BM4285" i="1"/>
  <c r="BN4284" i="1" s="1"/>
  <c r="BO4284" i="1" s="1"/>
  <c r="BP4284" i="1"/>
  <c r="BN4283" i="1"/>
  <c r="BO4283" i="1" s="1"/>
  <c r="BP4285" i="1" l="1"/>
  <c r="BM4286" i="1"/>
  <c r="BL4287" i="1"/>
  <c r="BL4288" i="1" l="1"/>
  <c r="BM4287" i="1"/>
  <c r="BP4286" i="1"/>
  <c r="BN4286" i="1"/>
  <c r="BO4286" i="1" s="1"/>
  <c r="BN4285" i="1"/>
  <c r="BO4285" i="1" s="1"/>
  <c r="BP4287" i="1" l="1"/>
  <c r="BL4289" i="1"/>
  <c r="BM4288" i="1"/>
  <c r="BP4288" i="1" l="1"/>
  <c r="BM4289" i="1"/>
  <c r="BL4290" i="1"/>
  <c r="BN4287" i="1"/>
  <c r="BO4287" i="1" s="1"/>
  <c r="BM4290" i="1" l="1"/>
  <c r="BL4291" i="1"/>
  <c r="BP4289" i="1"/>
  <c r="BN4289" i="1"/>
  <c r="BO4289" i="1" s="1"/>
  <c r="BN4288" i="1"/>
  <c r="BO4288" i="1" s="1"/>
  <c r="BL4292" i="1" l="1"/>
  <c r="BM4291" i="1"/>
  <c r="BN4290" i="1" s="1"/>
  <c r="BO4290" i="1" s="1"/>
  <c r="BP4290" i="1"/>
  <c r="BP4291" i="1" l="1"/>
  <c r="BL4293" i="1"/>
  <c r="BM4292" i="1"/>
  <c r="BP4292" i="1" l="1"/>
  <c r="BL4294" i="1"/>
  <c r="BM4293" i="1"/>
  <c r="BN4291" i="1"/>
  <c r="BO4291" i="1" s="1"/>
  <c r="BP4293" i="1" l="1"/>
  <c r="BL4295" i="1"/>
  <c r="BM4294" i="1"/>
  <c r="BN4292" i="1"/>
  <c r="BO4292" i="1" s="1"/>
  <c r="BP4294" i="1" l="1"/>
  <c r="BM4295" i="1"/>
  <c r="BL4296" i="1"/>
  <c r="BN4293" i="1"/>
  <c r="BO4293" i="1" s="1"/>
  <c r="BM4296" i="1" l="1"/>
  <c r="BL4297" i="1"/>
  <c r="BN4295" i="1"/>
  <c r="BO4295" i="1" s="1"/>
  <c r="BP4295" i="1"/>
  <c r="BN4294" i="1"/>
  <c r="BO4294" i="1" s="1"/>
  <c r="BL4298" i="1" l="1"/>
  <c r="BM4297" i="1"/>
  <c r="BP4296" i="1"/>
  <c r="BN4296" i="1"/>
  <c r="BO4296" i="1" s="1"/>
  <c r="BP4297" i="1" l="1"/>
  <c r="BM4298" i="1"/>
  <c r="BL4299" i="1"/>
  <c r="BL4300" i="1" l="1"/>
  <c r="BM4299" i="1"/>
  <c r="BP4298" i="1"/>
  <c r="BN4298" i="1"/>
  <c r="BO4298" i="1" s="1"/>
  <c r="BN4297" i="1"/>
  <c r="BO4297" i="1" s="1"/>
  <c r="BP4299" i="1" l="1"/>
  <c r="BM4300" i="1"/>
  <c r="BL4301" i="1"/>
  <c r="BL4302" i="1" l="1"/>
  <c r="BM4301" i="1"/>
  <c r="BN4300" i="1" s="1"/>
  <c r="BO4300" i="1" s="1"/>
  <c r="BP4300" i="1"/>
  <c r="BN4299" i="1"/>
  <c r="BO4299" i="1" s="1"/>
  <c r="BP4301" i="1" l="1"/>
  <c r="BL4303" i="1"/>
  <c r="BM4302" i="1"/>
  <c r="BP4302" i="1" l="1"/>
  <c r="BM4303" i="1"/>
  <c r="BL4304" i="1"/>
  <c r="BN4301" i="1"/>
  <c r="BO4301" i="1" s="1"/>
  <c r="BL4305" i="1" l="1"/>
  <c r="BM4304" i="1"/>
  <c r="BN4303" i="1" s="1"/>
  <c r="BO4303" i="1" s="1"/>
  <c r="BP4303" i="1"/>
  <c r="BN4302" i="1"/>
  <c r="BO4302" i="1" s="1"/>
  <c r="BP4304" i="1" l="1"/>
  <c r="BM4305" i="1"/>
  <c r="BL4306" i="1"/>
  <c r="BM4306" i="1" l="1"/>
  <c r="BN4305" i="1" s="1"/>
  <c r="BO4305" i="1" s="1"/>
  <c r="BL4307" i="1"/>
  <c r="BP4305" i="1"/>
  <c r="BN4304" i="1"/>
  <c r="BO4304" i="1" s="1"/>
  <c r="BL4308" i="1" l="1"/>
  <c r="BM4307" i="1"/>
  <c r="BN4306" i="1" s="1"/>
  <c r="BO4306" i="1" s="1"/>
  <c r="BP4306" i="1"/>
  <c r="BP4307" i="1" l="1"/>
  <c r="BL4309" i="1"/>
  <c r="BM4308" i="1"/>
  <c r="BP4308" i="1" l="1"/>
  <c r="BL4310" i="1"/>
  <c r="BM4309" i="1"/>
  <c r="BN4307" i="1"/>
  <c r="BO4307" i="1" s="1"/>
  <c r="BP4309" i="1" l="1"/>
  <c r="BL4311" i="1"/>
  <c r="BM4310" i="1"/>
  <c r="BN4308" i="1"/>
  <c r="BO4308" i="1" s="1"/>
  <c r="BP4310" i="1" l="1"/>
  <c r="BM4311" i="1"/>
  <c r="BL4312" i="1"/>
  <c r="BN4309" i="1"/>
  <c r="BO4309" i="1" s="1"/>
  <c r="BM4312" i="1" l="1"/>
  <c r="BL4313" i="1"/>
  <c r="BP4311" i="1"/>
  <c r="BN4311" i="1"/>
  <c r="BO4311" i="1" s="1"/>
  <c r="BN4310" i="1"/>
  <c r="BO4310" i="1" s="1"/>
  <c r="BL4314" i="1" l="1"/>
  <c r="BM4313" i="1"/>
  <c r="BP4312" i="1"/>
  <c r="BN4312" i="1"/>
  <c r="BO4312" i="1" s="1"/>
  <c r="BP4313" i="1" l="1"/>
  <c r="BL4315" i="1"/>
  <c r="BM4314" i="1"/>
  <c r="BP4314" i="1" l="1"/>
  <c r="BM4315" i="1"/>
  <c r="BL4316" i="1"/>
  <c r="BN4313" i="1"/>
  <c r="BO4313" i="1" s="1"/>
  <c r="BM4316" i="1" l="1"/>
  <c r="BN4315" i="1" s="1"/>
  <c r="BO4315" i="1" s="1"/>
  <c r="BL4317" i="1"/>
  <c r="BP4315" i="1"/>
  <c r="BN4314" i="1"/>
  <c r="BO4314" i="1" s="1"/>
  <c r="BL4318" i="1" l="1"/>
  <c r="BM4317" i="1"/>
  <c r="BN4316" i="1" s="1"/>
  <c r="BO4316" i="1" s="1"/>
  <c r="BP4316" i="1"/>
  <c r="BP4317" i="1" l="1"/>
  <c r="BL4319" i="1"/>
  <c r="BM4318" i="1"/>
  <c r="BP4318" i="1" l="1"/>
  <c r="BL4320" i="1"/>
  <c r="BM4319" i="1"/>
  <c r="BN4317" i="1"/>
  <c r="BO4317" i="1" s="1"/>
  <c r="BP4319" i="1" l="1"/>
  <c r="BL4321" i="1"/>
  <c r="BM4320" i="1"/>
  <c r="BN4318" i="1"/>
  <c r="BO4318" i="1" s="1"/>
  <c r="BP4320" i="1" l="1"/>
  <c r="BL4322" i="1"/>
  <c r="BM4321" i="1"/>
  <c r="BN4319" i="1"/>
  <c r="BO4319" i="1" s="1"/>
  <c r="BP4321" i="1" l="1"/>
  <c r="BL4323" i="1"/>
  <c r="BM4322" i="1"/>
  <c r="BN4320" i="1"/>
  <c r="BO4320" i="1" s="1"/>
  <c r="BP4322" i="1" l="1"/>
  <c r="BL4324" i="1"/>
  <c r="BM4323" i="1"/>
  <c r="BN4321" i="1"/>
  <c r="BO4321" i="1" s="1"/>
  <c r="BP4323" i="1" l="1"/>
  <c r="BL4325" i="1"/>
  <c r="BM4324" i="1"/>
  <c r="BN4322" i="1"/>
  <c r="BO4322" i="1" s="1"/>
  <c r="BP4324" i="1" l="1"/>
  <c r="BM4325" i="1"/>
  <c r="BL4326" i="1"/>
  <c r="BN4323" i="1"/>
  <c r="BO4323" i="1" s="1"/>
  <c r="BM4326" i="1" l="1"/>
  <c r="BN4325" i="1" s="1"/>
  <c r="BO4325" i="1" s="1"/>
  <c r="BL4327" i="1"/>
  <c r="BP4325" i="1"/>
  <c r="BN4324" i="1"/>
  <c r="BO4324" i="1" s="1"/>
  <c r="BL4328" i="1" l="1"/>
  <c r="BM4327" i="1"/>
  <c r="BP4326" i="1"/>
  <c r="BN4326" i="1"/>
  <c r="BO4326" i="1" s="1"/>
  <c r="BP4327" i="1" l="1"/>
  <c r="BM4328" i="1"/>
  <c r="BL4329" i="1"/>
  <c r="BM4329" i="1" l="1"/>
  <c r="BN4328" i="1" s="1"/>
  <c r="BO4328" i="1" s="1"/>
  <c r="BL4330" i="1"/>
  <c r="BP4328" i="1"/>
  <c r="BN4327" i="1"/>
  <c r="BO4327" i="1" s="1"/>
  <c r="BM4330" i="1" l="1"/>
  <c r="BL4331" i="1"/>
  <c r="BP4329" i="1"/>
  <c r="BN4329" i="1"/>
  <c r="BO4329" i="1" s="1"/>
  <c r="BL4332" i="1" l="1"/>
  <c r="BM4331" i="1"/>
  <c r="BN4330" i="1" s="1"/>
  <c r="BO4330" i="1" s="1"/>
  <c r="BP4330" i="1"/>
  <c r="BP4331" i="1" l="1"/>
  <c r="BM4332" i="1"/>
  <c r="BL4333" i="1"/>
  <c r="BM4333" i="1" l="1"/>
  <c r="BL4334" i="1"/>
  <c r="BP4332" i="1"/>
  <c r="BN4332" i="1"/>
  <c r="BO4332" i="1" s="1"/>
  <c r="BN4331" i="1"/>
  <c r="BO4331" i="1" s="1"/>
  <c r="BM4334" i="1" l="1"/>
  <c r="BN4333" i="1" s="1"/>
  <c r="BO4333" i="1" s="1"/>
  <c r="BL4335" i="1"/>
  <c r="BP4333" i="1"/>
  <c r="BL4336" i="1" l="1"/>
  <c r="BM4335" i="1"/>
  <c r="BN4334" i="1" s="1"/>
  <c r="BO4334" i="1" s="1"/>
  <c r="BP4334" i="1"/>
  <c r="BP4335" i="1" l="1"/>
  <c r="BM4336" i="1"/>
  <c r="BL4337" i="1"/>
  <c r="BL4338" i="1" l="1"/>
  <c r="BM4337" i="1"/>
  <c r="BN4336" i="1" s="1"/>
  <c r="BO4336" i="1" s="1"/>
  <c r="BP4336" i="1"/>
  <c r="BN4335" i="1"/>
  <c r="BO4335" i="1" s="1"/>
  <c r="BP4337" i="1" l="1"/>
  <c r="BM4338" i="1"/>
  <c r="BL4339" i="1"/>
  <c r="BL4340" i="1" l="1"/>
  <c r="BM4339" i="1"/>
  <c r="BN4338" i="1" s="1"/>
  <c r="BO4338" i="1" s="1"/>
  <c r="BP4338" i="1"/>
  <c r="BN4337" i="1"/>
  <c r="BO4337" i="1" s="1"/>
  <c r="BP4339" i="1" l="1"/>
  <c r="BL4341" i="1"/>
  <c r="BM4340" i="1"/>
  <c r="BP4340" i="1" l="1"/>
  <c r="BM4341" i="1"/>
  <c r="BL4342" i="1"/>
  <c r="BN4339" i="1"/>
  <c r="BO4339" i="1" s="1"/>
  <c r="BL4343" i="1" l="1"/>
  <c r="BM4342" i="1"/>
  <c r="BN4341" i="1" s="1"/>
  <c r="BO4341" i="1" s="1"/>
  <c r="BP4341" i="1"/>
  <c r="BN4340" i="1"/>
  <c r="BO4340" i="1" s="1"/>
  <c r="BP4342" i="1" l="1"/>
  <c r="BL4344" i="1"/>
  <c r="BM4343" i="1"/>
  <c r="BP4343" i="1" l="1"/>
  <c r="BM4344" i="1"/>
  <c r="BL4345" i="1"/>
  <c r="BN4342" i="1"/>
  <c r="BO4342" i="1" s="1"/>
  <c r="BL4346" i="1" l="1"/>
  <c r="BM4345" i="1"/>
  <c r="BN4344" i="1" s="1"/>
  <c r="BO4344" i="1" s="1"/>
  <c r="BP4344" i="1"/>
  <c r="BN4343" i="1"/>
  <c r="BO4343" i="1" s="1"/>
  <c r="BP4345" i="1" l="1"/>
  <c r="BM4346" i="1"/>
  <c r="BL4347" i="1"/>
  <c r="BM4347" i="1" l="1"/>
  <c r="BL4348" i="1"/>
  <c r="BP4346" i="1"/>
  <c r="BN4346" i="1"/>
  <c r="BO4346" i="1" s="1"/>
  <c r="BN4345" i="1"/>
  <c r="BO4345" i="1" s="1"/>
  <c r="BM4348" i="1" l="1"/>
  <c r="BN4347" i="1" s="1"/>
  <c r="BO4347" i="1" s="1"/>
  <c r="BL4349" i="1"/>
  <c r="BP4347" i="1"/>
  <c r="BL4350" i="1" l="1"/>
  <c r="BM4349" i="1"/>
  <c r="BN4348" i="1" s="1"/>
  <c r="BO4348" i="1" s="1"/>
  <c r="BP4348" i="1"/>
  <c r="BP4349" i="1" l="1"/>
  <c r="BM4350" i="1"/>
  <c r="BL4351" i="1"/>
  <c r="BL4352" i="1" l="1"/>
  <c r="BM4351" i="1"/>
  <c r="BN4350" i="1" s="1"/>
  <c r="BO4350" i="1" s="1"/>
  <c r="BP4350" i="1"/>
  <c r="BN4349" i="1"/>
  <c r="BO4349" i="1" s="1"/>
  <c r="BP4351" i="1" l="1"/>
  <c r="BL4353" i="1"/>
  <c r="BM4352" i="1"/>
  <c r="BP4352" i="1" l="1"/>
  <c r="BM4353" i="1"/>
  <c r="BL4354" i="1"/>
  <c r="BN4351" i="1"/>
  <c r="BO4351" i="1" s="1"/>
  <c r="BL4355" i="1" l="1"/>
  <c r="BM4354" i="1"/>
  <c r="BN4353" i="1" s="1"/>
  <c r="BO4353" i="1" s="1"/>
  <c r="BP4353" i="1"/>
  <c r="BN4352" i="1"/>
  <c r="BO4352" i="1" s="1"/>
  <c r="BP4354" i="1" l="1"/>
  <c r="BL4356" i="1"/>
  <c r="BM4355" i="1"/>
  <c r="BP4355" i="1" l="1"/>
  <c r="BM4356" i="1"/>
  <c r="BL4357" i="1"/>
  <c r="BN4354" i="1"/>
  <c r="BO4354" i="1" s="1"/>
  <c r="BL4358" i="1" l="1"/>
  <c r="BM4357" i="1"/>
  <c r="BN4356" i="1" s="1"/>
  <c r="BO4356" i="1" s="1"/>
  <c r="BP4356" i="1"/>
  <c r="BN4355" i="1"/>
  <c r="BO4355" i="1" s="1"/>
  <c r="BP4357" i="1" l="1"/>
  <c r="BM4358" i="1"/>
  <c r="BL4359" i="1"/>
  <c r="BM4359" i="1" l="1"/>
  <c r="BL4360" i="1"/>
  <c r="BP4358" i="1"/>
  <c r="BN4358" i="1"/>
  <c r="BO4358" i="1" s="1"/>
  <c r="BN4357" i="1"/>
  <c r="BO4357" i="1" s="1"/>
  <c r="BL4361" i="1" l="1"/>
  <c r="BM4360" i="1"/>
  <c r="BN4359" i="1" s="1"/>
  <c r="BO4359" i="1" s="1"/>
  <c r="BP4359" i="1"/>
  <c r="BP4360" i="1" l="1"/>
  <c r="BM4361" i="1"/>
  <c r="BL4362" i="1"/>
  <c r="BL4363" i="1" l="1"/>
  <c r="BM4362" i="1"/>
  <c r="BN4361" i="1" s="1"/>
  <c r="BO4361" i="1" s="1"/>
  <c r="BP4361" i="1"/>
  <c r="BN4360" i="1"/>
  <c r="BO4360" i="1" s="1"/>
  <c r="BP4362" i="1" l="1"/>
  <c r="BL4364" i="1"/>
  <c r="BM4363" i="1"/>
  <c r="BM4364" i="1" l="1"/>
  <c r="BN4363" i="1" s="1"/>
  <c r="BO4363" i="1" s="1"/>
  <c r="BL4365" i="1"/>
  <c r="BP4363" i="1"/>
  <c r="BN4362" i="1"/>
  <c r="BO4362" i="1" s="1"/>
  <c r="BM4365" i="1" l="1"/>
  <c r="BL4366" i="1"/>
  <c r="BN4364" i="1"/>
  <c r="BO4364" i="1"/>
  <c r="BP4364" i="1"/>
  <c r="BL4367" i="1" l="1"/>
  <c r="BM4366" i="1"/>
  <c r="BN4365" i="1" s="1"/>
  <c r="BO4365" i="1" s="1"/>
  <c r="BP4365" i="1"/>
  <c r="BP4366" i="1" l="1"/>
  <c r="BM4367" i="1"/>
  <c r="BN4366" i="1" s="1"/>
  <c r="BO4366" i="1" s="1"/>
  <c r="BL4368" i="1"/>
  <c r="BL4369" i="1" l="1"/>
  <c r="BM4368" i="1"/>
  <c r="BN4367" i="1" s="1"/>
  <c r="BO4367" i="1" s="1"/>
  <c r="BP4367" i="1"/>
  <c r="BP4368" i="1" l="1"/>
  <c r="BM4369" i="1"/>
  <c r="BN4368" i="1" s="1"/>
  <c r="BO4368" i="1" s="1"/>
  <c r="BL4370" i="1"/>
  <c r="BM4370" i="1" l="1"/>
  <c r="BN4369" i="1" s="1"/>
  <c r="BO4369" i="1" s="1"/>
  <c r="BL4371" i="1"/>
  <c r="BP4369" i="1"/>
  <c r="BL4372" i="1" l="1"/>
  <c r="BM4371" i="1"/>
  <c r="BN4370" i="1" s="1"/>
  <c r="BO4370" i="1" s="1"/>
  <c r="BP4370" i="1"/>
  <c r="BP4371" i="1" l="1"/>
  <c r="BM4372" i="1"/>
  <c r="BL4373" i="1"/>
  <c r="BP4372" i="1" l="1"/>
  <c r="BL4374" i="1"/>
  <c r="BM4373" i="1"/>
  <c r="BN4371" i="1"/>
  <c r="BO4371" i="1" s="1"/>
  <c r="BL4375" i="1" l="1"/>
  <c r="BM4374" i="1"/>
  <c r="BN4373" i="1" s="1"/>
  <c r="BO4373" i="1" s="1"/>
  <c r="BP4373" i="1"/>
  <c r="BN4372" i="1"/>
  <c r="BO4372" i="1" s="1"/>
  <c r="BP4374" i="1" l="1"/>
  <c r="BM4375" i="1"/>
  <c r="BL4376" i="1"/>
  <c r="BP4375" i="1" l="1"/>
  <c r="BL4377" i="1"/>
  <c r="BM4376" i="1"/>
  <c r="BN4374" i="1"/>
  <c r="BO4374" i="1" s="1"/>
  <c r="BM4377" i="1" l="1"/>
  <c r="BL4378" i="1"/>
  <c r="BP4376" i="1"/>
  <c r="BN4376" i="1"/>
  <c r="BO4376" i="1" s="1"/>
  <c r="BN4375" i="1"/>
  <c r="BO4375" i="1" s="1"/>
  <c r="BM4378" i="1" l="1"/>
  <c r="BN4377" i="1" s="1"/>
  <c r="BO4377" i="1" s="1"/>
  <c r="BL4379" i="1"/>
  <c r="BP4377" i="1"/>
  <c r="BL4380" i="1" l="1"/>
  <c r="BM4379" i="1"/>
  <c r="BN4378" i="1" s="1"/>
  <c r="BO4378" i="1" s="1"/>
  <c r="BP4378" i="1"/>
  <c r="BP4379" i="1" l="1"/>
  <c r="BM4380" i="1"/>
  <c r="BN4379" i="1" s="1"/>
  <c r="BO4379" i="1" s="1"/>
  <c r="BL4381" i="1"/>
  <c r="BL4382" i="1" l="1"/>
  <c r="BM4381" i="1"/>
  <c r="BN4380" i="1" s="1"/>
  <c r="BO4380" i="1" s="1"/>
  <c r="BP4380" i="1"/>
  <c r="BP4381" i="1" l="1"/>
  <c r="BM4382" i="1"/>
  <c r="BN4381" i="1" s="1"/>
  <c r="BO4381" i="1" s="1"/>
  <c r="BL4383" i="1"/>
  <c r="BL4384" i="1" l="1"/>
  <c r="BM4383" i="1"/>
  <c r="BN4382" i="1" s="1"/>
  <c r="BO4382" i="1" s="1"/>
  <c r="BP4382" i="1"/>
  <c r="BP4383" i="1" l="1"/>
  <c r="BL4385" i="1"/>
  <c r="BM4384" i="1"/>
  <c r="BM4385" i="1" l="1"/>
  <c r="BL4386" i="1"/>
  <c r="BP4384" i="1"/>
  <c r="BN4384" i="1"/>
  <c r="BO4384" i="1" s="1"/>
  <c r="BN4383" i="1"/>
  <c r="BO4383" i="1" s="1"/>
  <c r="BL4387" i="1" l="1"/>
  <c r="BM4386" i="1"/>
  <c r="BN4385" i="1" s="1"/>
  <c r="BO4385" i="1" s="1"/>
  <c r="BP4385" i="1"/>
  <c r="BP4386" i="1" l="1"/>
  <c r="BL4388" i="1"/>
  <c r="BM4387" i="1"/>
  <c r="BL4389" i="1" l="1"/>
  <c r="BM4388" i="1"/>
  <c r="BN4387" i="1" s="1"/>
  <c r="BO4387" i="1" s="1"/>
  <c r="BP4387" i="1"/>
  <c r="BN4386" i="1"/>
  <c r="BO4386" i="1" s="1"/>
  <c r="BP4388" i="1" l="1"/>
  <c r="BL4390" i="1"/>
  <c r="BM4389" i="1"/>
  <c r="BP4389" i="1" l="1"/>
  <c r="BM4390" i="1"/>
  <c r="BN4389" i="1" s="1"/>
  <c r="BO4389" i="1" s="1"/>
  <c r="BL4391" i="1"/>
  <c r="BN4388" i="1"/>
  <c r="BO4388" i="1" s="1"/>
  <c r="BM4391" i="1" l="1"/>
  <c r="BN4390" i="1" s="1"/>
  <c r="BO4390" i="1" s="1"/>
  <c r="BL4392" i="1"/>
  <c r="BP4390" i="1"/>
  <c r="BL4393" i="1" l="1"/>
  <c r="BM4392" i="1"/>
  <c r="BN4391" i="1" s="1"/>
  <c r="BO4391" i="1" s="1"/>
  <c r="BP4391" i="1"/>
  <c r="BP4392" i="1" l="1"/>
  <c r="BM4393" i="1"/>
  <c r="BL4394" i="1"/>
  <c r="BP4393" i="1" l="1"/>
  <c r="BL4395" i="1"/>
  <c r="BM4394" i="1"/>
  <c r="BN4392" i="1"/>
  <c r="BO4392" i="1" s="1"/>
  <c r="BP4394" i="1" l="1"/>
  <c r="BM4395" i="1"/>
  <c r="BL4396" i="1"/>
  <c r="BN4393" i="1"/>
  <c r="BO4393" i="1" s="1"/>
  <c r="BP4395" i="1" l="1"/>
  <c r="BM4396" i="1"/>
  <c r="BL4397" i="1"/>
  <c r="BN4394" i="1"/>
  <c r="BO4394" i="1" s="1"/>
  <c r="BP4396" i="1" l="1"/>
  <c r="BL4398" i="1"/>
  <c r="BM4397" i="1"/>
  <c r="BN4395" i="1"/>
  <c r="BO4395" i="1" s="1"/>
  <c r="BM4398" i="1" l="1"/>
  <c r="BL4399" i="1"/>
  <c r="BP4397" i="1"/>
  <c r="BN4397" i="1"/>
  <c r="BO4397" i="1" s="1"/>
  <c r="BN4396" i="1"/>
  <c r="BO4396" i="1" s="1"/>
  <c r="BL4400" i="1" l="1"/>
  <c r="BM4399" i="1"/>
  <c r="BN4398" i="1" s="1"/>
  <c r="BO4398" i="1" s="1"/>
  <c r="BP4398" i="1"/>
  <c r="BP4399" i="1" l="1"/>
  <c r="BL4401" i="1"/>
  <c r="BM4400" i="1"/>
  <c r="BL4402" i="1" l="1"/>
  <c r="BM4401" i="1"/>
  <c r="BP4400" i="1"/>
  <c r="BN4400" i="1"/>
  <c r="BO4400" i="1" s="1"/>
  <c r="BN4399" i="1"/>
  <c r="BO4399" i="1" s="1"/>
  <c r="BP4401" i="1" l="1"/>
  <c r="BM4402" i="1"/>
  <c r="BL4403" i="1"/>
  <c r="BP4402" i="1" l="1"/>
  <c r="BM4403" i="1"/>
  <c r="BN4402" i="1" s="1"/>
  <c r="BO4402" i="1" s="1"/>
  <c r="BL4404" i="1"/>
  <c r="BN4401" i="1"/>
  <c r="BO4401" i="1" s="1"/>
  <c r="BM4404" i="1" l="1"/>
  <c r="BL4405" i="1"/>
  <c r="BP4403" i="1"/>
  <c r="BN4403" i="1"/>
  <c r="BO4403" i="1"/>
  <c r="BL4406" i="1" l="1"/>
  <c r="BM4405" i="1"/>
  <c r="BP4404" i="1"/>
  <c r="BN4404" i="1"/>
  <c r="BO4404" i="1" s="1"/>
  <c r="BP4405" i="1" l="1"/>
  <c r="BM4406" i="1"/>
  <c r="BL4407" i="1"/>
  <c r="BP4406" i="1" l="1"/>
  <c r="BL4408" i="1"/>
  <c r="BM4407" i="1"/>
  <c r="BN4405" i="1"/>
  <c r="BO4405" i="1" s="1"/>
  <c r="BP4407" i="1" l="1"/>
  <c r="BM4408" i="1"/>
  <c r="BL4409" i="1"/>
  <c r="BN4406" i="1"/>
  <c r="BO4406" i="1" s="1"/>
  <c r="BP4408" i="1" l="1"/>
  <c r="BM4409" i="1"/>
  <c r="BL4410" i="1"/>
  <c r="BN4407" i="1"/>
  <c r="BO4407" i="1" s="1"/>
  <c r="BP4409" i="1" l="1"/>
  <c r="BL4411" i="1"/>
  <c r="BM4410" i="1"/>
  <c r="BN4409" i="1" s="1"/>
  <c r="BO4409" i="1" s="1"/>
  <c r="BN4408" i="1"/>
  <c r="BO4408" i="1" s="1"/>
  <c r="BP4410" i="1" l="1"/>
  <c r="BM4411" i="1"/>
  <c r="BL4412" i="1"/>
  <c r="BP4411" i="1" l="1"/>
  <c r="BL4413" i="1"/>
  <c r="BM4412" i="1"/>
  <c r="BN4410" i="1"/>
  <c r="BO4410" i="1" s="1"/>
  <c r="BM4413" i="1" l="1"/>
  <c r="BL4414" i="1"/>
  <c r="BP4412" i="1"/>
  <c r="BN4412" i="1"/>
  <c r="BO4412" i="1" s="1"/>
  <c r="BN4411" i="1"/>
  <c r="BO4411" i="1" s="1"/>
  <c r="BM4414" i="1" l="1"/>
  <c r="BN4413" i="1" s="1"/>
  <c r="BO4413" i="1" s="1"/>
  <c r="BL4415" i="1"/>
  <c r="BP4413" i="1"/>
  <c r="BM4415" i="1" l="1"/>
  <c r="BL4416" i="1"/>
  <c r="BP4414" i="1"/>
  <c r="BN4414" i="1"/>
  <c r="BO4414" i="1" s="1"/>
  <c r="BM4416" i="1" l="1"/>
  <c r="BN4415" i="1" s="1"/>
  <c r="BO4415" i="1" s="1"/>
  <c r="BL4417" i="1"/>
  <c r="BP4415" i="1"/>
  <c r="BL4418" i="1" l="1"/>
  <c r="BM4417" i="1"/>
  <c r="BN4416" i="1" s="1"/>
  <c r="BO4416" i="1" s="1"/>
  <c r="BP4416" i="1"/>
  <c r="BP4417" i="1" l="1"/>
  <c r="BM4418" i="1"/>
  <c r="BN4417" i="1" s="1"/>
  <c r="BO4417" i="1" s="1"/>
  <c r="BL4419" i="1"/>
  <c r="BL4420" i="1" l="1"/>
  <c r="BM4419" i="1"/>
  <c r="BN4418" i="1" s="1"/>
  <c r="BO4418" i="1" s="1"/>
  <c r="BP4418" i="1"/>
  <c r="BP4419" i="1" l="1"/>
  <c r="BM4420" i="1"/>
  <c r="BL4421" i="1"/>
  <c r="BP4420" i="1" l="1"/>
  <c r="BM4421" i="1"/>
  <c r="BL4422" i="1"/>
  <c r="BN4419" i="1"/>
  <c r="BO4419" i="1" s="1"/>
  <c r="BM4422" i="1" l="1"/>
  <c r="BL4423" i="1"/>
  <c r="BP4421" i="1"/>
  <c r="BN4421" i="1"/>
  <c r="BO4421" i="1" s="1"/>
  <c r="BN4420" i="1"/>
  <c r="BO4420" i="1" s="1"/>
  <c r="BM4423" i="1" l="1"/>
  <c r="BL4424" i="1"/>
  <c r="BP4422" i="1"/>
  <c r="BN4422" i="1"/>
  <c r="BO4422" i="1" s="1"/>
  <c r="BM4424" i="1" l="1"/>
  <c r="BN4423" i="1" s="1"/>
  <c r="BO4423" i="1" s="1"/>
  <c r="BL4425" i="1"/>
  <c r="BP4423" i="1"/>
  <c r="BM4425" i="1" l="1"/>
  <c r="BL4426" i="1"/>
  <c r="BP4424" i="1"/>
  <c r="BN4424" i="1"/>
  <c r="BO4424" i="1" s="1"/>
  <c r="BL4427" i="1" l="1"/>
  <c r="BM4426" i="1"/>
  <c r="BN4425" i="1" s="1"/>
  <c r="BO4425" i="1" s="1"/>
  <c r="BP4425" i="1"/>
  <c r="BP4426" i="1" l="1"/>
  <c r="BL4428" i="1"/>
  <c r="BM4427" i="1"/>
  <c r="BM4428" i="1" l="1"/>
  <c r="BN4427" i="1" s="1"/>
  <c r="BO4427" i="1" s="1"/>
  <c r="BL4429" i="1"/>
  <c r="BP4427" i="1"/>
  <c r="BN4426" i="1"/>
  <c r="BO4426" i="1" s="1"/>
  <c r="BL4430" i="1" l="1"/>
  <c r="BM4429" i="1"/>
  <c r="BP4428" i="1"/>
  <c r="BN4428" i="1"/>
  <c r="BO4428" i="1" s="1"/>
  <c r="BP4429" i="1" l="1"/>
  <c r="BM4430" i="1"/>
  <c r="BL4431" i="1"/>
  <c r="BP4430" i="1" l="1"/>
  <c r="BM4431" i="1"/>
  <c r="BL4432" i="1"/>
  <c r="BN4429" i="1"/>
  <c r="BO4429" i="1" s="1"/>
  <c r="BM4432" i="1" l="1"/>
  <c r="BN4431" i="1" s="1"/>
  <c r="BO4431" i="1" s="1"/>
  <c r="BL4433" i="1"/>
  <c r="BP4431" i="1"/>
  <c r="BN4430" i="1"/>
  <c r="BO4430" i="1" s="1"/>
  <c r="BM4433" i="1" l="1"/>
  <c r="BN4432" i="1" s="1"/>
  <c r="BO4432" i="1" s="1"/>
  <c r="BL4434" i="1"/>
  <c r="BP4432" i="1"/>
  <c r="BL4435" i="1" l="1"/>
  <c r="BM4434" i="1"/>
  <c r="BN4433" i="1" s="1"/>
  <c r="BO4433" i="1" s="1"/>
  <c r="BP4433" i="1"/>
  <c r="BP4434" i="1" l="1"/>
  <c r="BM4435" i="1"/>
  <c r="BL4436" i="1"/>
  <c r="BP4435" i="1" l="1"/>
  <c r="BL4437" i="1"/>
  <c r="BM4436" i="1"/>
  <c r="BN4434" i="1"/>
  <c r="BO4434" i="1" s="1"/>
  <c r="BL4438" i="1" l="1"/>
  <c r="BM4437" i="1"/>
  <c r="BN4436" i="1" s="1"/>
  <c r="BO4436" i="1" s="1"/>
  <c r="BP4436" i="1"/>
  <c r="BN4435" i="1"/>
  <c r="BO4435" i="1" s="1"/>
  <c r="BP4437" i="1" l="1"/>
  <c r="BL4439" i="1"/>
  <c r="BM4438" i="1"/>
  <c r="BM4439" i="1" l="1"/>
  <c r="BN4438" i="1" s="1"/>
  <c r="BO4438" i="1" s="1"/>
  <c r="BL4440" i="1"/>
  <c r="BP4438" i="1"/>
  <c r="BN4437" i="1"/>
  <c r="BO4437" i="1" s="1"/>
  <c r="BL4441" i="1" l="1"/>
  <c r="BM4440" i="1"/>
  <c r="BN4439" i="1" s="1"/>
  <c r="BO4439" i="1" s="1"/>
  <c r="BP4439" i="1"/>
  <c r="BP4440" i="1" l="1"/>
  <c r="BL4442" i="1"/>
  <c r="BM4441" i="1"/>
  <c r="BM4442" i="1" l="1"/>
  <c r="BL4443" i="1"/>
  <c r="BP4441" i="1"/>
  <c r="BN4441" i="1"/>
  <c r="BO4441" i="1" s="1"/>
  <c r="BN4440" i="1"/>
  <c r="BO4440" i="1" s="1"/>
  <c r="BM4443" i="1" l="1"/>
  <c r="BL4444" i="1"/>
  <c r="BP4442" i="1"/>
  <c r="BN4442" i="1"/>
  <c r="BO4442" i="1"/>
  <c r="BM4444" i="1" l="1"/>
  <c r="BL4445" i="1"/>
  <c r="BP4443" i="1"/>
  <c r="BN4443" i="1"/>
  <c r="BO4443" i="1" s="1"/>
  <c r="BM4445" i="1" l="1"/>
  <c r="BN4444" i="1" s="1"/>
  <c r="BO4444" i="1" s="1"/>
  <c r="BL4446" i="1"/>
  <c r="BP4444" i="1"/>
  <c r="BM4446" i="1" l="1"/>
  <c r="BN4445" i="1" s="1"/>
  <c r="BO4445" i="1" s="1"/>
  <c r="BL4447" i="1"/>
  <c r="BP4445" i="1"/>
  <c r="BM4447" i="1" l="1"/>
  <c r="BL4448" i="1"/>
  <c r="BP4446" i="1"/>
  <c r="BN4446" i="1"/>
  <c r="BO4446" i="1" s="1"/>
  <c r="BM4448" i="1" l="1"/>
  <c r="BN4447" i="1" s="1"/>
  <c r="BO4447" i="1" s="1"/>
  <c r="BL4449" i="1"/>
  <c r="BP4447" i="1"/>
  <c r="BL4450" i="1" l="1"/>
  <c r="BM4449" i="1"/>
  <c r="BN4448" i="1" s="1"/>
  <c r="BO4448" i="1" s="1"/>
  <c r="BP4448" i="1"/>
  <c r="BP4449" i="1" l="1"/>
  <c r="BL4451" i="1"/>
  <c r="BM4450" i="1"/>
  <c r="BP4450" i="1" l="1"/>
  <c r="BM4451" i="1"/>
  <c r="BL4452" i="1"/>
  <c r="BN4449" i="1"/>
  <c r="BO4449" i="1" s="1"/>
  <c r="BP4451" i="1" l="1"/>
  <c r="BN4450" i="1"/>
  <c r="BO4450" i="1" s="1"/>
  <c r="BM4452" i="1"/>
  <c r="BL4453" i="1"/>
  <c r="BM4453" i="1" l="1"/>
  <c r="BN4452" i="1" s="1"/>
  <c r="BO4452" i="1" s="1"/>
  <c r="BL4454" i="1"/>
  <c r="BP4452" i="1"/>
  <c r="BN4451" i="1"/>
  <c r="BO4451" i="1" s="1"/>
  <c r="BL4455" i="1" l="1"/>
  <c r="BM4454" i="1"/>
  <c r="BN4453" i="1" s="1"/>
  <c r="BO4453" i="1" s="1"/>
  <c r="BP4453" i="1"/>
  <c r="BP4454" i="1" l="1"/>
  <c r="BM4455" i="1"/>
  <c r="BL4456" i="1"/>
  <c r="BM4456" i="1" l="1"/>
  <c r="BL4457" i="1"/>
  <c r="BP4455" i="1"/>
  <c r="BN4455" i="1"/>
  <c r="BO4455" i="1" s="1"/>
  <c r="BN4454" i="1"/>
  <c r="BO4454" i="1" s="1"/>
  <c r="BL4458" i="1" l="1"/>
  <c r="BM4457" i="1"/>
  <c r="BN4456" i="1" s="1"/>
  <c r="BO4456" i="1" s="1"/>
  <c r="BP4456" i="1"/>
  <c r="BP4457" i="1" l="1"/>
  <c r="BM4458" i="1"/>
  <c r="BL4459" i="1"/>
  <c r="BM4459" i="1" l="1"/>
  <c r="BN4458" i="1" s="1"/>
  <c r="BO4458" i="1" s="1"/>
  <c r="BL4460" i="1"/>
  <c r="BP4458" i="1"/>
  <c r="BN4457" i="1"/>
  <c r="BO4457" i="1" s="1"/>
  <c r="BM4460" i="1" l="1"/>
  <c r="BL4461" i="1"/>
  <c r="BN4459" i="1"/>
  <c r="BO4459" i="1" s="1"/>
  <c r="BP4459" i="1"/>
  <c r="BL4462" i="1" l="1"/>
  <c r="BM4461" i="1"/>
  <c r="BN4460" i="1" s="1"/>
  <c r="BO4460" i="1" s="1"/>
  <c r="BP4460" i="1"/>
  <c r="BP4461" i="1" l="1"/>
  <c r="BL4463" i="1"/>
  <c r="BM4462" i="1"/>
  <c r="BP4462" i="1" l="1"/>
  <c r="BL4464" i="1"/>
  <c r="BM4463" i="1"/>
  <c r="BN4461" i="1"/>
  <c r="BO4461" i="1" s="1"/>
  <c r="BP4463" i="1" l="1"/>
  <c r="BM4464" i="1"/>
  <c r="BL4465" i="1"/>
  <c r="BN4462" i="1"/>
  <c r="BO4462" i="1" s="1"/>
  <c r="BL4466" i="1" l="1"/>
  <c r="BM4465" i="1"/>
  <c r="BN4464" i="1" s="1"/>
  <c r="BO4464" i="1" s="1"/>
  <c r="BP4464" i="1"/>
  <c r="BN4463" i="1"/>
  <c r="BO4463" i="1" s="1"/>
  <c r="BP4465" i="1" l="1"/>
  <c r="BM4466" i="1"/>
  <c r="BL4467" i="1"/>
  <c r="BM4467" i="1" l="1"/>
  <c r="BL4468" i="1"/>
  <c r="BN4466" i="1"/>
  <c r="BO4466" i="1" s="1"/>
  <c r="BP4466" i="1"/>
  <c r="BN4465" i="1"/>
  <c r="BO4465" i="1" s="1"/>
  <c r="BM4468" i="1" l="1"/>
  <c r="BL4469" i="1"/>
  <c r="BP4467" i="1"/>
  <c r="BN4467" i="1"/>
  <c r="BO4467" i="1" s="1"/>
  <c r="BL4470" i="1" l="1"/>
  <c r="BM4469" i="1"/>
  <c r="BN4468" i="1" s="1"/>
  <c r="BO4468" i="1" s="1"/>
  <c r="BP4468" i="1"/>
  <c r="BP4469" i="1" l="1"/>
  <c r="BL4471" i="1"/>
  <c r="BM4470" i="1"/>
  <c r="BP4470" i="1" l="1"/>
  <c r="BM4471" i="1"/>
  <c r="BL4472" i="1"/>
  <c r="BN4469" i="1"/>
  <c r="BO4469" i="1" s="1"/>
  <c r="BL4473" i="1" l="1"/>
  <c r="BM4472" i="1"/>
  <c r="BP4471" i="1"/>
  <c r="BN4471" i="1"/>
  <c r="BO4471" i="1" s="1"/>
  <c r="BN4470" i="1"/>
  <c r="BO4470" i="1" s="1"/>
  <c r="BP4472" i="1" l="1"/>
  <c r="BM4473" i="1"/>
  <c r="BL4474" i="1"/>
  <c r="BL4475" i="1" l="1"/>
  <c r="BM4474" i="1"/>
  <c r="BN4473" i="1" s="1"/>
  <c r="BO4473" i="1" s="1"/>
  <c r="BP4473" i="1"/>
  <c r="BN4472" i="1"/>
  <c r="BO4472" i="1" s="1"/>
  <c r="BP4474" i="1" l="1"/>
  <c r="BL4476" i="1"/>
  <c r="BM4475" i="1"/>
  <c r="BP4475" i="1" l="1"/>
  <c r="BL4477" i="1"/>
  <c r="BM4476" i="1"/>
  <c r="BN4474" i="1"/>
  <c r="BO4474" i="1" s="1"/>
  <c r="BP4476" i="1" l="1"/>
  <c r="BL4478" i="1"/>
  <c r="BM4477" i="1"/>
  <c r="BN4475" i="1"/>
  <c r="BO4475" i="1" s="1"/>
  <c r="BP4477" i="1" l="1"/>
  <c r="BM4478" i="1"/>
  <c r="BL4479" i="1"/>
  <c r="BN4476" i="1"/>
  <c r="BO4476" i="1" s="1"/>
  <c r="BM4479" i="1" l="1"/>
  <c r="BL4480" i="1"/>
  <c r="BP4478" i="1"/>
  <c r="BN4478" i="1"/>
  <c r="BO4478" i="1" s="1"/>
  <c r="BN4477" i="1"/>
  <c r="BO4477" i="1" s="1"/>
  <c r="BM4480" i="1" l="1"/>
  <c r="BL4481" i="1"/>
  <c r="BP4479" i="1"/>
  <c r="BN4479" i="1"/>
  <c r="BO4479" i="1" s="1"/>
  <c r="BM4481" i="1" l="1"/>
  <c r="BL4482" i="1"/>
  <c r="BN4480" i="1"/>
  <c r="BO4480" i="1"/>
  <c r="BP4480" i="1"/>
  <c r="BL4483" i="1" l="1"/>
  <c r="BM4482" i="1"/>
  <c r="BN4481" i="1" s="1"/>
  <c r="BO4481" i="1" s="1"/>
  <c r="BP4481" i="1"/>
  <c r="BP4482" i="1" l="1"/>
  <c r="BL4484" i="1"/>
  <c r="BM4483" i="1"/>
  <c r="BP4483" i="1" l="1"/>
  <c r="BL4485" i="1"/>
  <c r="BM4484" i="1"/>
  <c r="BN4482" i="1"/>
  <c r="BO4482" i="1" s="1"/>
  <c r="BP4484" i="1" l="1"/>
  <c r="BM4485" i="1"/>
  <c r="BL4486" i="1"/>
  <c r="BN4483" i="1"/>
  <c r="BO4483" i="1" s="1"/>
  <c r="BL4487" i="1" l="1"/>
  <c r="BM4486" i="1"/>
  <c r="BP4485" i="1"/>
  <c r="BN4485" i="1"/>
  <c r="BO4485" i="1" s="1"/>
  <c r="BN4484" i="1"/>
  <c r="BO4484" i="1" s="1"/>
  <c r="BP4486" i="1" l="1"/>
  <c r="BL4488" i="1"/>
  <c r="BM4487" i="1"/>
  <c r="BP4487" i="1" l="1"/>
  <c r="BL4489" i="1"/>
  <c r="BM4488" i="1"/>
  <c r="BN4486" i="1"/>
  <c r="BO4486" i="1" s="1"/>
  <c r="BP4488" i="1" l="1"/>
  <c r="BM4489" i="1"/>
  <c r="BL4490" i="1"/>
  <c r="BN4487" i="1"/>
  <c r="BO4487" i="1" s="1"/>
  <c r="BL4491" i="1" l="1"/>
  <c r="BM4490" i="1"/>
  <c r="BN4489" i="1" s="1"/>
  <c r="BO4489" i="1" s="1"/>
  <c r="BP4489" i="1"/>
  <c r="BN4488" i="1"/>
  <c r="BO4488" i="1" s="1"/>
  <c r="BP4490" i="1" l="1"/>
  <c r="BL4492" i="1"/>
  <c r="BM4491" i="1"/>
  <c r="BP4491" i="1" l="1"/>
  <c r="BM4492" i="1"/>
  <c r="BL4493" i="1"/>
  <c r="BN4490" i="1"/>
  <c r="BO4490" i="1" s="1"/>
  <c r="BM4493" i="1" l="1"/>
  <c r="BN4492" i="1" s="1"/>
  <c r="BO4492" i="1" s="1"/>
  <c r="BL4494" i="1"/>
  <c r="BP4492" i="1"/>
  <c r="BN4491" i="1"/>
  <c r="BO4491" i="1" s="1"/>
  <c r="BL4495" i="1" l="1"/>
  <c r="BM4494" i="1"/>
  <c r="BN4493" i="1" s="1"/>
  <c r="BO4493" i="1" s="1"/>
  <c r="BP4493" i="1"/>
  <c r="BP4494" i="1" l="1"/>
  <c r="BL4496" i="1"/>
  <c r="BM4495" i="1"/>
  <c r="BP4495" i="1" l="1"/>
  <c r="BM4496" i="1"/>
  <c r="BL4497" i="1"/>
  <c r="BN4494" i="1"/>
  <c r="BO4494" i="1" s="1"/>
  <c r="BM4497" i="1" l="1"/>
  <c r="BN4496" i="1" s="1"/>
  <c r="BO4496" i="1" s="1"/>
  <c r="BL4498" i="1"/>
  <c r="BP4496" i="1"/>
  <c r="BN4495" i="1"/>
  <c r="BO4495" i="1" s="1"/>
  <c r="BL4499" i="1" l="1"/>
  <c r="BM4498" i="1"/>
  <c r="BN4497" i="1" s="1"/>
  <c r="BO4497" i="1" s="1"/>
  <c r="BP4497" i="1"/>
  <c r="BP4498" i="1" l="1"/>
  <c r="BL4500" i="1"/>
  <c r="BM4499" i="1"/>
  <c r="BP4499" i="1" l="1"/>
  <c r="BM4500" i="1"/>
  <c r="BL4501" i="1"/>
  <c r="BN4498" i="1"/>
  <c r="BO4498" i="1" s="1"/>
  <c r="BL4502" i="1" l="1"/>
  <c r="BM4501" i="1"/>
  <c r="BP4500" i="1"/>
  <c r="BN4500" i="1"/>
  <c r="BO4500" i="1" s="1"/>
  <c r="BN4499" i="1"/>
  <c r="BO4499" i="1" s="1"/>
  <c r="BP4501" i="1" l="1"/>
  <c r="BL4503" i="1"/>
  <c r="BM4502" i="1"/>
  <c r="BP4502" i="1" l="1"/>
  <c r="BL4504" i="1"/>
  <c r="BM4503" i="1"/>
  <c r="BN4501" i="1"/>
  <c r="BO4501" i="1" s="1"/>
  <c r="BP4503" i="1" l="1"/>
  <c r="BM4504" i="1"/>
  <c r="BL4505" i="1"/>
  <c r="BN4502" i="1"/>
  <c r="BO4502" i="1" s="1"/>
  <c r="BM4505" i="1" l="1"/>
  <c r="BN4504" i="1" s="1"/>
  <c r="BO4504" i="1" s="1"/>
  <c r="BL4506" i="1"/>
  <c r="BP4504" i="1"/>
  <c r="BN4503" i="1"/>
  <c r="BO4503" i="1" s="1"/>
  <c r="BL4507" i="1" l="1"/>
  <c r="BM4506" i="1"/>
  <c r="BN4505" i="1" s="1"/>
  <c r="BO4505" i="1" s="1"/>
  <c r="BP4505" i="1"/>
  <c r="BP4506" i="1" l="1"/>
  <c r="BM4507" i="1"/>
  <c r="BL4508" i="1"/>
  <c r="BL4509" i="1" l="1"/>
  <c r="BM4508" i="1"/>
  <c r="BN4507" i="1" s="1"/>
  <c r="BO4507" i="1" s="1"/>
  <c r="BP4507" i="1"/>
  <c r="BN4506" i="1"/>
  <c r="BO4506" i="1" s="1"/>
  <c r="BP4508" i="1" l="1"/>
  <c r="BM4509" i="1"/>
  <c r="BL4510" i="1"/>
  <c r="BL4511" i="1" l="1"/>
  <c r="BM4510" i="1"/>
  <c r="BN4509" i="1" s="1"/>
  <c r="BO4509" i="1" s="1"/>
  <c r="BP4509" i="1"/>
  <c r="BN4508" i="1"/>
  <c r="BO4508" i="1" s="1"/>
  <c r="BP4510" i="1" l="1"/>
  <c r="BL4512" i="1"/>
  <c r="BM4511" i="1"/>
  <c r="BP4511" i="1" l="1"/>
  <c r="BM4512" i="1"/>
  <c r="BL4513" i="1"/>
  <c r="BN4510" i="1"/>
  <c r="BO4510" i="1" s="1"/>
  <c r="BL4514" i="1" l="1"/>
  <c r="BM4513" i="1"/>
  <c r="BN4512" i="1" s="1"/>
  <c r="BO4512" i="1" s="1"/>
  <c r="BP4512" i="1"/>
  <c r="BN4511" i="1"/>
  <c r="BO4511" i="1" s="1"/>
  <c r="BP4513" i="1" l="1"/>
  <c r="BL4515" i="1"/>
  <c r="BM4514" i="1"/>
  <c r="BP4514" i="1" l="1"/>
  <c r="BL4516" i="1"/>
  <c r="BM4515" i="1"/>
  <c r="BN4513" i="1"/>
  <c r="BO4513" i="1" s="1"/>
  <c r="BP4515" i="1" l="1"/>
  <c r="BM4516" i="1"/>
  <c r="BL4517" i="1"/>
  <c r="BN4514" i="1"/>
  <c r="BO4514" i="1" s="1"/>
  <c r="BM4517" i="1" l="1"/>
  <c r="BN4516" i="1" s="1"/>
  <c r="BO4516" i="1" s="1"/>
  <c r="BL4518" i="1"/>
  <c r="BP4516" i="1"/>
  <c r="BN4515" i="1"/>
  <c r="BO4515" i="1" s="1"/>
  <c r="BL4519" i="1" l="1"/>
  <c r="BM4518" i="1"/>
  <c r="BN4517" i="1" s="1"/>
  <c r="BO4517" i="1" s="1"/>
  <c r="BP4517" i="1"/>
  <c r="BP4518" i="1" l="1"/>
  <c r="BL4520" i="1"/>
  <c r="BM4519" i="1"/>
  <c r="BP4519" i="1" l="1"/>
  <c r="BL4521" i="1"/>
  <c r="BM4520" i="1"/>
  <c r="BN4518" i="1"/>
  <c r="BO4518" i="1" s="1"/>
  <c r="BP4520" i="1" l="1"/>
  <c r="BM4521" i="1"/>
  <c r="BL4522" i="1"/>
  <c r="BN4519" i="1"/>
  <c r="BO4519" i="1" s="1"/>
  <c r="BL4523" i="1" l="1"/>
  <c r="BM4522" i="1"/>
  <c r="BN4521" i="1" s="1"/>
  <c r="BO4521" i="1" s="1"/>
  <c r="BP4521" i="1"/>
  <c r="BN4520" i="1"/>
  <c r="BO4520" i="1" s="1"/>
  <c r="BP4522" i="1" l="1"/>
  <c r="BM4523" i="1"/>
  <c r="BL4524" i="1"/>
  <c r="BL4525" i="1" l="1"/>
  <c r="BM4524" i="1"/>
  <c r="BN4523" i="1" s="1"/>
  <c r="BO4523" i="1" s="1"/>
  <c r="BP4523" i="1"/>
  <c r="BN4522" i="1"/>
  <c r="BO4522" i="1" s="1"/>
  <c r="BP4524" i="1" l="1"/>
  <c r="BL4526" i="1"/>
  <c r="BM4525" i="1"/>
  <c r="BP4525" i="1" l="1"/>
  <c r="BM4526" i="1"/>
  <c r="BL4527" i="1"/>
  <c r="BN4524" i="1"/>
  <c r="BO4524" i="1" s="1"/>
  <c r="BL4528" i="1" l="1"/>
  <c r="BM4527" i="1"/>
  <c r="BN4526" i="1" s="1"/>
  <c r="BO4526" i="1" s="1"/>
  <c r="BP4526" i="1"/>
  <c r="BN4525" i="1"/>
  <c r="BO4525" i="1" s="1"/>
  <c r="BP4527" i="1" l="1"/>
  <c r="BM4528" i="1"/>
  <c r="BL4529" i="1"/>
  <c r="BM4529" i="1" l="1"/>
  <c r="BN4528" i="1" s="1"/>
  <c r="BO4528" i="1" s="1"/>
  <c r="BL4530" i="1"/>
  <c r="BP4528" i="1"/>
  <c r="BN4527" i="1"/>
  <c r="BO4527" i="1" s="1"/>
  <c r="BL4531" i="1" l="1"/>
  <c r="BM4530" i="1"/>
  <c r="BN4529" i="1" s="1"/>
  <c r="BO4529" i="1" s="1"/>
  <c r="BP4529" i="1"/>
  <c r="BP4530" i="1" l="1"/>
  <c r="BM4531" i="1"/>
  <c r="BL4532" i="1"/>
  <c r="BL4533" i="1" l="1"/>
  <c r="BM4532" i="1"/>
  <c r="BN4531" i="1" s="1"/>
  <c r="BO4531" i="1" s="1"/>
  <c r="BP4531" i="1"/>
  <c r="BN4530" i="1"/>
  <c r="BO4530" i="1" s="1"/>
  <c r="BP4532" i="1" l="1"/>
  <c r="BM4533" i="1"/>
  <c r="BL4534" i="1"/>
  <c r="BL4535" i="1" l="1"/>
  <c r="BM4534" i="1"/>
  <c r="BN4533" i="1" s="1"/>
  <c r="BO4533" i="1" s="1"/>
  <c r="BP4533" i="1"/>
  <c r="BN4532" i="1"/>
  <c r="BO4532" i="1" s="1"/>
  <c r="BP4534" i="1" l="1"/>
  <c r="BM4535" i="1"/>
  <c r="BL4536" i="1"/>
  <c r="BM4536" i="1" l="1"/>
  <c r="BN4535" i="1" s="1"/>
  <c r="BO4535" i="1" s="1"/>
  <c r="BL4537" i="1"/>
  <c r="BP4535" i="1"/>
  <c r="BN4534" i="1"/>
  <c r="BO4534" i="1" s="1"/>
  <c r="BL4538" i="1" l="1"/>
  <c r="BM4537" i="1"/>
  <c r="BN4536" i="1" s="1"/>
  <c r="BO4536" i="1" s="1"/>
  <c r="BP4536" i="1"/>
  <c r="BP4537" i="1" l="1"/>
  <c r="BL4539" i="1"/>
  <c r="BM4538" i="1"/>
  <c r="BP4538" i="1" l="1"/>
  <c r="BL4540" i="1"/>
  <c r="BM4539" i="1"/>
  <c r="BN4537" i="1"/>
  <c r="BO4537" i="1" s="1"/>
  <c r="BP4539" i="1" l="1"/>
  <c r="BM4540" i="1"/>
  <c r="BL4541" i="1"/>
  <c r="BN4538" i="1"/>
  <c r="BO4538" i="1" s="1"/>
  <c r="BM4541" i="1" l="1"/>
  <c r="BN4540" i="1" s="1"/>
  <c r="BO4540" i="1" s="1"/>
  <c r="BL4542" i="1"/>
  <c r="BP4540" i="1"/>
  <c r="BN4539" i="1"/>
  <c r="BO4539" i="1" s="1"/>
  <c r="BM4542" i="1" l="1"/>
  <c r="BN4541" i="1" s="1"/>
  <c r="BO4541" i="1" s="1"/>
  <c r="BL4543" i="1"/>
  <c r="BP4541" i="1"/>
  <c r="BL4544" i="1" l="1"/>
  <c r="BM4543" i="1"/>
  <c r="BN4542" i="1" s="1"/>
  <c r="BO4542" i="1" s="1"/>
  <c r="BP4542" i="1"/>
  <c r="BP4543" i="1" l="1"/>
  <c r="BL4545" i="1"/>
  <c r="BM4544" i="1"/>
  <c r="BP4544" i="1" l="1"/>
  <c r="BM4545" i="1"/>
  <c r="BL4546" i="1"/>
  <c r="BN4543" i="1"/>
  <c r="BO4543" i="1" s="1"/>
  <c r="BL4547" i="1" l="1"/>
  <c r="BM4546" i="1"/>
  <c r="BN4545" i="1" s="1"/>
  <c r="BO4545" i="1" s="1"/>
  <c r="BP4545" i="1"/>
  <c r="BN4544" i="1"/>
  <c r="BO4544" i="1" s="1"/>
  <c r="BP4546" i="1" l="1"/>
  <c r="BM4547" i="1"/>
  <c r="BL4548" i="1"/>
  <c r="BL4549" i="1" l="1"/>
  <c r="BM4548" i="1"/>
  <c r="BN4547" i="1" s="1"/>
  <c r="BO4547" i="1" s="1"/>
  <c r="BP4547" i="1"/>
  <c r="BN4546" i="1"/>
  <c r="BO4546" i="1" s="1"/>
  <c r="BP4548" i="1" l="1"/>
  <c r="BL4550" i="1"/>
  <c r="BM4549" i="1"/>
  <c r="BP4549" i="1" l="1"/>
  <c r="BM4550" i="1"/>
  <c r="BL4551" i="1"/>
  <c r="BN4548" i="1"/>
  <c r="BO4548" i="1" s="1"/>
  <c r="BL4552" i="1" l="1"/>
  <c r="BM4551" i="1"/>
  <c r="BP4550" i="1"/>
  <c r="BN4550" i="1"/>
  <c r="BO4550" i="1" s="1"/>
  <c r="BN4549" i="1"/>
  <c r="BO4549" i="1" s="1"/>
  <c r="BP4551" i="1" l="1"/>
  <c r="BM4552" i="1"/>
  <c r="BL4553" i="1"/>
  <c r="BM4553" i="1" l="1"/>
  <c r="BN4552" i="1" s="1"/>
  <c r="BO4552" i="1" s="1"/>
  <c r="BL4554" i="1"/>
  <c r="BP4552" i="1"/>
  <c r="BN4551" i="1"/>
  <c r="BO4551" i="1" s="1"/>
  <c r="BL4555" i="1" l="1"/>
  <c r="BM4554" i="1"/>
  <c r="BN4553" i="1" s="1"/>
  <c r="BO4553" i="1" s="1"/>
  <c r="BP4553" i="1"/>
  <c r="BP4554" i="1" l="1"/>
  <c r="BM4555" i="1"/>
  <c r="BL4556" i="1"/>
  <c r="BL4557" i="1" l="1"/>
  <c r="BM4556" i="1"/>
  <c r="BN4555" i="1" s="1"/>
  <c r="BO4555" i="1" s="1"/>
  <c r="BP4555" i="1"/>
  <c r="BN4554" i="1"/>
  <c r="BO4554" i="1" s="1"/>
  <c r="BP4556" i="1" l="1"/>
  <c r="BM4557" i="1"/>
  <c r="BL4558" i="1"/>
  <c r="BL4559" i="1" l="1"/>
  <c r="BM4558" i="1"/>
  <c r="BN4557" i="1" s="1"/>
  <c r="BO4557" i="1" s="1"/>
  <c r="BP4557" i="1"/>
  <c r="BN4556" i="1"/>
  <c r="BO4556" i="1" s="1"/>
  <c r="BP4558" i="1" l="1"/>
  <c r="BM4559" i="1"/>
  <c r="BL4560" i="1"/>
  <c r="BM4560" i="1" l="1"/>
  <c r="BN4559" i="1" s="1"/>
  <c r="BO4559" i="1" s="1"/>
  <c r="BL4561" i="1"/>
  <c r="BP4559" i="1"/>
  <c r="BN4558" i="1"/>
  <c r="BO4558" i="1" s="1"/>
  <c r="BL4562" i="1" l="1"/>
  <c r="BM4561" i="1"/>
  <c r="BN4560" i="1" s="1"/>
  <c r="BO4560" i="1" s="1"/>
  <c r="BP4560" i="1"/>
  <c r="BP4561" i="1" l="1"/>
  <c r="BM4562" i="1"/>
  <c r="BL4563" i="1"/>
  <c r="BL4564" i="1" l="1"/>
  <c r="BM4563" i="1"/>
  <c r="BP4562" i="1"/>
  <c r="BN4562" i="1"/>
  <c r="BO4562" i="1" s="1"/>
  <c r="BN4561" i="1"/>
  <c r="BO4561" i="1" s="1"/>
  <c r="BP4563" i="1" l="1"/>
  <c r="BM4564" i="1"/>
  <c r="BL4565" i="1"/>
  <c r="BM4565" i="1" l="1"/>
  <c r="BN4564" i="1" s="1"/>
  <c r="BO4564" i="1" s="1"/>
  <c r="BL4566" i="1"/>
  <c r="BP4564" i="1"/>
  <c r="BN4563" i="1"/>
  <c r="BO4563" i="1" s="1"/>
  <c r="BL4567" i="1" l="1"/>
  <c r="BM4566" i="1"/>
  <c r="BN4565" i="1" s="1"/>
  <c r="BO4565" i="1" s="1"/>
  <c r="BP4565" i="1"/>
  <c r="BP4566" i="1" l="1"/>
  <c r="BL4568" i="1"/>
  <c r="BM4567" i="1"/>
  <c r="BP4567" i="1" l="1"/>
  <c r="BL4569" i="1"/>
  <c r="BM4568" i="1"/>
  <c r="BN4566" i="1"/>
  <c r="BO4566" i="1" s="1"/>
  <c r="BP4568" i="1" l="1"/>
  <c r="BM4569" i="1"/>
  <c r="BL4570" i="1"/>
  <c r="BN4567" i="1"/>
  <c r="BO4567" i="1" s="1"/>
  <c r="BL4571" i="1" l="1"/>
  <c r="BM4570" i="1"/>
  <c r="BN4569" i="1" s="1"/>
  <c r="BO4569" i="1" s="1"/>
  <c r="BP4569" i="1"/>
  <c r="BN4568" i="1"/>
  <c r="BO4568" i="1" s="1"/>
  <c r="BP4570" i="1" l="1"/>
  <c r="BM4571" i="1"/>
  <c r="BL4572" i="1"/>
  <c r="BL4573" i="1" l="1"/>
  <c r="BM4572" i="1"/>
  <c r="BN4571" i="1" s="1"/>
  <c r="BO4571" i="1" s="1"/>
  <c r="BP4571" i="1"/>
  <c r="BN4570" i="1"/>
  <c r="BO4570" i="1" s="1"/>
  <c r="BP4572" i="1" l="1"/>
  <c r="BL4574" i="1"/>
  <c r="BM4573" i="1"/>
  <c r="BP4573" i="1" l="1"/>
  <c r="BM4574" i="1"/>
  <c r="BL4575" i="1"/>
  <c r="BN4572" i="1"/>
  <c r="BO4572" i="1" s="1"/>
  <c r="BL4576" i="1" l="1"/>
  <c r="BM4575" i="1"/>
  <c r="BN4574" i="1" s="1"/>
  <c r="BO4574" i="1" s="1"/>
  <c r="BP4574" i="1"/>
  <c r="BN4573" i="1"/>
  <c r="BO4573" i="1" s="1"/>
  <c r="BP4575" i="1" l="1"/>
  <c r="BL4577" i="1"/>
  <c r="BM4576" i="1"/>
  <c r="BP4576" i="1" l="1"/>
  <c r="BM4577" i="1"/>
  <c r="BL4578" i="1"/>
  <c r="BN4575" i="1"/>
  <c r="BO4575" i="1" s="1"/>
  <c r="BL4579" i="1" l="1"/>
  <c r="BM4578" i="1"/>
  <c r="BN4577" i="1" s="1"/>
  <c r="BO4577" i="1" s="1"/>
  <c r="BP4577" i="1"/>
  <c r="BN4576" i="1"/>
  <c r="BO4576" i="1" s="1"/>
  <c r="BP4578" i="1" l="1"/>
  <c r="BM4579" i="1"/>
  <c r="BL4580" i="1"/>
  <c r="BL4581" i="1" l="1"/>
  <c r="BM4580" i="1"/>
  <c r="BN4579" i="1" s="1"/>
  <c r="BO4579" i="1" s="1"/>
  <c r="BP4579" i="1"/>
  <c r="BN4578" i="1"/>
  <c r="BO4578" i="1" s="1"/>
  <c r="BP4580" i="1" l="1"/>
  <c r="BM4581" i="1"/>
  <c r="BL4582" i="1"/>
  <c r="BL4583" i="1" l="1"/>
  <c r="BM4582" i="1"/>
  <c r="BN4581" i="1" s="1"/>
  <c r="BO4581" i="1" s="1"/>
  <c r="BP4581" i="1"/>
  <c r="BN4580" i="1"/>
  <c r="BO4580" i="1" s="1"/>
  <c r="BP4582" i="1" l="1"/>
  <c r="BM4583" i="1"/>
  <c r="BL4584" i="1"/>
  <c r="BM4584" i="1" l="1"/>
  <c r="BN4583" i="1" s="1"/>
  <c r="BO4583" i="1" s="1"/>
  <c r="BL4585" i="1"/>
  <c r="BP4583" i="1"/>
  <c r="BN4582" i="1"/>
  <c r="BO4582" i="1" s="1"/>
  <c r="BL4586" i="1" l="1"/>
  <c r="BM4585" i="1"/>
  <c r="BN4584" i="1" s="1"/>
  <c r="BO4584" i="1" s="1"/>
  <c r="BP4584" i="1"/>
  <c r="BP4585" i="1" l="1"/>
  <c r="BM4586" i="1"/>
  <c r="BL4587" i="1"/>
  <c r="BL4588" i="1" l="1"/>
  <c r="BM4587" i="1"/>
  <c r="BP4586" i="1"/>
  <c r="BN4586" i="1"/>
  <c r="BO4586" i="1" s="1"/>
  <c r="BN4585" i="1"/>
  <c r="BO4585" i="1" s="1"/>
  <c r="BP4587" i="1" l="1"/>
  <c r="BM4588" i="1"/>
  <c r="BL4589" i="1"/>
  <c r="BM4589" i="1" l="1"/>
  <c r="BN4588" i="1" s="1"/>
  <c r="BO4588" i="1" s="1"/>
  <c r="BL4590" i="1"/>
  <c r="BP4588" i="1"/>
  <c r="BN4587" i="1"/>
  <c r="BO4587" i="1" s="1"/>
  <c r="BL4591" i="1" l="1"/>
  <c r="BM4590" i="1"/>
  <c r="BN4589" i="1" s="1"/>
  <c r="BO4589" i="1" s="1"/>
  <c r="BP4589" i="1"/>
  <c r="BP4590" i="1" l="1"/>
  <c r="BL4592" i="1"/>
  <c r="BM4591" i="1"/>
  <c r="BP4591" i="1" l="1"/>
  <c r="BL4593" i="1"/>
  <c r="BM4592" i="1"/>
  <c r="BN4590" i="1"/>
  <c r="BO4590" i="1" s="1"/>
  <c r="BP4592" i="1" l="1"/>
  <c r="BM4593" i="1"/>
  <c r="BL4594" i="1"/>
  <c r="BN4591" i="1"/>
  <c r="BO4591" i="1" s="1"/>
  <c r="BL4595" i="1" l="1"/>
  <c r="BM4594" i="1"/>
  <c r="BN4593" i="1" s="1"/>
  <c r="BO4593" i="1" s="1"/>
  <c r="BP4593" i="1"/>
  <c r="BN4592" i="1"/>
  <c r="BO4592" i="1" s="1"/>
  <c r="BP4594" i="1" l="1"/>
  <c r="BM4595" i="1"/>
  <c r="BL4596" i="1"/>
  <c r="BL4597" i="1" l="1"/>
  <c r="BM4596" i="1"/>
  <c r="BN4595" i="1" s="1"/>
  <c r="BO4595" i="1" s="1"/>
  <c r="BP4595" i="1"/>
  <c r="BN4594" i="1"/>
  <c r="BO4594" i="1" s="1"/>
  <c r="BP4596" i="1" l="1"/>
  <c r="BL4598" i="1"/>
  <c r="BM4597" i="1"/>
  <c r="BP4597" i="1" l="1"/>
  <c r="BM4598" i="1"/>
  <c r="BL4599" i="1"/>
  <c r="BN4596" i="1"/>
  <c r="BO4596" i="1" s="1"/>
  <c r="BL4600" i="1" l="1"/>
  <c r="BM4599" i="1"/>
  <c r="BP4598" i="1"/>
  <c r="BN4598" i="1"/>
  <c r="BO4598" i="1" s="1"/>
  <c r="BN4597" i="1"/>
  <c r="BO4597" i="1" s="1"/>
  <c r="BP4599" i="1" l="1"/>
  <c r="BM4600" i="1"/>
  <c r="BL4601" i="1"/>
  <c r="BM4601" i="1" l="1"/>
  <c r="BN4600" i="1" s="1"/>
  <c r="BO4600" i="1" s="1"/>
  <c r="BL4602" i="1"/>
  <c r="BP4600" i="1"/>
  <c r="BN4599" i="1"/>
  <c r="BO4599" i="1" s="1"/>
  <c r="BL4603" i="1" l="1"/>
  <c r="BM4602" i="1"/>
  <c r="BP4601" i="1"/>
  <c r="BN4601" i="1"/>
  <c r="BO4601" i="1" s="1"/>
  <c r="BP4602" i="1" l="1"/>
  <c r="BM4603" i="1"/>
  <c r="BL4604" i="1"/>
  <c r="BL4605" i="1" l="1"/>
  <c r="BM4604" i="1"/>
  <c r="BN4603" i="1" s="1"/>
  <c r="BO4603" i="1" s="1"/>
  <c r="BP4603" i="1"/>
  <c r="BN4602" i="1"/>
  <c r="BO4602" i="1" s="1"/>
  <c r="BP4604" i="1" l="1"/>
  <c r="BM4605" i="1"/>
  <c r="BL4606" i="1"/>
  <c r="BL4607" i="1" l="1"/>
  <c r="BM4606" i="1"/>
  <c r="BN4605" i="1" s="1"/>
  <c r="BO4605" i="1" s="1"/>
  <c r="BP4605" i="1"/>
  <c r="BN4604" i="1"/>
  <c r="BO4604" i="1" s="1"/>
  <c r="BP4606" i="1" l="1"/>
  <c r="BM4607" i="1"/>
  <c r="BL4608" i="1"/>
  <c r="BM4608" i="1" l="1"/>
  <c r="BN4607" i="1" s="1"/>
  <c r="BO4607" i="1" s="1"/>
  <c r="BL4609" i="1"/>
  <c r="BP4607" i="1"/>
  <c r="BN4606" i="1"/>
  <c r="BO4606" i="1" s="1"/>
  <c r="BL4610" i="1" l="1"/>
  <c r="BM4609" i="1"/>
  <c r="BN4608" i="1" s="1"/>
  <c r="BO4608" i="1" s="1"/>
  <c r="BP4608" i="1"/>
  <c r="BP4609" i="1" l="1"/>
  <c r="BM4610" i="1"/>
  <c r="BL4611" i="1"/>
  <c r="BL4612" i="1" l="1"/>
  <c r="BM4611" i="1"/>
  <c r="BP4610" i="1"/>
  <c r="BN4610" i="1"/>
  <c r="BO4610" i="1" s="1"/>
  <c r="BN4609" i="1"/>
  <c r="BO4609" i="1" s="1"/>
  <c r="BP4611" i="1" l="1"/>
  <c r="BM4612" i="1"/>
  <c r="BL4613" i="1"/>
  <c r="BM4613" i="1" l="1"/>
  <c r="BN4612" i="1" s="1"/>
  <c r="BO4612" i="1" s="1"/>
  <c r="BL4614" i="1"/>
  <c r="BP4612" i="1"/>
  <c r="BN4611" i="1"/>
  <c r="BO4611" i="1" s="1"/>
  <c r="BL4615" i="1" l="1"/>
  <c r="BM4614" i="1"/>
  <c r="BN4613" i="1" s="1"/>
  <c r="BO4613" i="1" s="1"/>
  <c r="BP4613" i="1"/>
  <c r="BP4614" i="1" l="1"/>
  <c r="BL4616" i="1"/>
  <c r="BM4615" i="1"/>
  <c r="BP4615" i="1" l="1"/>
  <c r="BL4617" i="1"/>
  <c r="BM4616" i="1"/>
  <c r="BN4614" i="1"/>
  <c r="BO4614" i="1" s="1"/>
  <c r="BP4616" i="1" l="1"/>
  <c r="BM4617" i="1"/>
  <c r="BL4618" i="1"/>
  <c r="BN4615" i="1"/>
  <c r="BO4615" i="1" s="1"/>
  <c r="BL4619" i="1" l="1"/>
  <c r="BM4618" i="1"/>
  <c r="BN4617" i="1" s="1"/>
  <c r="BO4617" i="1" s="1"/>
  <c r="BP4617" i="1"/>
  <c r="BN4616" i="1"/>
  <c r="BO4616" i="1" s="1"/>
  <c r="BP4618" i="1" l="1"/>
  <c r="BM4619" i="1"/>
  <c r="BL4620" i="1"/>
  <c r="BL4621" i="1" l="1"/>
  <c r="BM4620" i="1"/>
  <c r="BN4619" i="1" s="1"/>
  <c r="BO4619" i="1" s="1"/>
  <c r="BP4619" i="1"/>
  <c r="BN4618" i="1"/>
  <c r="BO4618" i="1" s="1"/>
  <c r="BP4620" i="1" l="1"/>
  <c r="BL4622" i="1"/>
  <c r="BM4621" i="1"/>
  <c r="BP4621" i="1" l="1"/>
  <c r="BM4622" i="1"/>
  <c r="BL4623" i="1"/>
  <c r="BN4620" i="1"/>
  <c r="BO4620" i="1" s="1"/>
  <c r="BL4624" i="1" l="1"/>
  <c r="BM4623" i="1"/>
  <c r="BP4622" i="1"/>
  <c r="BN4622" i="1"/>
  <c r="BO4622" i="1" s="1"/>
  <c r="BN4621" i="1"/>
  <c r="BO4621" i="1" s="1"/>
  <c r="BP4623" i="1" l="1"/>
  <c r="BM4624" i="1"/>
  <c r="BL4625" i="1"/>
  <c r="BM4625" i="1" l="1"/>
  <c r="BN4624" i="1" s="1"/>
  <c r="BO4624" i="1" s="1"/>
  <c r="BL4626" i="1"/>
  <c r="BP4624" i="1"/>
  <c r="BN4623" i="1"/>
  <c r="BO4623" i="1" s="1"/>
  <c r="BL4627" i="1" l="1"/>
  <c r="BM4626" i="1"/>
  <c r="BP4625" i="1"/>
  <c r="BN4625" i="1"/>
  <c r="BO4625" i="1" s="1"/>
  <c r="BP4626" i="1" l="1"/>
  <c r="BM4627" i="1"/>
  <c r="BL4628" i="1"/>
  <c r="BL4629" i="1" l="1"/>
  <c r="BM4628" i="1"/>
  <c r="BN4627" i="1" s="1"/>
  <c r="BO4627" i="1" s="1"/>
  <c r="BP4627" i="1"/>
  <c r="BN4626" i="1"/>
  <c r="BO4626" i="1" s="1"/>
  <c r="BP4628" i="1" l="1"/>
  <c r="BM4629" i="1"/>
  <c r="BL4630" i="1"/>
  <c r="BL4631" i="1" l="1"/>
  <c r="BM4630" i="1"/>
  <c r="BN4629" i="1" s="1"/>
  <c r="BO4629" i="1" s="1"/>
  <c r="BP4629" i="1"/>
  <c r="BN4628" i="1"/>
  <c r="BO4628" i="1" s="1"/>
  <c r="BP4630" i="1" l="1"/>
  <c r="BM4631" i="1"/>
  <c r="BL4632" i="1"/>
  <c r="BM4632" i="1" l="1"/>
  <c r="BN4631" i="1" s="1"/>
  <c r="BO4631" i="1" s="1"/>
  <c r="BL4633" i="1"/>
  <c r="BP4631" i="1"/>
  <c r="BN4630" i="1"/>
  <c r="BO4630" i="1" s="1"/>
  <c r="BL4634" i="1" l="1"/>
  <c r="BM4633" i="1"/>
  <c r="BN4632" i="1" s="1"/>
  <c r="BO4632" i="1" s="1"/>
  <c r="BP4632" i="1"/>
  <c r="BP4633" i="1" l="1"/>
  <c r="BM4634" i="1"/>
  <c r="BL4635" i="1"/>
  <c r="BL4636" i="1" l="1"/>
  <c r="BM4635" i="1"/>
  <c r="BN4634" i="1" s="1"/>
  <c r="BO4634" i="1" s="1"/>
  <c r="BP4634" i="1"/>
  <c r="BN4633" i="1"/>
  <c r="BO4633" i="1" s="1"/>
  <c r="BP4635" i="1" l="1"/>
  <c r="BM4636" i="1"/>
  <c r="BL4637" i="1"/>
  <c r="BM4637" i="1" l="1"/>
  <c r="BN4636" i="1" s="1"/>
  <c r="BO4636" i="1" s="1"/>
  <c r="BL4638" i="1"/>
  <c r="BP4636" i="1"/>
  <c r="BN4635" i="1"/>
  <c r="BO4635" i="1" s="1"/>
  <c r="BL4639" i="1" l="1"/>
  <c r="BM4638" i="1"/>
  <c r="BN4637" i="1" s="1"/>
  <c r="BO4637" i="1" s="1"/>
  <c r="BP4637" i="1"/>
  <c r="BP4638" i="1" l="1"/>
  <c r="BL4640" i="1"/>
  <c r="BM4639" i="1"/>
  <c r="BP4639" i="1" l="1"/>
  <c r="BL4641" i="1"/>
  <c r="BM4640" i="1"/>
  <c r="BN4638" i="1"/>
  <c r="BO4638" i="1" s="1"/>
  <c r="BP4640" i="1" l="1"/>
  <c r="BM4641" i="1"/>
  <c r="BL4642" i="1"/>
  <c r="BN4639" i="1"/>
  <c r="BO4639" i="1" s="1"/>
  <c r="BL4643" i="1" l="1"/>
  <c r="BM4642" i="1"/>
  <c r="BN4641" i="1" s="1"/>
  <c r="BO4641" i="1" s="1"/>
  <c r="BP4641" i="1"/>
  <c r="BN4640" i="1"/>
  <c r="BO4640" i="1" s="1"/>
  <c r="BP4642" i="1" l="1"/>
  <c r="BM4643" i="1"/>
  <c r="BL4644" i="1"/>
  <c r="BL4645" i="1" l="1"/>
  <c r="BM4644" i="1"/>
  <c r="BN4643" i="1" s="1"/>
  <c r="BO4643" i="1" s="1"/>
  <c r="BP4643" i="1"/>
  <c r="BN4642" i="1"/>
  <c r="BO4642" i="1" s="1"/>
  <c r="BP4644" i="1" l="1"/>
  <c r="BL4646" i="1"/>
  <c r="BM4645" i="1"/>
  <c r="BP4645" i="1" l="1"/>
  <c r="BM4646" i="1"/>
  <c r="BL4647" i="1"/>
  <c r="BN4644" i="1"/>
  <c r="BO4644" i="1" s="1"/>
  <c r="BL4648" i="1" l="1"/>
  <c r="BM4647" i="1"/>
  <c r="BP4646" i="1"/>
  <c r="BN4646" i="1"/>
  <c r="BO4646" i="1" s="1"/>
  <c r="BN4645" i="1"/>
  <c r="BO4645" i="1" s="1"/>
  <c r="BP4647" i="1" l="1"/>
  <c r="BM4648" i="1"/>
  <c r="BL4649" i="1"/>
  <c r="BM4649" i="1" l="1"/>
  <c r="BN4648" i="1" s="1"/>
  <c r="BO4648" i="1" s="1"/>
  <c r="BL4650" i="1"/>
  <c r="BP4648" i="1"/>
  <c r="BN4647" i="1"/>
  <c r="BO4647" i="1" s="1"/>
  <c r="BL4651" i="1" l="1"/>
  <c r="BM4650" i="1"/>
  <c r="BN4649" i="1" s="1"/>
  <c r="BO4649" i="1" s="1"/>
  <c r="BP4649" i="1"/>
  <c r="BP4650" i="1" l="1"/>
  <c r="BM4651" i="1"/>
  <c r="BL4652" i="1"/>
  <c r="BL4653" i="1" l="1"/>
  <c r="BM4652" i="1"/>
  <c r="BN4651" i="1" s="1"/>
  <c r="BO4651" i="1" s="1"/>
  <c r="BP4651" i="1"/>
  <c r="BN4650" i="1"/>
  <c r="BO4650" i="1" s="1"/>
  <c r="BP4652" i="1" l="1"/>
  <c r="BM4653" i="1"/>
  <c r="BL4654" i="1"/>
  <c r="BL4655" i="1" l="1"/>
  <c r="BM4654" i="1"/>
  <c r="BN4653" i="1" s="1"/>
  <c r="BO4653" i="1" s="1"/>
  <c r="BP4653" i="1"/>
  <c r="BN4652" i="1"/>
  <c r="BO4652" i="1" s="1"/>
  <c r="BP4654" i="1" l="1"/>
  <c r="BM4655" i="1"/>
  <c r="BL4656" i="1"/>
  <c r="BM4656" i="1" l="1"/>
  <c r="BN4655" i="1" s="1"/>
  <c r="BO4655" i="1" s="1"/>
  <c r="BL4657" i="1"/>
  <c r="BP4655" i="1"/>
  <c r="BN4654" i="1"/>
  <c r="BO4654" i="1" s="1"/>
  <c r="BL4658" i="1" l="1"/>
  <c r="BM4657" i="1"/>
  <c r="BN4656" i="1" s="1"/>
  <c r="BO4656" i="1" s="1"/>
  <c r="BP4656" i="1"/>
  <c r="BP4657" i="1" l="1"/>
  <c r="BM4658" i="1"/>
  <c r="BL4659" i="1"/>
  <c r="BL4660" i="1" l="1"/>
  <c r="BM4659" i="1"/>
  <c r="BP4658" i="1"/>
  <c r="BN4658" i="1"/>
  <c r="BO4658" i="1"/>
  <c r="BN4657" i="1"/>
  <c r="BO4657" i="1" s="1"/>
  <c r="BP4659" i="1" l="1"/>
  <c r="BM4660" i="1"/>
  <c r="BL4661" i="1"/>
  <c r="BM4661" i="1" l="1"/>
  <c r="BN4660" i="1" s="1"/>
  <c r="BO4660" i="1" s="1"/>
  <c r="BL4662" i="1"/>
  <c r="BP4660" i="1"/>
  <c r="BN4659" i="1"/>
  <c r="BO4659" i="1" s="1"/>
  <c r="BL4663" i="1" l="1"/>
  <c r="BM4662" i="1"/>
  <c r="BN4661" i="1" s="1"/>
  <c r="BO4661" i="1" s="1"/>
  <c r="BP4661" i="1"/>
  <c r="BP4662" i="1" l="1"/>
  <c r="BL4664" i="1"/>
  <c r="BM4663" i="1"/>
  <c r="BP4663" i="1" l="1"/>
  <c r="BL4665" i="1"/>
  <c r="BM4664" i="1"/>
  <c r="BN4662" i="1"/>
  <c r="BO4662" i="1" s="1"/>
  <c r="BP4664" i="1" l="1"/>
  <c r="BM4665" i="1"/>
  <c r="BL4666" i="1"/>
  <c r="BN4663" i="1"/>
  <c r="BO4663" i="1" s="1"/>
  <c r="BL4667" i="1" l="1"/>
  <c r="BM4666" i="1"/>
  <c r="BN4665" i="1" s="1"/>
  <c r="BO4665" i="1" s="1"/>
  <c r="BP4665" i="1"/>
  <c r="BN4664" i="1"/>
  <c r="BO4664" i="1" s="1"/>
  <c r="BP4666" i="1" l="1"/>
  <c r="BM4667" i="1"/>
  <c r="BL4668" i="1"/>
  <c r="BL4669" i="1" l="1"/>
  <c r="BM4668" i="1"/>
  <c r="BN4667" i="1" s="1"/>
  <c r="BO4667" i="1" s="1"/>
  <c r="BP4667" i="1"/>
  <c r="BN4666" i="1"/>
  <c r="BO4666" i="1" s="1"/>
  <c r="BP4668" i="1" l="1"/>
  <c r="BL4670" i="1"/>
  <c r="BM4669" i="1"/>
  <c r="BP4669" i="1" l="1"/>
  <c r="BM4670" i="1"/>
  <c r="BL4671" i="1"/>
  <c r="BN4668" i="1"/>
  <c r="BO4668" i="1" s="1"/>
  <c r="BL4672" i="1" l="1"/>
  <c r="BM4671" i="1"/>
  <c r="BP4670" i="1"/>
  <c r="BN4670" i="1"/>
  <c r="BO4670" i="1"/>
  <c r="BN4669" i="1"/>
  <c r="BO4669" i="1" s="1"/>
  <c r="BP4671" i="1" l="1"/>
  <c r="BM4672" i="1"/>
  <c r="BL4673" i="1"/>
  <c r="BM4673" i="1" l="1"/>
  <c r="BN4672" i="1" s="1"/>
  <c r="BO4672" i="1" s="1"/>
  <c r="BL4674" i="1"/>
  <c r="BP4672" i="1"/>
  <c r="BN4671" i="1"/>
  <c r="BO4671" i="1" s="1"/>
  <c r="BL4675" i="1" l="1"/>
  <c r="BM4674" i="1"/>
  <c r="BN4673" i="1" s="1"/>
  <c r="BO4673" i="1" s="1"/>
  <c r="BP4673" i="1"/>
  <c r="BP4674" i="1" l="1"/>
  <c r="BM4675" i="1"/>
  <c r="BL4676" i="1"/>
  <c r="BL4677" i="1" l="1"/>
  <c r="BM4676" i="1"/>
  <c r="BN4675" i="1" s="1"/>
  <c r="BO4675" i="1" s="1"/>
  <c r="BP4675" i="1"/>
  <c r="BN4674" i="1"/>
  <c r="BO4674" i="1" s="1"/>
  <c r="BP4676" i="1" l="1"/>
  <c r="BM4677" i="1"/>
  <c r="BL4678" i="1"/>
  <c r="BL4679" i="1" l="1"/>
  <c r="BM4678" i="1"/>
  <c r="BN4677" i="1" s="1"/>
  <c r="BO4677" i="1" s="1"/>
  <c r="BP4677" i="1"/>
  <c r="BN4676" i="1"/>
  <c r="BO4676" i="1" s="1"/>
  <c r="BP4678" i="1" l="1"/>
  <c r="BM4679" i="1"/>
  <c r="BL4680" i="1"/>
  <c r="BM4680" i="1" l="1"/>
  <c r="BN4679" i="1" s="1"/>
  <c r="BO4679" i="1" s="1"/>
  <c r="BL4681" i="1"/>
  <c r="BP4679" i="1"/>
  <c r="BN4678" i="1"/>
  <c r="BO4678" i="1" s="1"/>
  <c r="BL4682" i="1" l="1"/>
  <c r="BM4681" i="1"/>
  <c r="BN4680" i="1" s="1"/>
  <c r="BO4680" i="1" s="1"/>
  <c r="BP4680" i="1"/>
  <c r="BP4681" i="1" l="1"/>
  <c r="BM4682" i="1"/>
  <c r="BN4681" i="1" s="1"/>
  <c r="BO4681" i="1" s="1"/>
  <c r="BL4683" i="1"/>
  <c r="BL4684" i="1" l="1"/>
  <c r="BM4683" i="1"/>
  <c r="BP4682" i="1"/>
  <c r="BN4682" i="1"/>
  <c r="BO4682" i="1" s="1"/>
  <c r="BP4683" i="1" l="1"/>
  <c r="BM4684" i="1"/>
  <c r="BN4683" i="1" s="1"/>
  <c r="BO4683" i="1" s="1"/>
  <c r="BL4685" i="1"/>
  <c r="BM4685" i="1" l="1"/>
  <c r="BN4684" i="1" s="1"/>
  <c r="BO4684" i="1" s="1"/>
  <c r="BL4686" i="1"/>
  <c r="BP4684" i="1"/>
  <c r="BL4687" i="1" l="1"/>
  <c r="BM4686" i="1"/>
  <c r="BN4685" i="1" s="1"/>
  <c r="BO4685" i="1" s="1"/>
  <c r="BP4685" i="1"/>
  <c r="BP4686" i="1" l="1"/>
  <c r="BL4688" i="1"/>
  <c r="BM4687" i="1"/>
  <c r="BL4689" i="1" l="1"/>
  <c r="BM4688" i="1"/>
  <c r="BN4687" i="1" s="1"/>
  <c r="BO4687" i="1" s="1"/>
  <c r="BP4687" i="1"/>
  <c r="BN4686" i="1"/>
  <c r="BO4686" i="1" s="1"/>
  <c r="BP4688" i="1" l="1"/>
  <c r="BM4689" i="1"/>
  <c r="BN4688" i="1" s="1"/>
  <c r="BO4688" i="1" s="1"/>
  <c r="BL4690" i="1"/>
  <c r="BL4691" i="1" l="1"/>
  <c r="BM4690" i="1"/>
  <c r="BN4689" i="1" s="1"/>
  <c r="BO4689" i="1" s="1"/>
  <c r="BP4689" i="1"/>
  <c r="BP4690" i="1" l="1"/>
  <c r="BM4691" i="1"/>
  <c r="BL4692" i="1"/>
  <c r="BP4691" i="1" l="1"/>
  <c r="BL4693" i="1"/>
  <c r="BM4692" i="1"/>
  <c r="BN4690" i="1"/>
  <c r="BO4690" i="1" s="1"/>
  <c r="BP4692" i="1" l="1"/>
  <c r="BL4694" i="1"/>
  <c r="BM4693" i="1"/>
  <c r="BN4691" i="1"/>
  <c r="BO4691" i="1" s="1"/>
  <c r="BM4694" i="1" l="1"/>
  <c r="BL4695" i="1"/>
  <c r="BP4693" i="1"/>
  <c r="BN4693" i="1"/>
  <c r="BO4693" i="1" s="1"/>
  <c r="BN4692" i="1"/>
  <c r="BO4692" i="1" s="1"/>
  <c r="BL4696" i="1" l="1"/>
  <c r="BM4695" i="1"/>
  <c r="BN4694" i="1" s="1"/>
  <c r="BO4694" i="1" s="1"/>
  <c r="BP4694" i="1"/>
  <c r="BP4695" i="1" l="1"/>
  <c r="BM4696" i="1"/>
  <c r="BN4695" i="1" s="1"/>
  <c r="BO4695" i="1" s="1"/>
  <c r="BL4697" i="1"/>
  <c r="BM4697" i="1" l="1"/>
  <c r="BN4696" i="1" s="1"/>
  <c r="BO4696" i="1" s="1"/>
  <c r="BL4698" i="1"/>
  <c r="BP4696" i="1"/>
  <c r="BL4699" i="1" l="1"/>
  <c r="BM4698" i="1"/>
  <c r="BN4697" i="1" s="1"/>
  <c r="BO4697" i="1" s="1"/>
  <c r="BP4697" i="1"/>
  <c r="BP4698" i="1" l="1"/>
  <c r="BM4699" i="1"/>
  <c r="BL4700" i="1"/>
  <c r="BP4699" i="1" l="1"/>
  <c r="BL4701" i="1"/>
  <c r="BM4700" i="1"/>
  <c r="BN4698" i="1"/>
  <c r="BO4698" i="1" s="1"/>
  <c r="BP4700" i="1" l="1"/>
  <c r="BM4701" i="1"/>
  <c r="BL4702" i="1"/>
  <c r="BN4699" i="1"/>
  <c r="BO4699" i="1" s="1"/>
  <c r="BP4701" i="1" l="1"/>
  <c r="BL4703" i="1"/>
  <c r="BM4702" i="1"/>
  <c r="BN4700" i="1"/>
  <c r="BO4700" i="1" s="1"/>
  <c r="BP4702" i="1" l="1"/>
  <c r="BM4703" i="1"/>
  <c r="BL4704" i="1"/>
  <c r="BN4701" i="1"/>
  <c r="BO4701" i="1" s="1"/>
  <c r="BP4703" i="1" l="1"/>
  <c r="BM4704" i="1"/>
  <c r="BL4705" i="1"/>
  <c r="BN4702" i="1"/>
  <c r="BO4702" i="1" s="1"/>
  <c r="BP4704" i="1" l="1"/>
  <c r="BL4706" i="1"/>
  <c r="BM4705" i="1"/>
  <c r="BN4703" i="1"/>
  <c r="BO4703" i="1" s="1"/>
  <c r="BP4705" i="1" l="1"/>
  <c r="BM4706" i="1"/>
  <c r="BL4707" i="1"/>
  <c r="BN4704" i="1"/>
  <c r="BO4704" i="1" s="1"/>
  <c r="BP4706" i="1" l="1"/>
  <c r="BL4708" i="1"/>
  <c r="BM4707" i="1"/>
  <c r="BN4705" i="1"/>
  <c r="BO4705" i="1" s="1"/>
  <c r="BP4707" i="1" l="1"/>
  <c r="BN4706" i="1"/>
  <c r="BO4706" i="1" s="1"/>
  <c r="BM4708" i="1"/>
  <c r="BL4709" i="1"/>
  <c r="BM4709" i="1" l="1"/>
  <c r="BN4708" i="1" s="1"/>
  <c r="BO4708" i="1" s="1"/>
  <c r="BL4710" i="1"/>
  <c r="BP4708" i="1"/>
  <c r="BN4707" i="1"/>
  <c r="BO4707" i="1" s="1"/>
  <c r="BL4711" i="1" l="1"/>
  <c r="BM4710" i="1"/>
  <c r="BN4709" i="1" s="1"/>
  <c r="BO4709" i="1" s="1"/>
  <c r="BP4709" i="1"/>
  <c r="BP4710" i="1" l="1"/>
  <c r="BL4712" i="1"/>
  <c r="BM4711" i="1"/>
  <c r="BL4713" i="1" l="1"/>
  <c r="BM4712" i="1"/>
  <c r="BP4711" i="1"/>
  <c r="BN4711" i="1"/>
  <c r="BO4711" i="1" s="1"/>
  <c r="BN4710" i="1"/>
  <c r="BO4710" i="1" s="1"/>
  <c r="BP4712" i="1" l="1"/>
  <c r="BM4713" i="1"/>
  <c r="BL4714" i="1"/>
  <c r="BP4713" i="1" l="1"/>
  <c r="BL4715" i="1"/>
  <c r="BM4714" i="1"/>
  <c r="BN4712" i="1"/>
  <c r="BO4712" i="1" s="1"/>
  <c r="BM4715" i="1" l="1"/>
  <c r="BL4716" i="1"/>
  <c r="BP4714" i="1"/>
  <c r="BN4714" i="1"/>
  <c r="BO4714" i="1" s="1"/>
  <c r="BN4713" i="1"/>
  <c r="BO4713" i="1" s="1"/>
  <c r="BL4717" i="1" l="1"/>
  <c r="BM4716" i="1"/>
  <c r="BN4715" i="1" s="1"/>
  <c r="BO4715" i="1" s="1"/>
  <c r="BP4715" i="1"/>
  <c r="BP4716" i="1" l="1"/>
  <c r="BL4718" i="1"/>
  <c r="BM4717" i="1"/>
  <c r="BN4716" i="1" s="1"/>
  <c r="BO4716" i="1" s="1"/>
  <c r="BP4717" i="1" l="1"/>
  <c r="BM4718" i="1"/>
  <c r="BL4719" i="1"/>
  <c r="BP4718" i="1" l="1"/>
  <c r="BL4720" i="1"/>
  <c r="BM4719" i="1"/>
  <c r="BN4718" i="1" s="1"/>
  <c r="BO4718" i="1" s="1"/>
  <c r="BN4717" i="1"/>
  <c r="BO4717" i="1" s="1"/>
  <c r="BM4720" i="1" l="1"/>
  <c r="BN4719" i="1" s="1"/>
  <c r="BO4719" i="1" s="1"/>
  <c r="BL4721" i="1"/>
  <c r="BP4719" i="1"/>
  <c r="BM4721" i="1" l="1"/>
  <c r="BL4722" i="1"/>
  <c r="BN4720" i="1"/>
  <c r="BO4720" i="1" s="1"/>
  <c r="BP4720" i="1"/>
  <c r="BL4723" i="1" l="1"/>
  <c r="BM4722" i="1"/>
  <c r="BN4721" i="1" s="1"/>
  <c r="BO4721" i="1" s="1"/>
  <c r="BP4721" i="1"/>
  <c r="BP4722" i="1" l="1"/>
  <c r="BM4723" i="1"/>
  <c r="BL4724" i="1"/>
  <c r="BP4723" i="1" l="1"/>
  <c r="BL4725" i="1"/>
  <c r="BM4724" i="1"/>
  <c r="BN4722" i="1"/>
  <c r="BO4722" i="1" s="1"/>
  <c r="BM4725" i="1" l="1"/>
  <c r="BL4726" i="1"/>
  <c r="BP4724" i="1"/>
  <c r="BN4724" i="1"/>
  <c r="BO4724" i="1" s="1"/>
  <c r="BN4723" i="1"/>
  <c r="BO4723" i="1" s="1"/>
  <c r="BL4727" i="1" l="1"/>
  <c r="BM4726" i="1"/>
  <c r="BN4725" i="1" s="1"/>
  <c r="BO4725" i="1" s="1"/>
  <c r="BP4725" i="1"/>
  <c r="BP4726" i="1" l="1"/>
  <c r="BM4727" i="1"/>
  <c r="BN4726" i="1" s="1"/>
  <c r="BO4726" i="1" s="1"/>
  <c r="BL4728" i="1"/>
  <c r="BM4728" i="1" l="1"/>
  <c r="BN4727" i="1" s="1"/>
  <c r="BO4727" i="1" s="1"/>
  <c r="BL4729" i="1"/>
  <c r="BP4727" i="1"/>
  <c r="BL4730" i="1" l="1"/>
  <c r="BM4729" i="1"/>
  <c r="BN4728" i="1" s="1"/>
  <c r="BO4728" i="1" s="1"/>
  <c r="BP4728" i="1"/>
  <c r="BP4729" i="1" l="1"/>
  <c r="BM4730" i="1"/>
  <c r="BL4731" i="1"/>
  <c r="BP4730" i="1" l="1"/>
  <c r="BL4732" i="1"/>
  <c r="BM4731" i="1"/>
  <c r="BN4729" i="1"/>
  <c r="BO4729" i="1" s="1"/>
  <c r="BP4731" i="1" l="1"/>
  <c r="BM4732" i="1"/>
  <c r="BN4731" i="1" s="1"/>
  <c r="BO4731" i="1" s="1"/>
  <c r="BL4733" i="1"/>
  <c r="BN4730" i="1"/>
  <c r="BO4730" i="1" s="1"/>
  <c r="BM4733" i="1" l="1"/>
  <c r="BL4734" i="1"/>
  <c r="BN4732" i="1"/>
  <c r="BO4732" i="1"/>
  <c r="BP4732" i="1"/>
  <c r="BM4734" i="1" l="1"/>
  <c r="BN4733" i="1" s="1"/>
  <c r="BO4733" i="1" s="1"/>
  <c r="BL4735" i="1"/>
  <c r="BP4733" i="1"/>
  <c r="BM4735" i="1" l="1"/>
  <c r="BN4734" i="1" s="1"/>
  <c r="BO4734" i="1" s="1"/>
  <c r="BL4736" i="1"/>
  <c r="BP4734" i="1"/>
  <c r="BL4737" i="1" l="1"/>
  <c r="BM4736" i="1"/>
  <c r="BN4735" i="1" s="1"/>
  <c r="BO4735" i="1" s="1"/>
  <c r="BP4735" i="1"/>
  <c r="BP4736" i="1" l="1"/>
  <c r="BL4738" i="1"/>
  <c r="BM4737" i="1"/>
  <c r="BP4737" i="1" l="1"/>
  <c r="BM4738" i="1"/>
  <c r="BL4739" i="1"/>
  <c r="BN4736" i="1"/>
  <c r="BO4736" i="1" s="1"/>
  <c r="BM4739" i="1" l="1"/>
  <c r="BL4740" i="1"/>
  <c r="BP4738" i="1"/>
  <c r="BN4738" i="1"/>
  <c r="BO4738" i="1" s="1"/>
  <c r="BN4737" i="1"/>
  <c r="BO4737" i="1" s="1"/>
  <c r="BM4740" i="1" l="1"/>
  <c r="BN4739" i="1" s="1"/>
  <c r="BO4739" i="1" s="1"/>
  <c r="BL4741" i="1"/>
  <c r="BP4739" i="1"/>
  <c r="BL4742" i="1" l="1"/>
  <c r="BM4741" i="1"/>
  <c r="BN4740" i="1" s="1"/>
  <c r="BO4740" i="1" s="1"/>
  <c r="BP4740" i="1"/>
  <c r="BP4741" i="1" l="1"/>
  <c r="BM4742" i="1"/>
  <c r="BL4743" i="1"/>
  <c r="BP4742" i="1" l="1"/>
  <c r="BM4743" i="1"/>
  <c r="BL4744" i="1"/>
  <c r="BN4741" i="1"/>
  <c r="BO4741" i="1" s="1"/>
  <c r="BL4745" i="1" l="1"/>
  <c r="BM4744" i="1"/>
  <c r="BN4743" i="1" s="1"/>
  <c r="BO4743" i="1" s="1"/>
  <c r="BP4743" i="1"/>
  <c r="BN4742" i="1"/>
  <c r="BO4742" i="1" s="1"/>
  <c r="BP4744" i="1" l="1"/>
  <c r="BM4745" i="1"/>
  <c r="BL4746" i="1"/>
  <c r="BP4745" i="1" l="1"/>
  <c r="BM4746" i="1"/>
  <c r="BL4747" i="1"/>
  <c r="BN4744" i="1"/>
  <c r="BO4744" i="1" s="1"/>
  <c r="BP4746" i="1" l="1"/>
  <c r="BM4747" i="1"/>
  <c r="BN4746" i="1" s="1"/>
  <c r="BO4746" i="1" s="1"/>
  <c r="BL4748" i="1"/>
  <c r="BN4745" i="1"/>
  <c r="BO4745" i="1" s="1"/>
  <c r="BM4748" i="1" l="1"/>
  <c r="BL4749" i="1"/>
  <c r="BP4747" i="1"/>
  <c r="BN4747" i="1"/>
  <c r="BO4747" i="1" s="1"/>
  <c r="BM4749" i="1" l="1"/>
  <c r="BL4750" i="1"/>
  <c r="BP4748" i="1"/>
  <c r="BN4748" i="1"/>
  <c r="BO4748" i="1" s="1"/>
  <c r="BL4751" i="1" l="1"/>
  <c r="BM4750" i="1"/>
  <c r="BN4749" i="1" s="1"/>
  <c r="BO4749" i="1" s="1"/>
  <c r="BP4749" i="1"/>
  <c r="BP4750" i="1" l="1"/>
  <c r="BL4752" i="1"/>
  <c r="BM4751" i="1"/>
  <c r="BP4751" i="1" l="1"/>
  <c r="BL4753" i="1"/>
  <c r="BM4752" i="1"/>
  <c r="BN4750" i="1"/>
  <c r="BO4750" i="1" s="1"/>
  <c r="BL4754" i="1" l="1"/>
  <c r="BM4753" i="1"/>
  <c r="BN4752" i="1" s="1"/>
  <c r="BO4752" i="1" s="1"/>
  <c r="BP4752" i="1"/>
  <c r="BN4751" i="1"/>
  <c r="BO4751" i="1" s="1"/>
  <c r="BP4753" i="1" l="1"/>
  <c r="BL4755" i="1"/>
  <c r="BM4754" i="1"/>
  <c r="BP4754" i="1" l="1"/>
  <c r="BL4756" i="1"/>
  <c r="BM4755" i="1"/>
  <c r="BN4753" i="1"/>
  <c r="BO4753" i="1" s="1"/>
  <c r="BL4757" i="1" l="1"/>
  <c r="BM4756" i="1"/>
  <c r="BN4755" i="1" s="1"/>
  <c r="BO4755" i="1" s="1"/>
  <c r="BP4755" i="1"/>
  <c r="BN4754" i="1"/>
  <c r="BO4754" i="1" s="1"/>
  <c r="BP4756" i="1" l="1"/>
  <c r="BL4758" i="1"/>
  <c r="BM4757" i="1"/>
  <c r="BM4758" i="1" l="1"/>
  <c r="BL4759" i="1"/>
  <c r="BN4757" i="1"/>
  <c r="BO4757" i="1" s="1"/>
  <c r="BP4757" i="1"/>
  <c r="BN4756" i="1"/>
  <c r="BO4756" i="1" s="1"/>
  <c r="BM4759" i="1" l="1"/>
  <c r="BL4760" i="1"/>
  <c r="BP4758" i="1"/>
  <c r="BN4758" i="1"/>
  <c r="BO4758" i="1"/>
  <c r="BM4760" i="1" l="1"/>
  <c r="BL4761" i="1"/>
  <c r="BN4759" i="1"/>
  <c r="BO4759" i="1" s="1"/>
  <c r="BP4759" i="1"/>
  <c r="BL4762" i="1" l="1"/>
  <c r="BM4761" i="1"/>
  <c r="BN4760" i="1" s="1"/>
  <c r="BO4760" i="1" s="1"/>
  <c r="BP4760" i="1"/>
  <c r="BP4761" i="1" l="1"/>
  <c r="BM4762" i="1"/>
  <c r="BL4763" i="1"/>
  <c r="BP4762" i="1" l="1"/>
  <c r="BN4761" i="1"/>
  <c r="BO4761" i="1" s="1"/>
  <c r="BM4763" i="1"/>
  <c r="BN4762" i="1" s="1"/>
  <c r="BO4762" i="1" s="1"/>
  <c r="BL4764" i="1"/>
  <c r="BL4765" i="1" l="1"/>
  <c r="BM4764" i="1"/>
  <c r="BN4763" i="1" s="1"/>
  <c r="BO4763" i="1" s="1"/>
  <c r="BP4763" i="1"/>
  <c r="BP4764" i="1" l="1"/>
  <c r="BM4765" i="1"/>
  <c r="BL4766" i="1"/>
  <c r="BL4767" i="1" l="1"/>
  <c r="BM4766" i="1"/>
  <c r="BN4765" i="1" s="1"/>
  <c r="BO4765" i="1" s="1"/>
  <c r="BP4765" i="1"/>
  <c r="BN4764" i="1"/>
  <c r="BO4764" i="1" s="1"/>
  <c r="BP4766" i="1" l="1"/>
  <c r="BM4767" i="1"/>
  <c r="BL4768" i="1"/>
  <c r="BP4767" i="1" l="1"/>
  <c r="BL4769" i="1"/>
  <c r="BM4768" i="1"/>
  <c r="BN4766" i="1"/>
  <c r="BO4766" i="1" s="1"/>
  <c r="BL4770" i="1" l="1"/>
  <c r="BM4769" i="1"/>
  <c r="BN4768" i="1" s="1"/>
  <c r="BO4768" i="1" s="1"/>
  <c r="BP4768" i="1"/>
  <c r="BN4767" i="1"/>
  <c r="BO4767" i="1" s="1"/>
  <c r="BP4769" i="1" l="1"/>
  <c r="BM4770" i="1"/>
  <c r="BL4771" i="1"/>
  <c r="BL4772" i="1" l="1"/>
  <c r="BM4771" i="1"/>
  <c r="BP4770" i="1"/>
  <c r="BN4770" i="1"/>
  <c r="BO4770" i="1" s="1"/>
  <c r="BN4769" i="1"/>
  <c r="BO4769" i="1" s="1"/>
  <c r="BP4771" i="1" l="1"/>
  <c r="BM4772" i="1"/>
  <c r="BL4773" i="1"/>
  <c r="BM4773" i="1" l="1"/>
  <c r="BL4774" i="1"/>
  <c r="BP4772" i="1"/>
  <c r="BN4772" i="1"/>
  <c r="BO4772" i="1" s="1"/>
  <c r="BN4771" i="1"/>
  <c r="BO4771" i="1" s="1"/>
  <c r="BL4775" i="1" l="1"/>
  <c r="BM4774" i="1"/>
  <c r="BP4773" i="1"/>
  <c r="BN4773" i="1"/>
  <c r="BO4773" i="1" s="1"/>
  <c r="BP4774" i="1" l="1"/>
  <c r="BM4775" i="1"/>
  <c r="BL4776" i="1"/>
  <c r="BL4777" i="1" l="1"/>
  <c r="BM4776" i="1"/>
  <c r="BN4775" i="1" s="1"/>
  <c r="BO4775" i="1" s="1"/>
  <c r="BP4775" i="1"/>
  <c r="BN4774" i="1"/>
  <c r="BO4774" i="1" s="1"/>
  <c r="BP4776" i="1" l="1"/>
  <c r="BM4777" i="1"/>
  <c r="BL4778" i="1"/>
  <c r="BL4779" i="1" l="1"/>
  <c r="BM4778" i="1"/>
  <c r="BN4777" i="1" s="1"/>
  <c r="BO4777" i="1" s="1"/>
  <c r="BP4777" i="1"/>
  <c r="BN4776" i="1"/>
  <c r="BO4776" i="1" s="1"/>
  <c r="BP4778" i="1" l="1"/>
  <c r="BL4780" i="1"/>
  <c r="BM4779" i="1"/>
  <c r="BP4779" i="1" l="1"/>
  <c r="BM4780" i="1"/>
  <c r="BL4781" i="1"/>
  <c r="BN4778" i="1"/>
  <c r="BO4778" i="1" s="1"/>
  <c r="BL4782" i="1" l="1"/>
  <c r="BM4781" i="1"/>
  <c r="BN4780" i="1" s="1"/>
  <c r="BO4780" i="1" s="1"/>
  <c r="BP4780" i="1"/>
  <c r="BN4779" i="1"/>
  <c r="BO4779" i="1" s="1"/>
  <c r="BP4781" i="1" l="1"/>
  <c r="BL4783" i="1"/>
  <c r="BM4782" i="1"/>
  <c r="BP4782" i="1" l="1"/>
  <c r="BL4784" i="1"/>
  <c r="BM4783" i="1"/>
  <c r="BN4781" i="1"/>
  <c r="BO4781" i="1" s="1"/>
  <c r="BP4783" i="1" l="1"/>
  <c r="BM4784" i="1"/>
  <c r="BL4785" i="1"/>
  <c r="BN4782" i="1"/>
  <c r="BO4782" i="1" s="1"/>
  <c r="BM4785" i="1" l="1"/>
  <c r="BL4786" i="1"/>
  <c r="BP4784" i="1"/>
  <c r="BN4784" i="1"/>
  <c r="BO4784" i="1"/>
  <c r="BN4783" i="1"/>
  <c r="BO4783" i="1" s="1"/>
  <c r="BL4787" i="1" l="1"/>
  <c r="BM4786" i="1"/>
  <c r="BN4785" i="1" s="1"/>
  <c r="BO4785" i="1" s="1"/>
  <c r="BP4785" i="1"/>
  <c r="BP4786" i="1" l="1"/>
  <c r="BM4787" i="1"/>
  <c r="BL4788" i="1"/>
  <c r="BL4789" i="1" l="1"/>
  <c r="BM4788" i="1"/>
  <c r="BN4787" i="1" s="1"/>
  <c r="BO4787" i="1" s="1"/>
  <c r="BP4787" i="1"/>
  <c r="BN4786" i="1"/>
  <c r="BO4786" i="1" s="1"/>
  <c r="BP4788" i="1" l="1"/>
  <c r="BL4790" i="1"/>
  <c r="BM4789" i="1"/>
  <c r="BP4789" i="1" l="1"/>
  <c r="BM4790" i="1"/>
  <c r="BL4791" i="1"/>
  <c r="BN4788" i="1"/>
  <c r="BO4788" i="1" s="1"/>
  <c r="BM4791" i="1" l="1"/>
  <c r="BN4790" i="1" s="1"/>
  <c r="BO4790" i="1" s="1"/>
  <c r="BL4792" i="1"/>
  <c r="BP4790" i="1"/>
  <c r="BN4789" i="1"/>
  <c r="BO4789" i="1" s="1"/>
  <c r="BM4792" i="1" l="1"/>
  <c r="BN4791" i="1" s="1"/>
  <c r="BO4791" i="1" s="1"/>
  <c r="BL4793" i="1"/>
  <c r="BP4791" i="1"/>
  <c r="BL4794" i="1" l="1"/>
  <c r="BM4793" i="1"/>
  <c r="BN4792" i="1" s="1"/>
  <c r="BO4792" i="1" s="1"/>
  <c r="BP4792" i="1"/>
  <c r="BP4793" i="1" l="1"/>
  <c r="BL4795" i="1"/>
  <c r="BM4794" i="1"/>
  <c r="BP4794" i="1" l="1"/>
  <c r="BL4796" i="1"/>
  <c r="BM4795" i="1"/>
  <c r="BN4793" i="1"/>
  <c r="BO4793" i="1" s="1"/>
  <c r="BP4795" i="1" l="1"/>
  <c r="BL4797" i="1"/>
  <c r="BM4796" i="1"/>
  <c r="BN4794" i="1"/>
  <c r="BO4794" i="1" s="1"/>
  <c r="BP4796" i="1" l="1"/>
  <c r="BM4797" i="1"/>
  <c r="BL4798" i="1"/>
  <c r="BN4795" i="1"/>
  <c r="BO4795" i="1" s="1"/>
  <c r="BM4798" i="1" l="1"/>
  <c r="BN4797" i="1" s="1"/>
  <c r="BO4797" i="1" s="1"/>
  <c r="BL4799" i="1"/>
  <c r="BP4797" i="1"/>
  <c r="BN4796" i="1"/>
  <c r="BO4796" i="1" s="1"/>
  <c r="BM4799" i="1" l="1"/>
  <c r="BL4800" i="1"/>
  <c r="BN4798" i="1"/>
  <c r="BO4798" i="1" s="1"/>
  <c r="BP4798" i="1"/>
  <c r="BL4801" i="1" l="1"/>
  <c r="BM4800" i="1"/>
  <c r="BP4799" i="1"/>
  <c r="BN4799" i="1"/>
  <c r="BO4799" i="1" s="1"/>
  <c r="BP4800" i="1" l="1"/>
  <c r="BL4802" i="1"/>
  <c r="BM4801" i="1"/>
  <c r="BP4801" i="1" l="1"/>
  <c r="BL4803" i="1"/>
  <c r="BM4802" i="1"/>
  <c r="BN4800" i="1"/>
  <c r="BO4800" i="1" s="1"/>
  <c r="BP4802" i="1" l="1"/>
  <c r="BM4803" i="1"/>
  <c r="BL4804" i="1"/>
  <c r="BN4801" i="1"/>
  <c r="BO4801" i="1" s="1"/>
  <c r="BL4805" i="1" l="1"/>
  <c r="BM4804" i="1"/>
  <c r="BP4803" i="1"/>
  <c r="BN4803" i="1"/>
  <c r="BO4803" i="1" s="1"/>
  <c r="BN4802" i="1"/>
  <c r="BO4802" i="1" s="1"/>
  <c r="BP4804" i="1" l="1"/>
  <c r="BM4805" i="1"/>
  <c r="BL4806" i="1"/>
  <c r="BM4806" i="1" l="1"/>
  <c r="BL4807" i="1"/>
  <c r="BP4805" i="1"/>
  <c r="BN4805" i="1"/>
  <c r="BO4805" i="1"/>
  <c r="BN4804" i="1"/>
  <c r="BO4804" i="1" s="1"/>
  <c r="BM4807" i="1" l="1"/>
  <c r="BL4808" i="1"/>
  <c r="BP4806" i="1"/>
  <c r="BN4806" i="1"/>
  <c r="BO4806" i="1"/>
  <c r="BM4808" i="1" l="1"/>
  <c r="BL4809" i="1"/>
  <c r="BP4807" i="1"/>
  <c r="BN4807" i="1"/>
  <c r="BO4807" i="1" s="1"/>
  <c r="BM4809" i="1" l="1"/>
  <c r="BN4808" i="1" s="1"/>
  <c r="BO4808" i="1" s="1"/>
  <c r="BL4810" i="1"/>
  <c r="BP4808" i="1"/>
  <c r="BM4810" i="1" l="1"/>
  <c r="BL4811" i="1"/>
  <c r="BP4809" i="1"/>
  <c r="BN4809" i="1"/>
  <c r="BO4809" i="1" s="1"/>
  <c r="BM4811" i="1" l="1"/>
  <c r="BN4810" i="1" s="1"/>
  <c r="BO4810" i="1" s="1"/>
  <c r="BL4812" i="1"/>
  <c r="BP4810" i="1"/>
  <c r="BM4812" i="1" l="1"/>
  <c r="BL4813" i="1"/>
  <c r="BP4811" i="1"/>
  <c r="BN4811" i="1"/>
  <c r="BO4811" i="1" s="1"/>
  <c r="BL4814" i="1" l="1"/>
  <c r="BM4813" i="1"/>
  <c r="BP4812" i="1"/>
  <c r="BN4812" i="1"/>
  <c r="BO4812" i="1" s="1"/>
  <c r="BP4813" i="1" l="1"/>
  <c r="BM4814" i="1"/>
  <c r="BL4815" i="1"/>
  <c r="BM4815" i="1" l="1"/>
  <c r="BL4816" i="1"/>
  <c r="BP4814" i="1"/>
  <c r="BN4814" i="1"/>
  <c r="BO4814" i="1" s="1"/>
  <c r="BN4813" i="1"/>
  <c r="BO4813" i="1" s="1"/>
  <c r="BL4817" i="1" l="1"/>
  <c r="BM4816" i="1"/>
  <c r="BN4815" i="1" s="1"/>
  <c r="BO4815" i="1" s="1"/>
  <c r="BP4815" i="1"/>
  <c r="BP4816" i="1" l="1"/>
  <c r="BM4817" i="1"/>
  <c r="BL4818" i="1"/>
  <c r="BL4819" i="1" l="1"/>
  <c r="BM4818" i="1"/>
  <c r="BP4817" i="1"/>
  <c r="BN4817" i="1"/>
  <c r="BO4817" i="1" s="1"/>
  <c r="BN4816" i="1"/>
  <c r="BO4816" i="1" s="1"/>
  <c r="BP4818" i="1" l="1"/>
  <c r="BL4820" i="1"/>
  <c r="BM4819" i="1"/>
  <c r="BP4819" i="1" l="1"/>
  <c r="BM4820" i="1"/>
  <c r="BL4821" i="1"/>
  <c r="BN4818" i="1"/>
  <c r="BO4818" i="1" s="1"/>
  <c r="BM4821" i="1" l="1"/>
  <c r="BL4822" i="1"/>
  <c r="BP4820" i="1"/>
  <c r="BN4820" i="1"/>
  <c r="BO4820" i="1" s="1"/>
  <c r="BN4819" i="1"/>
  <c r="BO4819" i="1" s="1"/>
  <c r="BL4823" i="1" l="1"/>
  <c r="BM4822" i="1"/>
  <c r="BN4821" i="1" s="1"/>
  <c r="BO4821" i="1" s="1"/>
  <c r="BP4821" i="1"/>
  <c r="BP4822" i="1" l="1"/>
  <c r="BM4823" i="1"/>
  <c r="BL4824" i="1"/>
  <c r="BM4824" i="1" l="1"/>
  <c r="BN4823" i="1" s="1"/>
  <c r="BO4823" i="1" s="1"/>
  <c r="BL4825" i="1"/>
  <c r="BP4823" i="1"/>
  <c r="BN4822" i="1"/>
  <c r="BO4822" i="1" s="1"/>
  <c r="BM4825" i="1" l="1"/>
  <c r="BN4824" i="1" s="1"/>
  <c r="BO4824" i="1" s="1"/>
  <c r="BL4826" i="1"/>
  <c r="BP4824" i="1"/>
  <c r="BM4826" i="1" l="1"/>
  <c r="BL4827" i="1"/>
  <c r="BP4825" i="1"/>
  <c r="BN4825" i="1"/>
  <c r="BO4825" i="1" s="1"/>
  <c r="BL4828" i="1" l="1"/>
  <c r="BM4827" i="1"/>
  <c r="BN4826" i="1" s="1"/>
  <c r="BO4826" i="1" s="1"/>
  <c r="BP4826" i="1"/>
  <c r="BP4827" i="1" l="1"/>
  <c r="BL4829" i="1"/>
  <c r="BM4828" i="1"/>
  <c r="BP4828" i="1" l="1"/>
  <c r="BM4829" i="1"/>
  <c r="BL4830" i="1"/>
  <c r="BN4827" i="1"/>
  <c r="BO4827" i="1" s="1"/>
  <c r="BL4831" i="1" l="1"/>
  <c r="BM4830" i="1"/>
  <c r="BN4829" i="1" s="1"/>
  <c r="BO4829" i="1" s="1"/>
  <c r="BP4829" i="1"/>
  <c r="BN4828" i="1"/>
  <c r="BO4828" i="1" s="1"/>
  <c r="BP4830" i="1" l="1"/>
  <c r="BM4831" i="1"/>
  <c r="BL4832" i="1"/>
  <c r="BM4832" i="1" l="1"/>
  <c r="BL4833" i="1"/>
  <c r="BN4831" i="1"/>
  <c r="BO4831" i="1" s="1"/>
  <c r="BP4831" i="1"/>
  <c r="BN4830" i="1"/>
  <c r="BO4830" i="1" s="1"/>
  <c r="BL4834" i="1" l="1"/>
  <c r="BM4833" i="1"/>
  <c r="BN4832" i="1" s="1"/>
  <c r="BO4832" i="1" s="1"/>
  <c r="BP4832" i="1"/>
  <c r="BP4833" i="1" l="1"/>
  <c r="BM4834" i="1"/>
  <c r="BL4835" i="1"/>
  <c r="BM4835" i="1" l="1"/>
  <c r="BN4834" i="1" s="1"/>
  <c r="BO4834" i="1" s="1"/>
  <c r="BL4836" i="1"/>
  <c r="BP4834" i="1"/>
  <c r="BN4833" i="1"/>
  <c r="BO4833" i="1" s="1"/>
  <c r="BL4837" i="1" l="1"/>
  <c r="BM4836" i="1"/>
  <c r="BN4835" i="1" s="1"/>
  <c r="BO4835" i="1" s="1"/>
  <c r="BP4835" i="1"/>
  <c r="BP4836" i="1" l="1"/>
  <c r="BM4837" i="1"/>
  <c r="BL4838" i="1"/>
  <c r="BL4839" i="1" l="1"/>
  <c r="BM4838" i="1"/>
  <c r="BN4837" i="1" s="1"/>
  <c r="BO4837" i="1" s="1"/>
  <c r="BP4837" i="1"/>
  <c r="BN4836" i="1"/>
  <c r="BO4836" i="1" s="1"/>
  <c r="BP4838" i="1" l="1"/>
  <c r="BL4840" i="1"/>
  <c r="BM4839" i="1"/>
  <c r="BP4839" i="1" l="1"/>
  <c r="BM4840" i="1"/>
  <c r="BL4841" i="1"/>
  <c r="BN4838" i="1"/>
  <c r="BO4838" i="1" s="1"/>
  <c r="BL4842" i="1" l="1"/>
  <c r="BM4841" i="1"/>
  <c r="BN4840" i="1" s="1"/>
  <c r="BO4840" i="1" s="1"/>
  <c r="BP4840" i="1"/>
  <c r="BN4839" i="1"/>
  <c r="BO4839" i="1" s="1"/>
  <c r="BP4841" i="1" l="1"/>
  <c r="BM4842" i="1"/>
  <c r="BL4843" i="1"/>
  <c r="BL4844" i="1" l="1"/>
  <c r="BM4843" i="1"/>
  <c r="BN4842" i="1" s="1"/>
  <c r="BO4842" i="1" s="1"/>
  <c r="BP4842" i="1"/>
  <c r="BN4841" i="1"/>
  <c r="BO4841" i="1" s="1"/>
  <c r="BP4843" i="1" l="1"/>
  <c r="BM4844" i="1"/>
  <c r="BL4845" i="1"/>
  <c r="BM4845" i="1" l="1"/>
  <c r="BN4844" i="1" s="1"/>
  <c r="BO4844" i="1" s="1"/>
  <c r="BL4846" i="1"/>
  <c r="BP4844" i="1"/>
  <c r="BN4843" i="1"/>
  <c r="BO4843" i="1" s="1"/>
  <c r="BL4847" i="1" l="1"/>
  <c r="BM4846" i="1"/>
  <c r="BN4845" i="1" s="1"/>
  <c r="BO4845" i="1" s="1"/>
  <c r="BP4845" i="1"/>
  <c r="BP4846" i="1" l="1"/>
  <c r="BM4847" i="1"/>
  <c r="BL4848" i="1"/>
  <c r="BL4849" i="1" l="1"/>
  <c r="BM4848" i="1"/>
  <c r="BN4847" i="1" s="1"/>
  <c r="BO4847" i="1" s="1"/>
  <c r="BP4847" i="1"/>
  <c r="BN4846" i="1"/>
  <c r="BO4846" i="1" s="1"/>
  <c r="BP4848" i="1" l="1"/>
  <c r="BL4850" i="1"/>
  <c r="BM4849" i="1"/>
  <c r="BP4849" i="1" l="1"/>
  <c r="BM4850" i="1"/>
  <c r="BL4851" i="1"/>
  <c r="BN4848" i="1"/>
  <c r="BO4848" i="1" s="1"/>
  <c r="BL4852" i="1" l="1"/>
  <c r="BM4851" i="1"/>
  <c r="BN4850" i="1" s="1"/>
  <c r="BO4850" i="1" s="1"/>
  <c r="BP4850" i="1"/>
  <c r="BN4849" i="1"/>
  <c r="BO4849" i="1" s="1"/>
  <c r="BP4851" i="1" l="1"/>
  <c r="BM4852" i="1"/>
  <c r="BL4853" i="1"/>
  <c r="BM4853" i="1" l="1"/>
  <c r="BL4854" i="1"/>
  <c r="BN4852" i="1"/>
  <c r="BO4852" i="1" s="1"/>
  <c r="BP4852" i="1"/>
  <c r="BN4851" i="1"/>
  <c r="BO4851" i="1" s="1"/>
  <c r="BL4855" i="1" l="1"/>
  <c r="BM4854" i="1"/>
  <c r="BN4853" i="1" s="1"/>
  <c r="BO4853" i="1" s="1"/>
  <c r="BP4853" i="1"/>
  <c r="BP4854" i="1" l="1"/>
  <c r="BM4855" i="1"/>
  <c r="BL4856" i="1"/>
  <c r="BL4857" i="1" l="1"/>
  <c r="BM4856" i="1"/>
  <c r="BN4855" i="1" s="1"/>
  <c r="BO4855" i="1" s="1"/>
  <c r="BP4855" i="1"/>
  <c r="BN4854" i="1"/>
  <c r="BO4854" i="1" s="1"/>
  <c r="BP4856" i="1" l="1"/>
  <c r="BL4858" i="1"/>
  <c r="BM4857" i="1"/>
  <c r="BP4857" i="1" l="1"/>
  <c r="BL4859" i="1"/>
  <c r="BM4858" i="1"/>
  <c r="BN4856" i="1"/>
  <c r="BO4856" i="1" s="1"/>
  <c r="BP4858" i="1" l="1"/>
  <c r="BM4859" i="1"/>
  <c r="BL4860" i="1"/>
  <c r="BN4857" i="1"/>
  <c r="BO4857" i="1" s="1"/>
  <c r="BM4860" i="1" l="1"/>
  <c r="BN4859" i="1" s="1"/>
  <c r="BO4859" i="1" s="1"/>
  <c r="BL4861" i="1"/>
  <c r="BP4859" i="1"/>
  <c r="BN4858" i="1"/>
  <c r="BO4858" i="1" s="1"/>
  <c r="BM4861" i="1" l="1"/>
  <c r="BN4860" i="1" s="1"/>
  <c r="BO4860" i="1" s="1"/>
  <c r="BL4862" i="1"/>
  <c r="BP4860" i="1"/>
  <c r="BL4863" i="1" l="1"/>
  <c r="BM4862" i="1"/>
  <c r="BN4861" i="1" s="1"/>
  <c r="BO4861" i="1" s="1"/>
  <c r="BP4861" i="1"/>
  <c r="BP4862" i="1" l="1"/>
  <c r="BL4864" i="1"/>
  <c r="BM4863" i="1"/>
  <c r="BP4863" i="1" l="1"/>
  <c r="BL4865" i="1"/>
  <c r="BM4864" i="1"/>
  <c r="BN4862" i="1"/>
  <c r="BO4862" i="1" s="1"/>
  <c r="BP4864" i="1" l="1"/>
  <c r="BM4865" i="1"/>
  <c r="BL4866" i="1"/>
  <c r="BN4863" i="1"/>
  <c r="BO4863" i="1" s="1"/>
  <c r="BM4866" i="1" l="1"/>
  <c r="BN4865" i="1" s="1"/>
  <c r="BO4865" i="1" s="1"/>
  <c r="BL4867" i="1"/>
  <c r="BP4865" i="1"/>
  <c r="BN4864" i="1"/>
  <c r="BO4864" i="1" s="1"/>
  <c r="BL4868" i="1" l="1"/>
  <c r="BM4867" i="1"/>
  <c r="BN4866" i="1" s="1"/>
  <c r="BO4866" i="1" s="1"/>
  <c r="BP4866" i="1"/>
  <c r="BP4867" i="1" l="1"/>
  <c r="BM4868" i="1"/>
  <c r="BL4869" i="1"/>
  <c r="BL4870" i="1" l="1"/>
  <c r="BM4869" i="1"/>
  <c r="BN4868" i="1" s="1"/>
  <c r="BO4868" i="1" s="1"/>
  <c r="BP4868" i="1"/>
  <c r="BN4867" i="1"/>
  <c r="BO4867" i="1" s="1"/>
  <c r="BP4869" i="1" l="1"/>
  <c r="BL4871" i="1"/>
  <c r="BM4870" i="1"/>
  <c r="BP4870" i="1" l="1"/>
  <c r="BM4871" i="1"/>
  <c r="BL4872" i="1"/>
  <c r="BN4869" i="1"/>
  <c r="BO4869" i="1" s="1"/>
  <c r="BL4873" i="1" l="1"/>
  <c r="BM4872" i="1"/>
  <c r="BN4871" i="1" s="1"/>
  <c r="BO4871" i="1" s="1"/>
  <c r="BP4871" i="1"/>
  <c r="BN4870" i="1"/>
  <c r="BO4870" i="1" s="1"/>
  <c r="BP4872" i="1" l="1"/>
  <c r="BM4873" i="1"/>
  <c r="BL4874" i="1"/>
  <c r="BM4874" i="1" l="1"/>
  <c r="BN4873" i="1" s="1"/>
  <c r="BO4873" i="1" s="1"/>
  <c r="BL4875" i="1"/>
  <c r="BP4873" i="1"/>
  <c r="BN4872" i="1"/>
  <c r="BO4872" i="1" s="1"/>
  <c r="BL4876" i="1" l="1"/>
  <c r="BM4875" i="1"/>
  <c r="BN4874" i="1" s="1"/>
  <c r="BO4874" i="1" s="1"/>
  <c r="BP4874" i="1"/>
  <c r="BP4875" i="1" l="1"/>
  <c r="BM4876" i="1"/>
  <c r="BP4876" i="1" s="1"/>
  <c r="BL4877" i="1"/>
  <c r="BM4877" i="1" l="1"/>
  <c r="BL4878" i="1"/>
  <c r="BN4875" i="1"/>
  <c r="BO4875" i="1" s="1"/>
  <c r="BM4878" i="1" l="1"/>
  <c r="BL4879" i="1"/>
  <c r="BN4876" i="1"/>
  <c r="BO4876" i="1" s="1"/>
  <c r="BP4877" i="1"/>
  <c r="BN4877" i="1"/>
  <c r="BO4877" i="1" s="1"/>
  <c r="BM4879" i="1" l="1"/>
  <c r="BN4878" i="1" s="1"/>
  <c r="BO4878" i="1" s="1"/>
  <c r="BL4880" i="1"/>
  <c r="BP4878" i="1"/>
  <c r="BL4881" i="1" l="1"/>
  <c r="BM4880" i="1"/>
  <c r="BN4879" i="1" s="1"/>
  <c r="BO4879" i="1" s="1"/>
  <c r="BP4879" i="1"/>
  <c r="BP4880" i="1" l="1"/>
  <c r="BM4881" i="1"/>
  <c r="BL4882" i="1"/>
  <c r="BM4882" i="1" l="1"/>
  <c r="BN4881" i="1" s="1"/>
  <c r="BO4881" i="1" s="1"/>
  <c r="BL4883" i="1"/>
  <c r="BP4881" i="1"/>
  <c r="BN4880" i="1"/>
  <c r="BO4880" i="1" s="1"/>
  <c r="BM4883" i="1" l="1"/>
  <c r="BN4882" i="1" s="1"/>
  <c r="BO4882" i="1" s="1"/>
  <c r="BL4884" i="1"/>
  <c r="BP4882" i="1"/>
  <c r="BM4884" i="1" l="1"/>
  <c r="BL4885" i="1"/>
  <c r="BP4883" i="1"/>
  <c r="BN4883" i="1"/>
  <c r="BO4883" i="1" s="1"/>
  <c r="BM4885" i="1" l="1"/>
  <c r="BN4884" i="1" s="1"/>
  <c r="BO4884" i="1" s="1"/>
  <c r="BL4886" i="1"/>
  <c r="BP4884" i="1"/>
  <c r="BM4886" i="1" l="1"/>
  <c r="BL4887" i="1"/>
  <c r="BN4885" i="1"/>
  <c r="BO4885" i="1" s="1"/>
  <c r="BP4885" i="1"/>
  <c r="BL4888" i="1" l="1"/>
  <c r="BM4887" i="1"/>
  <c r="BN4886" i="1" s="1"/>
  <c r="BO4886" i="1" s="1"/>
  <c r="BP4886" i="1"/>
  <c r="BP4887" i="1" l="1"/>
  <c r="BL4889" i="1"/>
  <c r="BM4888" i="1"/>
  <c r="BP4888" i="1" l="1"/>
  <c r="BM4889" i="1"/>
  <c r="BL4890" i="1"/>
  <c r="BN4887" i="1"/>
  <c r="BO4887" i="1" s="1"/>
  <c r="BL4891" i="1" l="1"/>
  <c r="BM4890" i="1"/>
  <c r="BN4889" i="1" s="1"/>
  <c r="BO4889" i="1" s="1"/>
  <c r="BP4889" i="1"/>
  <c r="BN4888" i="1"/>
  <c r="BO4888" i="1" s="1"/>
  <c r="BP4890" i="1" l="1"/>
  <c r="BL4892" i="1"/>
  <c r="BM4891" i="1"/>
  <c r="BP4891" i="1" l="1"/>
  <c r="BM4892" i="1"/>
  <c r="BL4893" i="1"/>
  <c r="BN4890" i="1"/>
  <c r="BO4890" i="1" s="1"/>
  <c r="BL4894" i="1" l="1"/>
  <c r="BM4893" i="1"/>
  <c r="BN4892" i="1" s="1"/>
  <c r="BO4892" i="1" s="1"/>
  <c r="BP4892" i="1"/>
  <c r="BN4891" i="1"/>
  <c r="BO4891" i="1" s="1"/>
  <c r="BP4893" i="1" l="1"/>
  <c r="BM4894" i="1"/>
  <c r="BL4895" i="1"/>
  <c r="BM4895" i="1" l="1"/>
  <c r="BN4894" i="1" s="1"/>
  <c r="BO4894" i="1" s="1"/>
  <c r="BL4896" i="1"/>
  <c r="BP4894" i="1"/>
  <c r="BN4893" i="1"/>
  <c r="BO4893" i="1" s="1"/>
  <c r="BL4897" i="1" l="1"/>
  <c r="BM4896" i="1"/>
  <c r="BN4895" i="1" s="1"/>
  <c r="BO4895" i="1" s="1"/>
  <c r="BP4895" i="1"/>
  <c r="BP4896" i="1" l="1"/>
  <c r="BM4897" i="1"/>
  <c r="BL4898" i="1"/>
  <c r="BM4898" i="1" l="1"/>
  <c r="BN4897" i="1" s="1"/>
  <c r="BO4897" i="1" s="1"/>
  <c r="BL4899" i="1"/>
  <c r="BP4897" i="1"/>
  <c r="BN4896" i="1"/>
  <c r="BO4896" i="1" s="1"/>
  <c r="BL4900" i="1" l="1"/>
  <c r="BM4899" i="1"/>
  <c r="BP4898" i="1"/>
  <c r="BN4898" i="1"/>
  <c r="BO4898" i="1" s="1"/>
  <c r="BP4899" i="1" l="1"/>
  <c r="BM4900" i="1"/>
  <c r="BL4901" i="1"/>
  <c r="BL4902" i="1" l="1"/>
  <c r="BM4901" i="1"/>
  <c r="BN4900" i="1" s="1"/>
  <c r="BO4900" i="1" s="1"/>
  <c r="BP4900" i="1"/>
  <c r="BN4899" i="1"/>
  <c r="BO4899" i="1" s="1"/>
  <c r="BP4901" i="1" l="1"/>
  <c r="BM4902" i="1"/>
  <c r="BL4903" i="1"/>
  <c r="BM4903" i="1" l="1"/>
  <c r="BL4904" i="1"/>
  <c r="BN4902" i="1"/>
  <c r="BO4902" i="1" s="1"/>
  <c r="BP4902" i="1"/>
  <c r="BN4901" i="1"/>
  <c r="BO4901" i="1" s="1"/>
  <c r="BL4905" i="1" l="1"/>
  <c r="BM4904" i="1"/>
  <c r="BN4903" i="1" s="1"/>
  <c r="BO4903" i="1" s="1"/>
  <c r="BP4903" i="1"/>
  <c r="BP4904" i="1" l="1"/>
  <c r="BM4905" i="1"/>
  <c r="BL4906" i="1"/>
  <c r="BL4907" i="1" l="1"/>
  <c r="BM4906" i="1"/>
  <c r="BN4905" i="1" s="1"/>
  <c r="BO4905" i="1" s="1"/>
  <c r="BP4905" i="1"/>
  <c r="BN4904" i="1"/>
  <c r="BO4904" i="1" s="1"/>
  <c r="BP4906" i="1" l="1"/>
  <c r="BM4907" i="1"/>
  <c r="BL4908" i="1"/>
  <c r="BM4908" i="1" l="1"/>
  <c r="BN4907" i="1" s="1"/>
  <c r="BO4907" i="1" s="1"/>
  <c r="BL4909" i="1"/>
  <c r="BP4907" i="1"/>
  <c r="BN4906" i="1"/>
  <c r="BO4906" i="1" s="1"/>
  <c r="BL4910" i="1" l="1"/>
  <c r="BM4909" i="1"/>
  <c r="BN4908" i="1" s="1"/>
  <c r="BO4908" i="1" s="1"/>
  <c r="BP4908" i="1"/>
  <c r="BP4909" i="1" l="1"/>
  <c r="BM4910" i="1"/>
  <c r="BL4911" i="1"/>
  <c r="BL4912" i="1" l="1"/>
  <c r="BM4911" i="1"/>
  <c r="BN4910" i="1" s="1"/>
  <c r="BO4910" i="1" s="1"/>
  <c r="BP4910" i="1"/>
  <c r="BN4909" i="1"/>
  <c r="BO4909" i="1" s="1"/>
  <c r="BP4911" i="1" l="1"/>
  <c r="BL4913" i="1"/>
  <c r="BM4912" i="1"/>
  <c r="BP4912" i="1" l="1"/>
  <c r="BM4913" i="1"/>
  <c r="BL4914" i="1"/>
  <c r="BN4911" i="1"/>
  <c r="BO4911" i="1" s="1"/>
  <c r="BL4915" i="1" l="1"/>
  <c r="BM4914" i="1"/>
  <c r="BN4913" i="1" s="1"/>
  <c r="BO4913" i="1" s="1"/>
  <c r="BP4913" i="1"/>
  <c r="BN4912" i="1"/>
  <c r="BO4912" i="1" s="1"/>
  <c r="BP4914" i="1" l="1"/>
  <c r="BM4915" i="1"/>
  <c r="BL4916" i="1"/>
  <c r="BL4917" i="1" l="1"/>
  <c r="BM4916" i="1"/>
  <c r="BN4915" i="1" s="1"/>
  <c r="BO4915" i="1" s="1"/>
  <c r="BP4915" i="1"/>
  <c r="BN4914" i="1"/>
  <c r="BO4914" i="1" s="1"/>
  <c r="BP4916" i="1" l="1"/>
  <c r="BL4918" i="1"/>
  <c r="BM4917" i="1"/>
  <c r="BP4917" i="1" l="1"/>
  <c r="BM4918" i="1"/>
  <c r="BL4919" i="1"/>
  <c r="BN4916" i="1"/>
  <c r="BO4916" i="1" s="1"/>
  <c r="BM4919" i="1" l="1"/>
  <c r="BN4918" i="1" s="1"/>
  <c r="BO4918" i="1" s="1"/>
  <c r="BL4920" i="1"/>
  <c r="BP4918" i="1"/>
  <c r="BN4917" i="1"/>
  <c r="BO4917" i="1" s="1"/>
  <c r="BM4920" i="1" l="1"/>
  <c r="BL4921" i="1"/>
  <c r="BP4919" i="1"/>
  <c r="BN4919" i="1"/>
  <c r="BO4919" i="1" s="1"/>
  <c r="BM4921" i="1" l="1"/>
  <c r="BN4920" i="1" s="1"/>
  <c r="BO4920" i="1" s="1"/>
  <c r="BL4922" i="1"/>
  <c r="BP4920" i="1"/>
  <c r="BL4923" i="1" l="1"/>
  <c r="BM4922" i="1"/>
  <c r="BP4921" i="1"/>
  <c r="BN4921" i="1"/>
  <c r="BO4921" i="1" s="1"/>
  <c r="BP4922" i="1" l="1"/>
  <c r="BL4924" i="1"/>
  <c r="BM4923" i="1"/>
  <c r="BP4923" i="1" l="1"/>
  <c r="BM4924" i="1"/>
  <c r="BL4925" i="1"/>
  <c r="BN4922" i="1"/>
  <c r="BO4922" i="1" s="1"/>
  <c r="BL4926" i="1" l="1"/>
  <c r="BM4925" i="1"/>
  <c r="BN4924" i="1" s="1"/>
  <c r="BO4924" i="1" s="1"/>
  <c r="BP4924" i="1"/>
  <c r="BN4923" i="1"/>
  <c r="BO4923" i="1" s="1"/>
  <c r="BP4925" i="1" l="1"/>
  <c r="BM4926" i="1"/>
  <c r="BL4927" i="1"/>
  <c r="BL4928" i="1" l="1"/>
  <c r="BM4927" i="1"/>
  <c r="BN4926" i="1" s="1"/>
  <c r="BO4926" i="1" s="1"/>
  <c r="BP4926" i="1"/>
  <c r="BN4925" i="1"/>
  <c r="BO4925" i="1" s="1"/>
  <c r="BP4927" i="1" l="1"/>
  <c r="BM4928" i="1"/>
  <c r="BL4929" i="1"/>
  <c r="BM4929" i="1" l="1"/>
  <c r="BL4930" i="1"/>
  <c r="BP4928" i="1"/>
  <c r="BN4928" i="1"/>
  <c r="BO4928" i="1"/>
  <c r="BN4927" i="1"/>
  <c r="BO4927" i="1" s="1"/>
  <c r="BL4931" i="1" l="1"/>
  <c r="BM4930" i="1"/>
  <c r="BN4929" i="1" s="1"/>
  <c r="BO4929" i="1" s="1"/>
  <c r="BP4929" i="1"/>
  <c r="BP4930" i="1" l="1"/>
  <c r="BM4931" i="1"/>
  <c r="BL4932" i="1"/>
  <c r="BL4933" i="1" l="1"/>
  <c r="BM4932" i="1"/>
  <c r="BN4931" i="1" s="1"/>
  <c r="BO4931" i="1" s="1"/>
  <c r="BP4931" i="1"/>
  <c r="BN4930" i="1"/>
  <c r="BO4930" i="1" s="1"/>
  <c r="BP4932" i="1" l="1"/>
  <c r="BM4933" i="1"/>
  <c r="BL4934" i="1"/>
  <c r="BM4934" i="1" l="1"/>
  <c r="BN4933" i="1" s="1"/>
  <c r="BO4933" i="1" s="1"/>
  <c r="BL4935" i="1"/>
  <c r="BP4933" i="1"/>
  <c r="BN4932" i="1"/>
  <c r="BO4932" i="1" s="1"/>
  <c r="BL4936" i="1" l="1"/>
  <c r="BM4935" i="1"/>
  <c r="BN4934" i="1" s="1"/>
  <c r="BO4934" i="1" s="1"/>
  <c r="BP4934" i="1"/>
  <c r="BP4935" i="1" l="1"/>
  <c r="BM4936" i="1"/>
  <c r="BL4937" i="1"/>
  <c r="BL4938" i="1" l="1"/>
  <c r="BM4937" i="1"/>
  <c r="BN4936" i="1" s="1"/>
  <c r="BO4936" i="1" s="1"/>
  <c r="BP4936" i="1"/>
  <c r="BN4935" i="1"/>
  <c r="BO4935" i="1" s="1"/>
  <c r="BP4937" i="1" l="1"/>
  <c r="BL4939" i="1"/>
  <c r="BM4938" i="1"/>
  <c r="BP4938" i="1" l="1"/>
  <c r="BM4939" i="1"/>
  <c r="BL4940" i="1"/>
  <c r="BN4937" i="1"/>
  <c r="BO4937" i="1" s="1"/>
  <c r="BM4940" i="1" l="1"/>
  <c r="BN4939" i="1" s="1"/>
  <c r="BO4939" i="1" s="1"/>
  <c r="BL4941" i="1"/>
  <c r="BP4939" i="1"/>
  <c r="BN4938" i="1"/>
  <c r="BO4938" i="1" s="1"/>
  <c r="BM4941" i="1" l="1"/>
  <c r="BL4942" i="1"/>
  <c r="BP4940" i="1"/>
  <c r="BN4940" i="1"/>
  <c r="BO4940" i="1" s="1"/>
  <c r="BM4942" i="1" l="1"/>
  <c r="BL4943" i="1"/>
  <c r="BN4941" i="1"/>
  <c r="BO4941" i="1" s="1"/>
  <c r="BP4941" i="1"/>
  <c r="BM4943" i="1" l="1"/>
  <c r="BL4944" i="1"/>
  <c r="BP4942" i="1"/>
  <c r="BN4942" i="1"/>
  <c r="BO4942" i="1" s="1"/>
  <c r="BM4944" i="1" l="1"/>
  <c r="BL4945" i="1"/>
  <c r="BP4943" i="1"/>
  <c r="BN4943" i="1"/>
  <c r="BO4943" i="1"/>
  <c r="BM4945" i="1" l="1"/>
  <c r="BN4944" i="1" s="1"/>
  <c r="BO4944" i="1" s="1"/>
  <c r="BL4946" i="1"/>
  <c r="BP4944" i="1"/>
  <c r="BL4947" i="1" l="1"/>
  <c r="BM4946" i="1"/>
  <c r="BN4945" i="1" s="1"/>
  <c r="BO4945" i="1" s="1"/>
  <c r="BP4945" i="1"/>
  <c r="BP4946" i="1" l="1"/>
  <c r="BL4948" i="1"/>
  <c r="BM4947" i="1"/>
  <c r="BP4947" i="1" l="1"/>
  <c r="BL4949" i="1"/>
  <c r="BM4948" i="1"/>
  <c r="BN4946" i="1"/>
  <c r="BO4946" i="1" s="1"/>
  <c r="BP4948" i="1" l="1"/>
  <c r="BM4949" i="1"/>
  <c r="BL4950" i="1"/>
  <c r="BN4947" i="1"/>
  <c r="BO4947" i="1" s="1"/>
  <c r="BM4950" i="1" l="1"/>
  <c r="BL4951" i="1"/>
  <c r="BN4949" i="1"/>
  <c r="BO4949" i="1" s="1"/>
  <c r="BP4949" i="1"/>
  <c r="BN4948" i="1"/>
  <c r="BO4948" i="1" s="1"/>
  <c r="BL4952" i="1" l="1"/>
  <c r="BM4951" i="1"/>
  <c r="BN4950" i="1" s="1"/>
  <c r="BO4950" i="1" s="1"/>
  <c r="BP4950" i="1"/>
  <c r="BP4951" i="1" l="1"/>
  <c r="BM4952" i="1"/>
  <c r="BL4953" i="1"/>
  <c r="BL4954" i="1" l="1"/>
  <c r="BM4953" i="1"/>
  <c r="BN4952" i="1" s="1"/>
  <c r="BO4952" i="1" s="1"/>
  <c r="BP4952" i="1"/>
  <c r="BN4951" i="1"/>
  <c r="BO4951" i="1" s="1"/>
  <c r="BP4953" i="1" l="1"/>
  <c r="BM4954" i="1"/>
  <c r="BL4955" i="1"/>
  <c r="BM4955" i="1" l="1"/>
  <c r="BN4954" i="1" s="1"/>
  <c r="BO4954" i="1" s="1"/>
  <c r="BL4956" i="1"/>
  <c r="BP4954" i="1"/>
  <c r="BN4953" i="1"/>
  <c r="BO4953" i="1" s="1"/>
  <c r="BL4957" i="1" l="1"/>
  <c r="BM4956" i="1"/>
  <c r="BN4955" i="1" s="1"/>
  <c r="BO4955" i="1" s="1"/>
  <c r="BP4955" i="1"/>
  <c r="BP4956" i="1" l="1"/>
  <c r="BM4957" i="1"/>
  <c r="BL4958" i="1"/>
  <c r="BL4959" i="1" l="1"/>
  <c r="BM4958" i="1"/>
  <c r="BN4957" i="1" s="1"/>
  <c r="BO4957" i="1" s="1"/>
  <c r="BP4957" i="1"/>
  <c r="BN4956" i="1"/>
  <c r="BO4956" i="1" s="1"/>
  <c r="BP4958" i="1" l="1"/>
  <c r="BL4960" i="1"/>
  <c r="BM4959" i="1"/>
  <c r="BP4959" i="1" l="1"/>
  <c r="BM4960" i="1"/>
  <c r="BL4961" i="1"/>
  <c r="BN4958" i="1"/>
  <c r="BO4958" i="1" s="1"/>
  <c r="BL4962" i="1" l="1"/>
  <c r="BM4961" i="1"/>
  <c r="BN4960" i="1" s="1"/>
  <c r="BO4960" i="1" s="1"/>
  <c r="BP4960" i="1"/>
  <c r="BN4959" i="1"/>
  <c r="BO4959" i="1" s="1"/>
  <c r="BP4961" i="1" l="1"/>
  <c r="BM4962" i="1"/>
  <c r="BL4963" i="1"/>
  <c r="BM4963" i="1" l="1"/>
  <c r="BN4962" i="1" s="1"/>
  <c r="BO4962" i="1" s="1"/>
  <c r="BL4964" i="1"/>
  <c r="BP4962" i="1"/>
  <c r="BN4961" i="1"/>
  <c r="BO4961" i="1" s="1"/>
  <c r="BL4965" i="1" l="1"/>
  <c r="BM4964" i="1"/>
  <c r="BN4963" i="1" s="1"/>
  <c r="BO4963" i="1" s="1"/>
  <c r="BP4963" i="1"/>
  <c r="BP4964" i="1" l="1"/>
  <c r="BM4965" i="1"/>
  <c r="BL4966" i="1"/>
  <c r="BM4966" i="1" l="1"/>
  <c r="BN4965" i="1" s="1"/>
  <c r="BO4965" i="1" s="1"/>
  <c r="BL4967" i="1"/>
  <c r="BP4965" i="1"/>
  <c r="BN4964" i="1"/>
  <c r="BO4964" i="1" s="1"/>
  <c r="BM4967" i="1" l="1"/>
  <c r="BL4968" i="1"/>
  <c r="BP4966" i="1"/>
  <c r="BN4966" i="1"/>
  <c r="BO4966" i="1"/>
  <c r="BM4968" i="1" l="1"/>
  <c r="BN4967" i="1" s="1"/>
  <c r="BO4967" i="1" s="1"/>
  <c r="BL4969" i="1"/>
  <c r="BP4967" i="1"/>
  <c r="BL4970" i="1" l="1"/>
  <c r="BM4969" i="1"/>
  <c r="BN4968" i="1" s="1"/>
  <c r="BO4968" i="1" s="1"/>
  <c r="BP4968" i="1"/>
  <c r="BP4969" i="1" l="1"/>
  <c r="BM4970" i="1"/>
  <c r="BL4971" i="1"/>
  <c r="BL4972" i="1" l="1"/>
  <c r="BM4971" i="1"/>
  <c r="BN4970" i="1" s="1"/>
  <c r="BO4970" i="1" s="1"/>
  <c r="BP4970" i="1"/>
  <c r="BN4969" i="1"/>
  <c r="BO4969" i="1" s="1"/>
  <c r="BP4971" i="1" l="1"/>
  <c r="BL4973" i="1"/>
  <c r="BM4972" i="1"/>
  <c r="BP4972" i="1" l="1"/>
  <c r="BM4973" i="1"/>
  <c r="BL4974" i="1"/>
  <c r="BN4971" i="1"/>
  <c r="BO4971" i="1" s="1"/>
  <c r="BM4974" i="1" l="1"/>
  <c r="BN4973" i="1" s="1"/>
  <c r="BO4973" i="1" s="1"/>
  <c r="BL4975" i="1"/>
  <c r="BP4973" i="1"/>
  <c r="BN4972" i="1"/>
  <c r="BO4972" i="1" s="1"/>
  <c r="BM4975" i="1" l="1"/>
  <c r="BL4976" i="1"/>
  <c r="BN4974" i="1"/>
  <c r="BO4974" i="1"/>
  <c r="BP4974" i="1"/>
  <c r="BM4976" i="1" l="1"/>
  <c r="BN4975" i="1" s="1"/>
  <c r="BO4975" i="1" s="1"/>
  <c r="BL4977" i="1"/>
  <c r="BP4975" i="1"/>
  <c r="BL4978" i="1" l="1"/>
  <c r="BM4977" i="1"/>
  <c r="BP4976" i="1"/>
  <c r="BN4976" i="1"/>
  <c r="BO4976" i="1" s="1"/>
  <c r="BP4977" i="1" l="1"/>
  <c r="BM4978" i="1"/>
  <c r="BL4979" i="1"/>
  <c r="BM4979" i="1" l="1"/>
  <c r="BN4978" i="1" s="1"/>
  <c r="BO4978" i="1" s="1"/>
  <c r="BL4980" i="1"/>
  <c r="BP4978" i="1"/>
  <c r="BN4977" i="1"/>
  <c r="BO4977" i="1" s="1"/>
  <c r="BL4981" i="1" l="1"/>
  <c r="BM4980" i="1"/>
  <c r="BN4979" i="1" s="1"/>
  <c r="BO4979" i="1" s="1"/>
  <c r="BP4979" i="1"/>
  <c r="BP4980" i="1" l="1"/>
  <c r="BM4981" i="1"/>
  <c r="BL4982" i="1"/>
  <c r="BL4983" i="1" l="1"/>
  <c r="BM4982" i="1"/>
  <c r="BN4981" i="1" s="1"/>
  <c r="BO4981" i="1" s="1"/>
  <c r="BP4981" i="1"/>
  <c r="BN4980" i="1"/>
  <c r="BO4980" i="1" s="1"/>
  <c r="BP4982" i="1" l="1"/>
  <c r="BL4984" i="1"/>
  <c r="BM4983" i="1"/>
  <c r="BP4983" i="1" l="1"/>
  <c r="BM4984" i="1"/>
  <c r="BL4985" i="1"/>
  <c r="BN4982" i="1"/>
  <c r="BO4982" i="1" s="1"/>
  <c r="BL4986" i="1" l="1"/>
  <c r="BM4985" i="1"/>
  <c r="BP4984" i="1"/>
  <c r="BN4984" i="1"/>
  <c r="BO4984" i="1" s="1"/>
  <c r="BN4983" i="1"/>
  <c r="BO4983" i="1" s="1"/>
  <c r="BP4985" i="1" l="1"/>
  <c r="BM4986" i="1"/>
  <c r="BL4987" i="1"/>
  <c r="BM4987" i="1" l="1"/>
  <c r="BN4986" i="1" s="1"/>
  <c r="BO4986" i="1" s="1"/>
  <c r="BL4988" i="1"/>
  <c r="BP4986" i="1"/>
  <c r="BN4985" i="1"/>
  <c r="BO4985" i="1" s="1"/>
  <c r="BM4988" i="1" l="1"/>
  <c r="BL4989" i="1"/>
  <c r="BP4987" i="1"/>
  <c r="BN4987" i="1"/>
  <c r="BO4987" i="1" s="1"/>
  <c r="BM4989" i="1" l="1"/>
  <c r="BN4988" i="1" s="1"/>
  <c r="BO4988" i="1" s="1"/>
  <c r="BL4990" i="1"/>
  <c r="BP4988" i="1"/>
  <c r="BL4991" i="1" l="1"/>
  <c r="BM4990" i="1"/>
  <c r="BN4989" i="1" s="1"/>
  <c r="BO4989" i="1" s="1"/>
  <c r="BP4989" i="1"/>
  <c r="BP4990" i="1" l="1"/>
  <c r="BM4991" i="1"/>
  <c r="BL4992" i="1"/>
  <c r="BM4992" i="1" l="1"/>
  <c r="BL4993" i="1"/>
  <c r="BN4991" i="1"/>
  <c r="BO4991" i="1"/>
  <c r="BP4991" i="1"/>
  <c r="BN4990" i="1"/>
  <c r="BO4990" i="1" s="1"/>
  <c r="BL4994" i="1" l="1"/>
  <c r="BM4993" i="1"/>
  <c r="BN4992" i="1" s="1"/>
  <c r="BO4992" i="1" s="1"/>
  <c r="BP4992" i="1"/>
  <c r="BP4993" i="1" l="1"/>
  <c r="BM4994" i="1"/>
  <c r="BL4995" i="1"/>
  <c r="BL4996" i="1" l="1"/>
  <c r="BM4995" i="1"/>
  <c r="BN4994" i="1" s="1"/>
  <c r="BO4994" i="1" s="1"/>
  <c r="BP4994" i="1"/>
  <c r="BN4993" i="1"/>
  <c r="BO4993" i="1" s="1"/>
  <c r="BP4995" i="1" l="1"/>
  <c r="BM4996" i="1"/>
  <c r="BL4997" i="1"/>
  <c r="BM4997" i="1" l="1"/>
  <c r="BN4996" i="1" s="1"/>
  <c r="BO4996" i="1" s="1"/>
  <c r="BL4998" i="1"/>
  <c r="BP4996" i="1"/>
  <c r="BN4995" i="1"/>
  <c r="BO4995" i="1" s="1"/>
  <c r="BL4999" i="1" l="1"/>
  <c r="BM4998" i="1"/>
  <c r="BN4997" i="1" s="1"/>
  <c r="BO4997" i="1" s="1"/>
  <c r="BP4997" i="1"/>
  <c r="BP4998" i="1" l="1"/>
  <c r="BM4999" i="1"/>
  <c r="BL5000" i="1"/>
  <c r="BL5001" i="1" l="1"/>
  <c r="BM5000" i="1"/>
  <c r="BN4999" i="1" s="1"/>
  <c r="BO4999" i="1" s="1"/>
  <c r="BP4999" i="1"/>
  <c r="BN4998" i="1"/>
  <c r="BO4998" i="1" s="1"/>
  <c r="BP5000" i="1" l="1"/>
  <c r="BL5002" i="1"/>
  <c r="BM5001" i="1"/>
  <c r="BN5000" i="1" s="1"/>
  <c r="BO5000" i="1" s="1"/>
  <c r="BM5002" i="1" l="1"/>
  <c r="BL5003" i="1"/>
  <c r="BP5001" i="1"/>
  <c r="BN5001" i="1"/>
  <c r="BO5001" i="1" s="1"/>
  <c r="BM5003" i="1" l="1"/>
  <c r="BN5002" i="1" s="1"/>
  <c r="BO5002" i="1" s="1"/>
  <c r="BL5004" i="1"/>
  <c r="BP5002" i="1"/>
  <c r="BM5004" i="1" l="1"/>
  <c r="BN5003" i="1" s="1"/>
  <c r="BO5003" i="1" s="1"/>
  <c r="BL5005" i="1"/>
  <c r="BP5003" i="1"/>
  <c r="BL5006" i="1" l="1"/>
  <c r="BM5005" i="1"/>
  <c r="BN5004" i="1" s="1"/>
  <c r="BO5004" i="1" s="1"/>
  <c r="BP5004" i="1"/>
  <c r="BP5005" i="1" l="1"/>
  <c r="BL5007" i="1"/>
  <c r="BM5006" i="1"/>
  <c r="BP5006" i="1" l="1"/>
  <c r="BL5008" i="1"/>
  <c r="BM5007" i="1"/>
  <c r="BN5006" i="1" s="1"/>
  <c r="BO5006" i="1" s="1"/>
  <c r="BN5005" i="1"/>
  <c r="BO5005" i="1" s="1"/>
  <c r="BP5007" i="1" l="1"/>
  <c r="BM5008" i="1"/>
  <c r="BN5007" i="1" s="1"/>
  <c r="BO5007" i="1" s="1"/>
  <c r="BL5009" i="1"/>
  <c r="BM5009" i="1" l="1"/>
  <c r="BN5008" i="1" s="1"/>
  <c r="BO5008" i="1" s="1"/>
  <c r="BL5010" i="1"/>
  <c r="BP5008" i="1"/>
  <c r="BM5010" i="1" l="1"/>
  <c r="BN5009" i="1" s="1"/>
  <c r="BO5009" i="1" s="1"/>
  <c r="BL5011" i="1"/>
  <c r="BP5009" i="1"/>
  <c r="BL5012" i="1" l="1"/>
  <c r="BM5011" i="1"/>
  <c r="BN5010" i="1" s="1"/>
  <c r="BO5010" i="1" s="1"/>
  <c r="BP5010" i="1"/>
  <c r="BP5011" i="1" l="1"/>
  <c r="BM5012" i="1"/>
  <c r="BL5013" i="1"/>
  <c r="BP5012" i="1" l="1"/>
  <c r="BM5013" i="1"/>
  <c r="BL5014" i="1"/>
  <c r="BN5011" i="1"/>
  <c r="BO5011" i="1" s="1"/>
  <c r="BL5015" i="1" l="1"/>
  <c r="BM5014" i="1"/>
  <c r="BN5013" i="1" s="1"/>
  <c r="BO5013" i="1" s="1"/>
  <c r="BP5013" i="1"/>
  <c r="BN5012" i="1"/>
  <c r="BO5012" i="1" s="1"/>
  <c r="BP5014" i="1" l="1"/>
  <c r="BM5015" i="1"/>
  <c r="BN5014" i="1" s="1"/>
  <c r="BO5014" i="1" s="1"/>
  <c r="BL5016" i="1"/>
  <c r="BL5017" i="1" l="1"/>
  <c r="BM5016" i="1"/>
  <c r="BN5015" i="1" s="1"/>
  <c r="BO5015" i="1" s="1"/>
  <c r="BP5015" i="1"/>
  <c r="BP5016" i="1" l="1"/>
  <c r="BM5017" i="1"/>
  <c r="BL5018" i="1"/>
  <c r="BP5017" i="1" l="1"/>
  <c r="BM5018" i="1"/>
  <c r="BL5019" i="1"/>
  <c r="BN5016" i="1"/>
  <c r="BO5016" i="1" s="1"/>
  <c r="BP5018" i="1" l="1"/>
  <c r="BL5020" i="1"/>
  <c r="BM5019" i="1"/>
  <c r="BN5017" i="1"/>
  <c r="BO5017" i="1" s="1"/>
  <c r="BM5020" i="1" l="1"/>
  <c r="BL5021" i="1"/>
  <c r="BP5019" i="1"/>
  <c r="BN5019" i="1"/>
  <c r="BO5019" i="1" s="1"/>
  <c r="BN5018" i="1"/>
  <c r="BO5018" i="1" s="1"/>
  <c r="BL5022" i="1" l="1"/>
  <c r="BM5021" i="1"/>
  <c r="BN5020" i="1" s="1"/>
  <c r="BO5020" i="1" s="1"/>
  <c r="BP5020" i="1"/>
  <c r="BP5021" i="1" l="1"/>
  <c r="BM5022" i="1"/>
  <c r="BL5023" i="1"/>
  <c r="BP5022" i="1" l="1"/>
  <c r="BM5023" i="1"/>
  <c r="BL5024" i="1"/>
  <c r="BN5021" i="1"/>
  <c r="BO5021" i="1" s="1"/>
  <c r="BP5023" i="1" l="1"/>
  <c r="BL5025" i="1"/>
  <c r="BM5024" i="1"/>
  <c r="BN5022" i="1"/>
  <c r="BO5022" i="1" s="1"/>
  <c r="BM5025" i="1" l="1"/>
  <c r="BL5026" i="1"/>
  <c r="BP5024" i="1"/>
  <c r="BN5024" i="1"/>
  <c r="BO5024" i="1" s="1"/>
  <c r="BN5023" i="1"/>
  <c r="BO5023" i="1" s="1"/>
  <c r="BL5027" i="1" l="1"/>
  <c r="BM5026" i="1"/>
  <c r="BN5025" i="1" s="1"/>
  <c r="BO5025" i="1" s="1"/>
  <c r="BP5025" i="1"/>
  <c r="BP5026" i="1" l="1"/>
  <c r="BM5027" i="1"/>
  <c r="BN5026" i="1" s="1"/>
  <c r="BO5026" i="1" s="1"/>
  <c r="BL5028" i="1"/>
  <c r="BM5028" i="1" l="1"/>
  <c r="BL5029" i="1"/>
  <c r="BP5027" i="1"/>
  <c r="BN5027" i="1"/>
  <c r="BO5027" i="1" s="1"/>
  <c r="BL5030" i="1" l="1"/>
  <c r="BM5029" i="1"/>
  <c r="BN5028" i="1" s="1"/>
  <c r="BO5028" i="1" s="1"/>
  <c r="BP5028" i="1"/>
  <c r="BP5029" i="1" l="1"/>
  <c r="BM5030" i="1"/>
  <c r="BL5031" i="1"/>
  <c r="BL5032" i="1" l="1"/>
  <c r="BM5031" i="1"/>
  <c r="BN5030" i="1" s="1"/>
  <c r="BO5030" i="1" s="1"/>
  <c r="BP5030" i="1"/>
  <c r="BN5029" i="1"/>
  <c r="BO5029" i="1" s="1"/>
  <c r="BP5031" i="1" l="1"/>
  <c r="BL5033" i="1"/>
  <c r="BM5032" i="1"/>
  <c r="BP5032" i="1" l="1"/>
  <c r="BM5033" i="1"/>
  <c r="BL5034" i="1"/>
  <c r="BN5031" i="1"/>
  <c r="BO5031" i="1" s="1"/>
  <c r="BM5034" i="1" l="1"/>
  <c r="BN5033" i="1" s="1"/>
  <c r="BO5033" i="1" s="1"/>
  <c r="BL5035" i="1"/>
  <c r="BP5033" i="1"/>
  <c r="BN5032" i="1"/>
  <c r="BO5032" i="1" s="1"/>
  <c r="BL5036" i="1" l="1"/>
  <c r="BM5035" i="1"/>
  <c r="BN5034" i="1" s="1"/>
  <c r="BO5034" i="1" s="1"/>
  <c r="BP5034" i="1"/>
  <c r="BP5035" i="1" l="1"/>
  <c r="BM5036" i="1"/>
  <c r="BL5037" i="1"/>
  <c r="BL5038" i="1" l="1"/>
  <c r="BM5037" i="1"/>
  <c r="BP5036" i="1"/>
  <c r="BN5036" i="1"/>
  <c r="BO5036" i="1"/>
  <c r="BN5035" i="1"/>
  <c r="BO5035" i="1" s="1"/>
  <c r="BP5037" i="1" l="1"/>
  <c r="BM5038" i="1"/>
  <c r="BL5039" i="1"/>
  <c r="BM5039" i="1" l="1"/>
  <c r="BN5038" i="1" s="1"/>
  <c r="BO5038" i="1" s="1"/>
  <c r="BL5040" i="1"/>
  <c r="BP5038" i="1"/>
  <c r="BN5037" i="1"/>
  <c r="BO5037" i="1" s="1"/>
  <c r="BL5041" i="1" l="1"/>
  <c r="BM5040" i="1"/>
  <c r="BP5039" i="1"/>
  <c r="BP5040" i="1" l="1"/>
  <c r="BN5039" i="1"/>
  <c r="BO5039" i="1" s="1"/>
  <c r="BM5041" i="1"/>
  <c r="BL5042" i="1"/>
  <c r="BL5043" i="1" l="1"/>
  <c r="BM5042" i="1"/>
  <c r="BN5041" i="1" s="1"/>
  <c r="BO5041" i="1" s="1"/>
  <c r="BP5041" i="1"/>
  <c r="BN5040" i="1"/>
  <c r="BO5040" i="1" s="1"/>
  <c r="BP5042" i="1" l="1"/>
  <c r="BL5044" i="1"/>
  <c r="BM5043" i="1"/>
  <c r="BN5042" i="1" s="1"/>
  <c r="BO5042" i="1" s="1"/>
  <c r="BP5043" i="1" l="1"/>
  <c r="BM5044" i="1"/>
  <c r="BN5043" i="1" s="1"/>
  <c r="BO5043" i="1" s="1"/>
  <c r="BL5045" i="1"/>
  <c r="BL5046" i="1" l="1"/>
  <c r="BM5045" i="1"/>
  <c r="BP5044" i="1"/>
  <c r="BP5045" i="1" l="1"/>
  <c r="BN5044" i="1"/>
  <c r="BO5044" i="1" s="1"/>
  <c r="BM5046" i="1"/>
  <c r="BN5045" i="1" s="1"/>
  <c r="BO5045" i="1" s="1"/>
  <c r="BL5047" i="1"/>
  <c r="BL5048" i="1" l="1"/>
  <c r="BM5047" i="1"/>
  <c r="BN5046" i="1" s="1"/>
  <c r="BO5046" i="1" s="1"/>
  <c r="BP5046" i="1"/>
  <c r="BP5047" i="1" l="1"/>
  <c r="BL5049" i="1"/>
  <c r="BM5048" i="1"/>
  <c r="BP5048" i="1" l="1"/>
  <c r="BM5049" i="1"/>
  <c r="BL5050" i="1"/>
  <c r="BN5047" i="1"/>
  <c r="BO5047" i="1" s="1"/>
  <c r="BL5051" i="1" l="1"/>
  <c r="BM5050" i="1"/>
  <c r="BN5049" i="1" s="1"/>
  <c r="BO5049" i="1" s="1"/>
  <c r="BP5049" i="1"/>
  <c r="BN5048" i="1"/>
  <c r="BO5048" i="1" s="1"/>
  <c r="BP5050" i="1" l="1"/>
  <c r="BM5051" i="1"/>
  <c r="BL5052" i="1"/>
  <c r="BM5052" i="1" l="1"/>
  <c r="BL5053" i="1"/>
  <c r="BP5051" i="1"/>
  <c r="BN5051" i="1"/>
  <c r="BO5051" i="1"/>
  <c r="BN5050" i="1"/>
  <c r="BO5050" i="1" s="1"/>
  <c r="BL5054" i="1" l="1"/>
  <c r="BM5053" i="1"/>
  <c r="BP5052" i="1"/>
  <c r="BN5052" i="1"/>
  <c r="BO5052" i="1" s="1"/>
  <c r="BP5053" i="1" l="1"/>
  <c r="BM5054" i="1"/>
  <c r="BL5055" i="1"/>
  <c r="BM5055" i="1" l="1"/>
  <c r="BL5056" i="1"/>
  <c r="BN5054" i="1"/>
  <c r="BO5054" i="1"/>
  <c r="BP5054" i="1"/>
  <c r="BN5053" i="1"/>
  <c r="BO5053" i="1" s="1"/>
  <c r="BL5057" i="1" l="1"/>
  <c r="BM5056" i="1"/>
  <c r="BP5055" i="1"/>
  <c r="BN5055" i="1"/>
  <c r="BO5055" i="1" s="1"/>
  <c r="BP5056" i="1" l="1"/>
  <c r="BL5058" i="1"/>
  <c r="BM5057" i="1"/>
  <c r="BP5057" i="1" l="1"/>
  <c r="BL5059" i="1"/>
  <c r="BM5058" i="1"/>
  <c r="BN5056" i="1"/>
  <c r="BO5056" i="1" s="1"/>
  <c r="BP5058" i="1" l="1"/>
  <c r="BL5060" i="1"/>
  <c r="BM5059" i="1"/>
  <c r="BN5057" i="1"/>
  <c r="BO5057" i="1" s="1"/>
  <c r="BP5059" i="1" l="1"/>
  <c r="BM5060" i="1"/>
  <c r="BL5061" i="1"/>
  <c r="BN5058" i="1"/>
  <c r="BO5058" i="1" s="1"/>
  <c r="BM5061" i="1" l="1"/>
  <c r="BN5060" i="1" s="1"/>
  <c r="BO5060" i="1" s="1"/>
  <c r="BL5062" i="1"/>
  <c r="BP5060" i="1"/>
  <c r="BN5059" i="1"/>
  <c r="BO5059" i="1" s="1"/>
  <c r="BL5063" i="1" l="1"/>
  <c r="BM5062" i="1"/>
  <c r="BP5061" i="1"/>
  <c r="BN5061" i="1"/>
  <c r="BO5061" i="1" s="1"/>
  <c r="BP5062" i="1" l="1"/>
  <c r="BM5063" i="1"/>
  <c r="BL5064" i="1"/>
  <c r="BL5065" i="1" l="1"/>
  <c r="BM5064" i="1"/>
  <c r="BN5063" i="1" s="1"/>
  <c r="BO5063" i="1" s="1"/>
  <c r="BP5063" i="1"/>
  <c r="BN5062" i="1"/>
  <c r="BO5062" i="1" s="1"/>
  <c r="BP5064" i="1" l="1"/>
  <c r="BL5066" i="1"/>
  <c r="BM5065" i="1"/>
  <c r="BP5065" i="1" l="1"/>
  <c r="BL5067" i="1"/>
  <c r="BM5066" i="1"/>
  <c r="BN5064" i="1"/>
  <c r="BO5064" i="1" s="1"/>
  <c r="BP5066" i="1" l="1"/>
  <c r="BL5068" i="1"/>
  <c r="BM5067" i="1"/>
  <c r="BN5065" i="1"/>
  <c r="BO5065" i="1" s="1"/>
  <c r="BP5067" i="1" l="1"/>
  <c r="BL5069" i="1"/>
  <c r="BM5068" i="1"/>
  <c r="BN5066" i="1"/>
  <c r="BO5066" i="1" s="1"/>
  <c r="BP5068" i="1" l="1"/>
  <c r="BM5069" i="1"/>
  <c r="BL5070" i="1"/>
  <c r="BN5067" i="1"/>
  <c r="BO5067" i="1" s="1"/>
  <c r="BL5071" i="1" l="1"/>
  <c r="BM5070" i="1"/>
  <c r="BP5069" i="1"/>
  <c r="BN5069" i="1"/>
  <c r="BO5069" i="1" s="1"/>
  <c r="BN5068" i="1"/>
  <c r="BO5068" i="1" s="1"/>
  <c r="BP5070" i="1" l="1"/>
  <c r="BL5072" i="1"/>
  <c r="BM5071" i="1"/>
  <c r="BP5071" i="1" l="1"/>
  <c r="BM5072" i="1"/>
  <c r="BL5073" i="1"/>
  <c r="BN5070" i="1"/>
  <c r="BO5070" i="1" s="1"/>
  <c r="BM5073" i="1" l="1"/>
  <c r="BL5074" i="1"/>
  <c r="BP5072" i="1"/>
  <c r="BN5072" i="1"/>
  <c r="BO5072" i="1"/>
  <c r="BN5071" i="1"/>
  <c r="BO5071" i="1" s="1"/>
  <c r="BL5075" i="1" l="1"/>
  <c r="BM5074" i="1"/>
  <c r="BN5073" i="1" s="1"/>
  <c r="BO5073" i="1" s="1"/>
  <c r="BP5073" i="1"/>
  <c r="BP5074" i="1" l="1"/>
  <c r="BL5076" i="1"/>
  <c r="BM5075" i="1"/>
  <c r="BP5075" i="1" l="1"/>
  <c r="BM5076" i="1"/>
  <c r="BL5077" i="1"/>
  <c r="BN5074" i="1"/>
  <c r="BO5074" i="1" s="1"/>
  <c r="BM5077" i="1" l="1"/>
  <c r="BL5078" i="1"/>
  <c r="BN5076" i="1"/>
  <c r="BO5076" i="1"/>
  <c r="BP5076" i="1"/>
  <c r="BN5075" i="1"/>
  <c r="BO5075" i="1" s="1"/>
  <c r="BL5079" i="1" l="1"/>
  <c r="BM5078" i="1"/>
  <c r="BN5077" i="1" s="1"/>
  <c r="BO5077" i="1" s="1"/>
  <c r="BP5077" i="1"/>
  <c r="BP5078" i="1" l="1"/>
  <c r="BL5080" i="1"/>
  <c r="BM5079" i="1"/>
  <c r="BP5079" i="1" l="1"/>
  <c r="BL5081" i="1"/>
  <c r="BM5080" i="1"/>
  <c r="BN5078" i="1"/>
  <c r="BO5078" i="1" s="1"/>
  <c r="BP5080" i="1" l="1"/>
  <c r="BL5082" i="1"/>
  <c r="BM5081" i="1"/>
  <c r="BN5079" i="1"/>
  <c r="BO5079" i="1" s="1"/>
  <c r="BP5081" i="1" l="1"/>
  <c r="BM5082" i="1"/>
  <c r="BL5083" i="1"/>
  <c r="BN5080" i="1"/>
  <c r="BO5080" i="1" s="1"/>
  <c r="BM5083" i="1" l="1"/>
  <c r="BN5082" i="1" s="1"/>
  <c r="BO5082" i="1" s="1"/>
  <c r="BL5084" i="1"/>
  <c r="BP5082" i="1"/>
  <c r="BN5081" i="1"/>
  <c r="BO5081" i="1" s="1"/>
  <c r="BL5085" i="1" l="1"/>
  <c r="BM5084" i="1"/>
  <c r="BN5083" i="1" s="1"/>
  <c r="BO5083" i="1" s="1"/>
  <c r="BP5083" i="1"/>
  <c r="BP5084" i="1" l="1"/>
  <c r="BL5086" i="1"/>
  <c r="BM5085" i="1"/>
  <c r="BP5085" i="1" l="1"/>
  <c r="BM5086" i="1"/>
  <c r="BL5087" i="1"/>
  <c r="BN5084" i="1"/>
  <c r="BO5084" i="1" s="1"/>
  <c r="BL5088" i="1" l="1"/>
  <c r="BM5087" i="1"/>
  <c r="BP5086" i="1"/>
  <c r="BN5086" i="1"/>
  <c r="BO5086" i="1" s="1"/>
  <c r="BN5085" i="1"/>
  <c r="BO5085" i="1" s="1"/>
  <c r="BP5087" i="1" l="1"/>
  <c r="BM5088" i="1"/>
  <c r="BL5089" i="1"/>
  <c r="BM5089" i="1" l="1"/>
  <c r="BL5090" i="1"/>
  <c r="BP5088" i="1"/>
  <c r="BN5088" i="1"/>
  <c r="BO5088" i="1" s="1"/>
  <c r="BN5087" i="1"/>
  <c r="BO5087" i="1" s="1"/>
  <c r="BL5091" i="1" l="1"/>
  <c r="BM5090" i="1"/>
  <c r="BN5089" i="1" s="1"/>
  <c r="BO5089" i="1" s="1"/>
  <c r="BP5089" i="1"/>
  <c r="BP5090" i="1" l="1"/>
  <c r="BM5091" i="1"/>
  <c r="BL5092" i="1"/>
  <c r="BM5092" i="1" l="1"/>
  <c r="BL5093" i="1"/>
  <c r="BP5091" i="1"/>
  <c r="BN5091" i="1"/>
  <c r="BO5091" i="1" s="1"/>
  <c r="BN5090" i="1"/>
  <c r="BO5090" i="1" s="1"/>
  <c r="BL5094" i="1" l="1"/>
  <c r="BM5093" i="1"/>
  <c r="BN5092" i="1" s="1"/>
  <c r="BO5092" i="1" s="1"/>
  <c r="BP5092" i="1"/>
  <c r="BP5093" i="1" l="1"/>
  <c r="BL5095" i="1"/>
  <c r="BM5094" i="1"/>
  <c r="BP5094" i="1" l="1"/>
  <c r="BL5096" i="1"/>
  <c r="BM5095" i="1"/>
  <c r="BN5093" i="1"/>
  <c r="BO5093" i="1" s="1"/>
  <c r="BP5095" i="1" l="1"/>
  <c r="BM5096" i="1"/>
  <c r="BL5097" i="1"/>
  <c r="BN5094" i="1"/>
  <c r="BO5094" i="1" s="1"/>
  <c r="BM5097" i="1" l="1"/>
  <c r="BL5098" i="1"/>
  <c r="BP5096" i="1"/>
  <c r="BN5096" i="1"/>
  <c r="BO5096" i="1" s="1"/>
  <c r="BN5095" i="1"/>
  <c r="BO5095" i="1" s="1"/>
  <c r="BL5099" i="1" l="1"/>
  <c r="BM5098" i="1"/>
  <c r="BN5097" i="1" s="1"/>
  <c r="BO5097" i="1" s="1"/>
  <c r="BP5097" i="1"/>
  <c r="BP5098" i="1" l="1"/>
  <c r="BM5099" i="1"/>
  <c r="BL5100" i="1"/>
  <c r="BM5100" i="1" l="1"/>
  <c r="BL5101" i="1"/>
  <c r="BP5099" i="1"/>
  <c r="BN5099" i="1"/>
  <c r="BO5099" i="1" s="1"/>
  <c r="BN5098" i="1"/>
  <c r="BO5098" i="1" s="1"/>
  <c r="BL5102" i="1" l="1"/>
  <c r="BM5101" i="1"/>
  <c r="BN5100" i="1" s="1"/>
  <c r="BO5100" i="1" s="1"/>
  <c r="BP5100" i="1"/>
  <c r="BP5101" i="1" l="1"/>
  <c r="BL5103" i="1"/>
  <c r="BM5102" i="1"/>
  <c r="BP5102" i="1" l="1"/>
  <c r="BL5104" i="1"/>
  <c r="BM5103" i="1"/>
  <c r="BN5101" i="1"/>
  <c r="BO5101" i="1" s="1"/>
  <c r="BP5103" i="1" l="1"/>
  <c r="BM5104" i="1"/>
  <c r="BL5105" i="1"/>
  <c r="BN5102" i="1"/>
  <c r="BO5102" i="1" s="1"/>
  <c r="BM5105" i="1" l="1"/>
  <c r="BL5106" i="1"/>
  <c r="BP5104" i="1"/>
  <c r="BN5104" i="1"/>
  <c r="BO5104" i="1" s="1"/>
  <c r="BN5103" i="1"/>
  <c r="BO5103" i="1" s="1"/>
  <c r="BL5107" i="1" l="1"/>
  <c r="BM5106" i="1"/>
  <c r="BP5105" i="1"/>
  <c r="BN5105" i="1"/>
  <c r="BO5105" i="1" s="1"/>
  <c r="BP5106" i="1" l="1"/>
  <c r="BM5107" i="1"/>
  <c r="BL5108" i="1"/>
  <c r="BL5109" i="1" l="1"/>
  <c r="BM5108" i="1"/>
  <c r="BN5107" i="1" s="1"/>
  <c r="BO5107" i="1" s="1"/>
  <c r="BP5107" i="1"/>
  <c r="BN5106" i="1"/>
  <c r="BO5106" i="1" s="1"/>
  <c r="BP5108" i="1" l="1"/>
  <c r="BL5110" i="1"/>
  <c r="BM5109" i="1"/>
  <c r="BP5109" i="1" l="1"/>
  <c r="BM5110" i="1"/>
  <c r="BL5111" i="1"/>
  <c r="BN5108" i="1"/>
  <c r="BO5108" i="1" s="1"/>
  <c r="BL5112" i="1" l="1"/>
  <c r="BM5111" i="1"/>
  <c r="BN5110" i="1" s="1"/>
  <c r="BO5110" i="1" s="1"/>
  <c r="BP5110" i="1"/>
  <c r="BN5109" i="1"/>
  <c r="BO5109" i="1" s="1"/>
  <c r="BP5111" i="1" l="1"/>
  <c r="BL5113" i="1"/>
  <c r="BM5112" i="1"/>
  <c r="BP5112" i="1" l="1"/>
  <c r="BL5114" i="1"/>
  <c r="BM5113" i="1"/>
  <c r="BN5111" i="1"/>
  <c r="BO5111" i="1" s="1"/>
  <c r="BP5113" i="1" l="1"/>
  <c r="BM5114" i="1"/>
  <c r="BL5115" i="1"/>
  <c r="BN5112" i="1"/>
  <c r="BO5112" i="1" s="1"/>
  <c r="BM5115" i="1" l="1"/>
  <c r="BL5116" i="1"/>
  <c r="BP5114" i="1"/>
  <c r="BN5114" i="1"/>
  <c r="BO5114" i="1" s="1"/>
  <c r="BN5113" i="1"/>
  <c r="BO5113" i="1" s="1"/>
  <c r="BL5117" i="1" l="1"/>
  <c r="BM5116" i="1"/>
  <c r="BP5115" i="1"/>
  <c r="BN5115" i="1"/>
  <c r="BO5115" i="1" s="1"/>
  <c r="BP5116" i="1" l="1"/>
  <c r="BM5117" i="1"/>
  <c r="BL5118" i="1"/>
  <c r="BM5118" i="1" l="1"/>
  <c r="BL5119" i="1"/>
  <c r="BN5117" i="1"/>
  <c r="BO5117" i="1"/>
  <c r="BP5117" i="1"/>
  <c r="BN5116" i="1"/>
  <c r="BO5116" i="1" s="1"/>
  <c r="BM5119" i="1" l="1"/>
  <c r="BN5118" i="1" s="1"/>
  <c r="BO5118" i="1" s="1"/>
  <c r="BL5120" i="1"/>
  <c r="BP5118" i="1"/>
  <c r="BL5121" i="1" l="1"/>
  <c r="BM5120" i="1"/>
  <c r="BN5119" i="1" s="1"/>
  <c r="BO5119" i="1" s="1"/>
  <c r="BP5119" i="1"/>
  <c r="BP5120" i="1" l="1"/>
  <c r="BM5121" i="1"/>
  <c r="BL5122" i="1"/>
  <c r="BL5123" i="1" l="1"/>
  <c r="BM5122" i="1"/>
  <c r="BN5121" i="1" s="1"/>
  <c r="BO5121" i="1" s="1"/>
  <c r="BP5121" i="1"/>
  <c r="BN5120" i="1"/>
  <c r="BO5120" i="1" s="1"/>
  <c r="BP5122" i="1" l="1"/>
  <c r="BM5123" i="1"/>
  <c r="BL5124" i="1"/>
  <c r="BM5124" i="1" l="1"/>
  <c r="BN5123" i="1" s="1"/>
  <c r="BO5123" i="1" s="1"/>
  <c r="BL5125" i="1"/>
  <c r="BP5123" i="1"/>
  <c r="BN5122" i="1"/>
  <c r="BO5122" i="1" s="1"/>
  <c r="BL5126" i="1" l="1"/>
  <c r="BM5125" i="1"/>
  <c r="BN5124" i="1" s="1"/>
  <c r="BO5124" i="1" s="1"/>
  <c r="BP5124" i="1"/>
  <c r="BP5125" i="1" l="1"/>
  <c r="BL5127" i="1"/>
  <c r="BM5126" i="1"/>
  <c r="BP5126" i="1" l="1"/>
  <c r="BM5127" i="1"/>
  <c r="BL5128" i="1"/>
  <c r="BN5125" i="1"/>
  <c r="BO5125" i="1" s="1"/>
  <c r="BM5128" i="1" l="1"/>
  <c r="BL5129" i="1"/>
  <c r="BP5127" i="1"/>
  <c r="BN5127" i="1"/>
  <c r="BO5127" i="1" s="1"/>
  <c r="BN5126" i="1"/>
  <c r="BO5126" i="1" s="1"/>
  <c r="BL5130" i="1" l="1"/>
  <c r="BM5129" i="1"/>
  <c r="BP5128" i="1"/>
  <c r="BN5128" i="1"/>
  <c r="BO5128" i="1" s="1"/>
  <c r="BP5129" i="1" l="1"/>
  <c r="BM5130" i="1"/>
  <c r="BL5131" i="1"/>
  <c r="BL5132" i="1" l="1"/>
  <c r="BM5131" i="1"/>
  <c r="BN5130" i="1" s="1"/>
  <c r="BO5130" i="1" s="1"/>
  <c r="BP5130" i="1"/>
  <c r="BN5129" i="1"/>
  <c r="BO5129" i="1" s="1"/>
  <c r="BP5131" i="1" l="1"/>
  <c r="BL5133" i="1"/>
  <c r="BM5132" i="1"/>
  <c r="BP5132" i="1" l="1"/>
  <c r="BL5134" i="1"/>
  <c r="BM5133" i="1"/>
  <c r="BN5131" i="1"/>
  <c r="BO5131" i="1" s="1"/>
  <c r="BP5133" i="1" l="1"/>
  <c r="BM5134" i="1"/>
  <c r="BL5135" i="1"/>
  <c r="BN5132" i="1"/>
  <c r="BO5132" i="1" s="1"/>
  <c r="BL5136" i="1" l="1"/>
  <c r="BM5135" i="1"/>
  <c r="BN5134" i="1" s="1"/>
  <c r="BO5134" i="1" s="1"/>
  <c r="BP5134" i="1"/>
  <c r="BN5133" i="1"/>
  <c r="BO5133" i="1" s="1"/>
  <c r="BP5135" i="1" l="1"/>
  <c r="BL5137" i="1"/>
  <c r="BM5136" i="1"/>
  <c r="BP5136" i="1" l="1"/>
  <c r="BM5137" i="1"/>
  <c r="BL5138" i="1"/>
  <c r="BN5135" i="1"/>
  <c r="BO5135" i="1" s="1"/>
  <c r="BL5139" i="1" l="1"/>
  <c r="BM5138" i="1"/>
  <c r="BN5137" i="1" s="1"/>
  <c r="BO5137" i="1" s="1"/>
  <c r="BP5137" i="1"/>
  <c r="BN5136" i="1"/>
  <c r="BO5136" i="1" s="1"/>
  <c r="BP5138" i="1" l="1"/>
  <c r="BL5140" i="1"/>
  <c r="BM5139" i="1"/>
  <c r="BP5139" i="1" l="1"/>
  <c r="BM5140" i="1"/>
  <c r="BL5141" i="1"/>
  <c r="BN5138" i="1"/>
  <c r="BO5138" i="1" s="1"/>
  <c r="BM5141" i="1" l="1"/>
  <c r="BN5140" i="1" s="1"/>
  <c r="BO5140" i="1" s="1"/>
  <c r="BL5142" i="1"/>
  <c r="BP5140" i="1"/>
  <c r="BN5139" i="1"/>
  <c r="BO5139" i="1" s="1"/>
  <c r="BL5143" i="1" l="1"/>
  <c r="BM5142" i="1"/>
  <c r="BN5141" i="1" s="1"/>
  <c r="BO5141" i="1" s="1"/>
  <c r="BP5141" i="1"/>
  <c r="BP5142" i="1" l="1"/>
  <c r="BM5143" i="1"/>
  <c r="BL5144" i="1"/>
  <c r="BL5145" i="1" l="1"/>
  <c r="BM5144" i="1"/>
  <c r="BP5143" i="1"/>
  <c r="BN5143" i="1"/>
  <c r="BO5143" i="1" s="1"/>
  <c r="BN5142" i="1"/>
  <c r="BO5142" i="1" s="1"/>
  <c r="BP5144" i="1" l="1"/>
  <c r="BM5145" i="1"/>
  <c r="BL5146" i="1"/>
  <c r="BM5146" i="1" l="1"/>
  <c r="BN5145" i="1" s="1"/>
  <c r="BO5145" i="1" s="1"/>
  <c r="BL5147" i="1"/>
  <c r="BP5145" i="1"/>
  <c r="BN5144" i="1"/>
  <c r="BO5144" i="1" s="1"/>
  <c r="BM5147" i="1" l="1"/>
  <c r="BL5148" i="1"/>
  <c r="BN5146" i="1"/>
  <c r="BO5146" i="1" s="1"/>
  <c r="BP5146" i="1"/>
  <c r="BL5149" i="1" l="1"/>
  <c r="BM5148" i="1"/>
  <c r="BP5147" i="1"/>
  <c r="BN5147" i="1"/>
  <c r="BO5147" i="1" s="1"/>
  <c r="BP5148" i="1" l="1"/>
  <c r="BM5149" i="1"/>
  <c r="BL5150" i="1"/>
  <c r="BL5151" i="1" l="1"/>
  <c r="BM5150" i="1"/>
  <c r="BN5149" i="1" s="1"/>
  <c r="BO5149" i="1" s="1"/>
  <c r="BP5149" i="1"/>
  <c r="BN5148" i="1"/>
  <c r="BO5148" i="1" s="1"/>
  <c r="BP5150" i="1" l="1"/>
  <c r="BL5152" i="1"/>
  <c r="BM5151" i="1"/>
  <c r="BP5151" i="1" l="1"/>
  <c r="BL5153" i="1"/>
  <c r="BM5152" i="1"/>
  <c r="BN5150" i="1"/>
  <c r="BO5150" i="1" s="1"/>
  <c r="BP5152" i="1" l="1"/>
  <c r="BM5153" i="1"/>
  <c r="BL5154" i="1"/>
  <c r="BN5151" i="1"/>
  <c r="BO5151" i="1" s="1"/>
  <c r="BM5154" i="1" l="1"/>
  <c r="BN5153" i="1" s="1"/>
  <c r="BO5153" i="1" s="1"/>
  <c r="BL5155" i="1"/>
  <c r="BP5153" i="1"/>
  <c r="BN5152" i="1"/>
  <c r="BO5152" i="1" s="1"/>
  <c r="BL5156" i="1" l="1"/>
  <c r="BM5155" i="1"/>
  <c r="BN5154" i="1" s="1"/>
  <c r="BO5154" i="1" s="1"/>
  <c r="BP5154" i="1"/>
  <c r="BP5155" i="1" l="1"/>
  <c r="BL5157" i="1"/>
  <c r="BM5156" i="1"/>
  <c r="BP5156" i="1" l="1"/>
  <c r="BM5157" i="1"/>
  <c r="BL5158" i="1"/>
  <c r="BN5155" i="1"/>
  <c r="BO5155" i="1" s="1"/>
  <c r="BM5158" i="1" l="1"/>
  <c r="BN5157" i="1" s="1"/>
  <c r="BO5157" i="1" s="1"/>
  <c r="BL5159" i="1"/>
  <c r="BP5157" i="1"/>
  <c r="BN5156" i="1"/>
  <c r="BO5156" i="1" s="1"/>
  <c r="BM5159" i="1" l="1"/>
  <c r="BL5160" i="1"/>
  <c r="BN5158" i="1"/>
  <c r="BP5158" i="1"/>
  <c r="BO5158" i="1"/>
  <c r="BL5161" i="1" l="1"/>
  <c r="BM5160" i="1"/>
  <c r="BN5159" i="1" s="1"/>
  <c r="BO5159" i="1" s="1"/>
  <c r="BP5159" i="1"/>
  <c r="BP5160" i="1" l="1"/>
  <c r="BL5162" i="1"/>
  <c r="BM5161" i="1"/>
  <c r="BP5161" i="1" l="1"/>
  <c r="BM5162" i="1"/>
  <c r="BL5163" i="1"/>
  <c r="BN5160" i="1"/>
  <c r="BO5160" i="1" s="1"/>
  <c r="BL5164" i="1" l="1"/>
  <c r="BM5163" i="1"/>
  <c r="BN5162" i="1" s="1"/>
  <c r="BO5162" i="1" s="1"/>
  <c r="BP5162" i="1"/>
  <c r="BN5161" i="1"/>
  <c r="BO5161" i="1" s="1"/>
  <c r="BP5163" i="1" l="1"/>
  <c r="BM5164" i="1"/>
  <c r="BL5165" i="1"/>
  <c r="BM5165" i="1" l="1"/>
  <c r="BN5164" i="1" s="1"/>
  <c r="BO5164" i="1" s="1"/>
  <c r="BL5166" i="1"/>
  <c r="BP5164" i="1"/>
  <c r="BN5163" i="1"/>
  <c r="BO5163" i="1" s="1"/>
  <c r="BM5166" i="1" l="1"/>
  <c r="BL5167" i="1"/>
  <c r="BN5165" i="1"/>
  <c r="BP5165" i="1"/>
  <c r="BO5165" i="1"/>
  <c r="BM5167" i="1" l="1"/>
  <c r="BL5168" i="1"/>
  <c r="BN5166" i="1"/>
  <c r="BO5166" i="1" s="1"/>
  <c r="BP5166" i="1"/>
  <c r="BL5169" i="1" l="1"/>
  <c r="BM5168" i="1"/>
  <c r="BN5167" i="1" s="1"/>
  <c r="BO5167" i="1" s="1"/>
  <c r="BP5167" i="1"/>
  <c r="BP5168" i="1" l="1"/>
  <c r="BM5169" i="1"/>
  <c r="BL5170" i="1"/>
  <c r="BM5170" i="1" l="1"/>
  <c r="BL5171" i="1"/>
  <c r="BP5169" i="1"/>
  <c r="BN5169" i="1"/>
  <c r="BO5169" i="1" s="1"/>
  <c r="BN5168" i="1"/>
  <c r="BO5168" i="1" s="1"/>
  <c r="BM5171" i="1" l="1"/>
  <c r="BL5172" i="1"/>
  <c r="BN5170" i="1"/>
  <c r="BO5170" i="1"/>
  <c r="BP5170" i="1"/>
  <c r="BM5172" i="1" l="1"/>
  <c r="BN5171" i="1" s="1"/>
  <c r="BO5171" i="1" s="1"/>
  <c r="BL5173" i="1"/>
  <c r="BP5171" i="1"/>
  <c r="BL5174" i="1" l="1"/>
  <c r="BM5173" i="1"/>
  <c r="BN5172" i="1" s="1"/>
  <c r="BO5172" i="1" s="1"/>
  <c r="BP5172" i="1"/>
  <c r="BP5173" i="1" l="1"/>
  <c r="BM5174" i="1"/>
  <c r="BL5175" i="1"/>
  <c r="BL5176" i="1" l="1"/>
  <c r="BM5175" i="1"/>
  <c r="BN5174" i="1" s="1"/>
  <c r="BO5174" i="1" s="1"/>
  <c r="BP5174" i="1"/>
  <c r="BN5173" i="1"/>
  <c r="BO5173" i="1" s="1"/>
  <c r="BP5175" i="1" l="1"/>
  <c r="BL5177" i="1"/>
  <c r="BM5176" i="1"/>
  <c r="BP5176" i="1" l="1"/>
  <c r="BM5177" i="1"/>
  <c r="BL5178" i="1"/>
  <c r="BN5175" i="1"/>
  <c r="BO5175" i="1" s="1"/>
  <c r="BM5178" i="1" l="1"/>
  <c r="BN5177" i="1" s="1"/>
  <c r="BO5177" i="1" s="1"/>
  <c r="BL5179" i="1"/>
  <c r="BP5177" i="1"/>
  <c r="BN5176" i="1"/>
  <c r="BO5176" i="1" s="1"/>
  <c r="BM5179" i="1" l="1"/>
  <c r="BN5178" i="1" s="1"/>
  <c r="BO5178" i="1" s="1"/>
  <c r="BL5180" i="1"/>
  <c r="BP5178" i="1"/>
  <c r="BM5180" i="1" l="1"/>
  <c r="BN5179" i="1" s="1"/>
  <c r="BO5179" i="1" s="1"/>
  <c r="BL5181" i="1"/>
  <c r="BP5179" i="1"/>
  <c r="BL5182" i="1" l="1"/>
  <c r="BM5181" i="1"/>
  <c r="BP5180" i="1"/>
  <c r="BN5180" i="1"/>
  <c r="BO5180" i="1" s="1"/>
  <c r="BP5181" i="1" l="1"/>
  <c r="BL5183" i="1"/>
  <c r="BM5182" i="1"/>
  <c r="BP5182" i="1" l="1"/>
  <c r="BM5183" i="1"/>
  <c r="BL5184" i="1"/>
  <c r="BN5181" i="1"/>
  <c r="BO5181" i="1" s="1"/>
  <c r="BM5184" i="1" l="1"/>
  <c r="BN5183" i="1" s="1"/>
  <c r="BO5183" i="1" s="1"/>
  <c r="BL5185" i="1"/>
  <c r="BP5183" i="1"/>
  <c r="BN5182" i="1"/>
  <c r="BO5182" i="1" s="1"/>
  <c r="BM5185" i="1" l="1"/>
  <c r="BN5184" i="1" s="1"/>
  <c r="BO5184" i="1" s="1"/>
  <c r="BL5186" i="1"/>
  <c r="BP5184" i="1"/>
  <c r="BL5187" i="1" l="1"/>
  <c r="BM5186" i="1"/>
  <c r="BN5185" i="1" s="1"/>
  <c r="BO5185" i="1" s="1"/>
  <c r="BP5185" i="1"/>
  <c r="BP5186" i="1" l="1"/>
  <c r="BL5188" i="1"/>
  <c r="BM5187" i="1"/>
  <c r="BP5187" i="1" l="1"/>
  <c r="BM5188" i="1"/>
  <c r="BL5189" i="1"/>
  <c r="BN5186" i="1"/>
  <c r="BO5186" i="1" s="1"/>
  <c r="BM5189" i="1" l="1"/>
  <c r="BN5188" i="1" s="1"/>
  <c r="BO5188" i="1" s="1"/>
  <c r="BL5190" i="1"/>
  <c r="BP5188" i="1"/>
  <c r="BN5187" i="1"/>
  <c r="BO5187" i="1" s="1"/>
  <c r="BL5191" i="1" l="1"/>
  <c r="BM5190" i="1"/>
  <c r="BP5189" i="1"/>
  <c r="BN5189" i="1"/>
  <c r="BO5189" i="1" s="1"/>
  <c r="BP5190" i="1" l="1"/>
  <c r="BM5191" i="1"/>
  <c r="BL5192" i="1"/>
  <c r="BM5192" i="1" l="1"/>
  <c r="BN5191" i="1" s="1"/>
  <c r="BO5191" i="1" s="1"/>
  <c r="BL5193" i="1"/>
  <c r="BP5191" i="1"/>
  <c r="BN5190" i="1"/>
  <c r="BO5190" i="1" s="1"/>
  <c r="BM5193" i="1" l="1"/>
  <c r="BL5194" i="1"/>
  <c r="BP5192" i="1"/>
  <c r="BN5192" i="1"/>
  <c r="BO5192" i="1"/>
  <c r="BL5195" i="1" l="1"/>
  <c r="BM5194" i="1"/>
  <c r="BN5193" i="1" s="1"/>
  <c r="BO5193" i="1" s="1"/>
  <c r="BP5193" i="1"/>
  <c r="BP5194" i="1" l="1"/>
  <c r="BM5195" i="1"/>
  <c r="BL5196" i="1"/>
  <c r="BM5196" i="1" l="1"/>
  <c r="BN5195" i="1" s="1"/>
  <c r="BO5195" i="1" s="1"/>
  <c r="BL5197" i="1"/>
  <c r="BP5195" i="1"/>
  <c r="BN5194" i="1"/>
  <c r="BO5194" i="1" s="1"/>
  <c r="BL5198" i="1" l="1"/>
  <c r="BM5197" i="1"/>
  <c r="BP5196" i="1"/>
  <c r="BN5196" i="1"/>
  <c r="BO5196" i="1" s="1"/>
  <c r="BP5197" i="1" l="1"/>
  <c r="BM5198" i="1"/>
  <c r="BL5199" i="1"/>
  <c r="BL5200" i="1" l="1"/>
  <c r="BM5199" i="1"/>
  <c r="BP5198" i="1"/>
  <c r="BN5198" i="1"/>
  <c r="BO5198" i="1" s="1"/>
  <c r="BN5197" i="1"/>
  <c r="BO5197" i="1" s="1"/>
  <c r="BP5199" i="1" l="1"/>
  <c r="BM5200" i="1"/>
  <c r="BL5201" i="1"/>
  <c r="BM5201" i="1" l="1"/>
  <c r="BN5200" i="1" s="1"/>
  <c r="BO5200" i="1" s="1"/>
  <c r="BL5202" i="1"/>
  <c r="BP5200" i="1"/>
  <c r="BN5199" i="1"/>
  <c r="BO5199" i="1" s="1"/>
  <c r="BL5203" i="1" l="1"/>
  <c r="BM5202" i="1"/>
  <c r="BN5201" i="1" s="1"/>
  <c r="BO5201" i="1" s="1"/>
  <c r="BP5201" i="1"/>
  <c r="BP5202" i="1" l="1"/>
  <c r="BL5204" i="1"/>
  <c r="BM5203" i="1"/>
  <c r="BP5203" i="1" l="1"/>
  <c r="BL5205" i="1"/>
  <c r="BM5204" i="1"/>
  <c r="BN5202" i="1"/>
  <c r="BO5202" i="1" s="1"/>
  <c r="BP5204" i="1" l="1"/>
  <c r="BM5205" i="1"/>
  <c r="BL5206" i="1"/>
  <c r="BN5203" i="1"/>
  <c r="BO5203" i="1" s="1"/>
  <c r="BM5206" i="1" l="1"/>
  <c r="BN5205" i="1" s="1"/>
  <c r="BO5205" i="1" s="1"/>
  <c r="BL5207" i="1"/>
  <c r="BP5205" i="1"/>
  <c r="BN5204" i="1"/>
  <c r="BO5204" i="1" s="1"/>
  <c r="BL5208" i="1" l="1"/>
  <c r="BM5207" i="1"/>
  <c r="BN5206" i="1" s="1"/>
  <c r="BO5206" i="1" s="1"/>
  <c r="BP5206" i="1"/>
  <c r="BP5207" i="1" l="1"/>
  <c r="BL5209" i="1"/>
  <c r="BM5208" i="1"/>
  <c r="BP5208" i="1" l="1"/>
  <c r="BM5209" i="1"/>
  <c r="BL5210" i="1"/>
  <c r="BN5207" i="1"/>
  <c r="BO5207" i="1" s="1"/>
  <c r="BM5210" i="1" l="1"/>
  <c r="BN5209" i="1" s="1"/>
  <c r="BO5209" i="1" s="1"/>
  <c r="BL5211" i="1"/>
  <c r="BP5209" i="1"/>
  <c r="BN5208" i="1"/>
  <c r="BO5208" i="1" s="1"/>
  <c r="BM5211" i="1" l="1"/>
  <c r="BN5210" i="1" s="1"/>
  <c r="BO5210" i="1" s="1"/>
  <c r="BL5212" i="1"/>
  <c r="BP5210" i="1"/>
  <c r="BM5212" i="1" l="1"/>
  <c r="BL5213" i="1"/>
  <c r="BN5211" i="1"/>
  <c r="BO5211" i="1" s="1"/>
  <c r="BP5211" i="1"/>
  <c r="BM5213" i="1" l="1"/>
  <c r="BL5214" i="1"/>
  <c r="BP5212" i="1"/>
  <c r="BN5212" i="1"/>
  <c r="BO5212" i="1"/>
  <c r="BL5215" i="1" l="1"/>
  <c r="BM5214" i="1"/>
  <c r="BP5213" i="1"/>
  <c r="BN5213" i="1"/>
  <c r="BO5213" i="1" s="1"/>
  <c r="BP5214" i="1" l="1"/>
  <c r="BM5215" i="1"/>
  <c r="BL5216" i="1"/>
  <c r="BM5216" i="1" l="1"/>
  <c r="BN5215" i="1" s="1"/>
  <c r="BO5215" i="1" s="1"/>
  <c r="BL5217" i="1"/>
  <c r="BP5215" i="1"/>
  <c r="BN5214" i="1"/>
  <c r="BO5214" i="1" s="1"/>
  <c r="BL5218" i="1" l="1"/>
  <c r="BM5217" i="1"/>
  <c r="BP5216" i="1"/>
  <c r="BN5216" i="1"/>
  <c r="BO5216" i="1" s="1"/>
  <c r="BP5217" i="1" l="1"/>
  <c r="BM5218" i="1"/>
  <c r="BL5219" i="1"/>
  <c r="BL5220" i="1" l="1"/>
  <c r="BM5219" i="1"/>
  <c r="BN5218" i="1" s="1"/>
  <c r="BO5218" i="1" s="1"/>
  <c r="BP5218" i="1"/>
  <c r="BN5217" i="1"/>
  <c r="BO5217" i="1" s="1"/>
  <c r="BP5219" i="1" l="1"/>
  <c r="BL5221" i="1"/>
  <c r="BM5220" i="1"/>
  <c r="BP5220" i="1" l="1"/>
  <c r="BM5221" i="1"/>
  <c r="BL5222" i="1"/>
  <c r="BN5219" i="1"/>
  <c r="BO5219" i="1" s="1"/>
  <c r="BM5222" i="1" l="1"/>
  <c r="BL5223" i="1"/>
  <c r="BN5221" i="1"/>
  <c r="BO5221" i="1" s="1"/>
  <c r="BP5221" i="1"/>
  <c r="BN5220" i="1"/>
  <c r="BO5220" i="1" s="1"/>
  <c r="BM5223" i="1" l="1"/>
  <c r="BN5222" i="1" s="1"/>
  <c r="BO5222" i="1" s="1"/>
  <c r="BL5224" i="1"/>
  <c r="BP5222" i="1"/>
  <c r="BM5224" i="1" l="1"/>
  <c r="BN5223" i="1" s="1"/>
  <c r="BO5223" i="1" s="1"/>
  <c r="BL5225" i="1"/>
  <c r="BP5223" i="1"/>
  <c r="BM5225" i="1" l="1"/>
  <c r="BL5226" i="1"/>
  <c r="BP5224" i="1"/>
  <c r="BN5224" i="1"/>
  <c r="BO5224" i="1" s="1"/>
  <c r="BL5227" i="1" l="1"/>
  <c r="BM5226" i="1"/>
  <c r="BN5225" i="1" s="1"/>
  <c r="BO5225" i="1" s="1"/>
  <c r="BP5225" i="1"/>
  <c r="BP5226" i="1" l="1"/>
  <c r="BM5227" i="1"/>
  <c r="BL5228" i="1"/>
  <c r="BM5228" i="1" l="1"/>
  <c r="BN5227" i="1" s="1"/>
  <c r="BO5227" i="1" s="1"/>
  <c r="BL5229" i="1"/>
  <c r="BP5227" i="1"/>
  <c r="BN5226" i="1"/>
  <c r="BO5226" i="1" s="1"/>
  <c r="BM5229" i="1" l="1"/>
  <c r="BN5228" i="1" s="1"/>
  <c r="BO5228" i="1" s="1"/>
  <c r="BL5230" i="1"/>
  <c r="BP5228" i="1"/>
  <c r="BL5231" i="1" l="1"/>
  <c r="BM5230" i="1"/>
  <c r="BN5229" i="1" s="1"/>
  <c r="BO5229" i="1" s="1"/>
  <c r="BP5229" i="1"/>
  <c r="BP5230" i="1" l="1"/>
  <c r="BL5232" i="1"/>
  <c r="BM5231" i="1"/>
  <c r="BP5231" i="1" l="1"/>
  <c r="BL5233" i="1"/>
  <c r="BM5232" i="1"/>
  <c r="BN5230" i="1"/>
  <c r="BO5230" i="1" s="1"/>
  <c r="BP5232" i="1" l="1"/>
  <c r="BL5234" i="1"/>
  <c r="BM5233" i="1"/>
  <c r="BN5231" i="1"/>
  <c r="BO5231" i="1" s="1"/>
  <c r="BP5233" i="1" l="1"/>
  <c r="BM5234" i="1"/>
  <c r="BL5235" i="1"/>
  <c r="BN5232" i="1"/>
  <c r="BO5232" i="1" s="1"/>
  <c r="BM5235" i="1" l="1"/>
  <c r="BN5234" i="1" s="1"/>
  <c r="BO5234" i="1" s="1"/>
  <c r="BL5236" i="1"/>
  <c r="BP5234" i="1"/>
  <c r="BN5233" i="1"/>
  <c r="BO5233" i="1" s="1"/>
  <c r="BL5237" i="1" l="1"/>
  <c r="BM5236" i="1"/>
  <c r="BN5235" i="1" s="1"/>
  <c r="BO5235" i="1" s="1"/>
  <c r="BP5235" i="1"/>
  <c r="BP5236" i="1" l="1"/>
  <c r="BM5237" i="1"/>
  <c r="BL5238" i="1"/>
  <c r="BM5238" i="1" l="1"/>
  <c r="BL5239" i="1"/>
  <c r="BP5237" i="1"/>
  <c r="BN5237" i="1"/>
  <c r="BO5237" i="1" s="1"/>
  <c r="BN5236" i="1"/>
  <c r="BO5236" i="1" s="1"/>
  <c r="BM5239" i="1" l="1"/>
  <c r="BL5240" i="1"/>
  <c r="BN5238" i="1"/>
  <c r="BP5238" i="1"/>
  <c r="BO5238" i="1"/>
  <c r="BM5240" i="1" l="1"/>
  <c r="BL5241" i="1"/>
  <c r="BP5239" i="1"/>
  <c r="BN5239" i="1"/>
  <c r="BO5239" i="1" s="1"/>
  <c r="BM5241" i="1" l="1"/>
  <c r="BN5240" i="1" s="1"/>
  <c r="BO5240" i="1" s="1"/>
  <c r="BL5242" i="1"/>
  <c r="BP5240" i="1"/>
  <c r="BM5242" i="1" l="1"/>
  <c r="BN5241" i="1" s="1"/>
  <c r="BO5241" i="1" s="1"/>
  <c r="BL5243" i="1"/>
  <c r="BP5241" i="1"/>
  <c r="BL5244" i="1" l="1"/>
  <c r="BM5243" i="1"/>
  <c r="BN5242" i="1" s="1"/>
  <c r="BO5242" i="1" s="1"/>
  <c r="BP5242" i="1"/>
  <c r="BP5243" i="1" l="1"/>
  <c r="BL5245" i="1"/>
  <c r="BM5244" i="1"/>
  <c r="BP5244" i="1" l="1"/>
  <c r="BM5245" i="1"/>
  <c r="BL5246" i="1"/>
  <c r="BN5243" i="1"/>
  <c r="BO5243" i="1" s="1"/>
  <c r="BL5247" i="1" l="1"/>
  <c r="BM5246" i="1"/>
  <c r="BN5245" i="1" s="1"/>
  <c r="BO5245" i="1" s="1"/>
  <c r="BP5245" i="1"/>
  <c r="BN5244" i="1"/>
  <c r="BO5244" i="1" s="1"/>
  <c r="BP5246" i="1" l="1"/>
  <c r="BM5247" i="1"/>
  <c r="BL5248" i="1"/>
  <c r="BL5249" i="1" l="1"/>
  <c r="BM5248" i="1"/>
  <c r="BN5247" i="1" s="1"/>
  <c r="BO5247" i="1" s="1"/>
  <c r="BP5247" i="1"/>
  <c r="BN5246" i="1"/>
  <c r="BO5246" i="1" s="1"/>
  <c r="BP5248" i="1" l="1"/>
  <c r="BL5250" i="1"/>
  <c r="BM5249" i="1"/>
  <c r="BP5249" i="1" l="1"/>
  <c r="BM5250" i="1"/>
  <c r="BL5251" i="1"/>
  <c r="BN5248" i="1"/>
  <c r="BO5248" i="1" s="1"/>
  <c r="BL5252" i="1" l="1"/>
  <c r="BM5251" i="1"/>
  <c r="BN5250" i="1" s="1"/>
  <c r="BO5250" i="1" s="1"/>
  <c r="BP5250" i="1"/>
  <c r="BN5249" i="1"/>
  <c r="BO5249" i="1" s="1"/>
  <c r="BP5251" i="1" l="1"/>
  <c r="BM5252" i="1"/>
  <c r="BL5253" i="1"/>
  <c r="BM5253" i="1" l="1"/>
  <c r="BL5254" i="1"/>
  <c r="BP5252" i="1"/>
  <c r="BN5252" i="1"/>
  <c r="BO5252" i="1" s="1"/>
  <c r="BN5251" i="1"/>
  <c r="BO5251" i="1" s="1"/>
  <c r="BM5254" i="1" l="1"/>
  <c r="BN5253" i="1" s="1"/>
  <c r="BO5253" i="1" s="1"/>
  <c r="BL5255" i="1"/>
  <c r="BP5253" i="1"/>
  <c r="BL5256" i="1" l="1"/>
  <c r="BM5255" i="1"/>
  <c r="BN5254" i="1" s="1"/>
  <c r="BO5254" i="1" s="1"/>
  <c r="BP5254" i="1"/>
  <c r="BP5255" i="1" l="1"/>
  <c r="BL5257" i="1"/>
  <c r="BM5256" i="1"/>
  <c r="BP5256" i="1" l="1"/>
  <c r="BM5257" i="1"/>
  <c r="BL5258" i="1"/>
  <c r="BN5255" i="1"/>
  <c r="BO5255" i="1" s="1"/>
  <c r="BM5258" i="1" l="1"/>
  <c r="BN5257" i="1" s="1"/>
  <c r="BO5257" i="1" s="1"/>
  <c r="BL5259" i="1"/>
  <c r="BP5257" i="1"/>
  <c r="BN5256" i="1"/>
  <c r="BO5256" i="1" s="1"/>
  <c r="BM5259" i="1" l="1"/>
  <c r="BL5260" i="1"/>
  <c r="BN5258" i="1"/>
  <c r="BO5258" i="1"/>
  <c r="BP5258" i="1"/>
  <c r="BL5261" i="1" l="1"/>
  <c r="BM5260" i="1"/>
  <c r="BN5259" i="1" s="1"/>
  <c r="BO5259" i="1" s="1"/>
  <c r="BP5259" i="1"/>
  <c r="BP5260" i="1" l="1"/>
  <c r="BM5261" i="1"/>
  <c r="BL5262" i="1"/>
  <c r="BM5262" i="1" l="1"/>
  <c r="BL5263" i="1"/>
  <c r="BP5261" i="1"/>
  <c r="BN5261" i="1"/>
  <c r="BO5261" i="1" s="1"/>
  <c r="BN5260" i="1"/>
  <c r="BO5260" i="1" s="1"/>
  <c r="BL5264" i="1" l="1"/>
  <c r="BM5263" i="1"/>
  <c r="BN5262" i="1" s="1"/>
  <c r="BO5262" i="1" s="1"/>
  <c r="BP5262" i="1"/>
  <c r="BP5263" i="1" l="1"/>
  <c r="BM5264" i="1"/>
  <c r="BL5265" i="1"/>
  <c r="BM5265" i="1" l="1"/>
  <c r="BN5264" i="1" s="1"/>
  <c r="BO5264" i="1" s="1"/>
  <c r="BL5266" i="1"/>
  <c r="BP5264" i="1"/>
  <c r="BN5263" i="1"/>
  <c r="BO5263" i="1" s="1"/>
  <c r="BL5267" i="1" l="1"/>
  <c r="BM5266" i="1"/>
  <c r="BN5265" i="1" s="1"/>
  <c r="BO5265" i="1" s="1"/>
  <c r="BP5265" i="1"/>
  <c r="BP5266" i="1" l="1"/>
  <c r="BM5267" i="1"/>
  <c r="BL5268" i="1"/>
  <c r="BL5269" i="1" l="1"/>
  <c r="BM5268" i="1"/>
  <c r="BN5267" i="1" s="1"/>
  <c r="BO5267" i="1" s="1"/>
  <c r="BP5267" i="1"/>
  <c r="BN5266" i="1"/>
  <c r="BO5266" i="1" s="1"/>
  <c r="BP5268" i="1" l="1"/>
  <c r="BL5270" i="1"/>
  <c r="BM5269" i="1"/>
  <c r="BP5269" i="1" l="1"/>
  <c r="BM5270" i="1"/>
  <c r="BL5271" i="1"/>
  <c r="BN5268" i="1"/>
  <c r="BO5268" i="1" s="1"/>
  <c r="BM5271" i="1" l="1"/>
  <c r="BN5270" i="1" s="1"/>
  <c r="BO5270" i="1" s="1"/>
  <c r="BL5272" i="1"/>
  <c r="BP5270" i="1"/>
  <c r="BN5269" i="1"/>
  <c r="BO5269" i="1" s="1"/>
  <c r="BL5273" i="1" l="1"/>
  <c r="BM5272" i="1"/>
  <c r="BN5271" i="1" s="1"/>
  <c r="BO5271" i="1" s="1"/>
  <c r="BP5271" i="1"/>
  <c r="BP5272" i="1" l="1"/>
  <c r="BM5273" i="1"/>
  <c r="BL5274" i="1"/>
  <c r="BM5274" i="1" l="1"/>
  <c r="BN5273" i="1" s="1"/>
  <c r="BO5273" i="1" s="1"/>
  <c r="BL5275" i="1"/>
  <c r="BP5273" i="1"/>
  <c r="BN5272" i="1"/>
  <c r="BO5272" i="1" s="1"/>
  <c r="BL5276" i="1" l="1"/>
  <c r="BM5275" i="1"/>
  <c r="BN5274" i="1" s="1"/>
  <c r="BO5274" i="1" s="1"/>
  <c r="BP5274" i="1"/>
  <c r="BP5275" i="1" l="1"/>
  <c r="BM5276" i="1"/>
  <c r="BL5277" i="1"/>
  <c r="BM5277" i="1" l="1"/>
  <c r="BN5276" i="1" s="1"/>
  <c r="BO5276" i="1" s="1"/>
  <c r="BL5278" i="1"/>
  <c r="BP5276" i="1"/>
  <c r="BN5275" i="1"/>
  <c r="BO5275" i="1" s="1"/>
  <c r="BM5278" i="1" l="1"/>
  <c r="BN5277" i="1" s="1"/>
  <c r="BO5277" i="1" s="1"/>
  <c r="BL5279" i="1"/>
  <c r="BP5277" i="1"/>
  <c r="BM5279" i="1" l="1"/>
  <c r="BN5278" i="1" s="1"/>
  <c r="BO5278" i="1" s="1"/>
  <c r="BL5280" i="1"/>
  <c r="BP5278" i="1"/>
  <c r="BL5281" i="1" l="1"/>
  <c r="BM5280" i="1"/>
  <c r="BN5279" i="1" s="1"/>
  <c r="BO5279" i="1" s="1"/>
  <c r="BP5279" i="1"/>
  <c r="BP5280" i="1" l="1"/>
  <c r="BL5282" i="1"/>
  <c r="BM5281" i="1"/>
  <c r="BP5281" i="1" l="1"/>
  <c r="BM5282" i="1"/>
  <c r="BL5283" i="1"/>
  <c r="BN5280" i="1"/>
  <c r="BO5280" i="1" s="1"/>
  <c r="BM5283" i="1" l="1"/>
  <c r="BL5284" i="1"/>
  <c r="BN5282" i="1"/>
  <c r="BO5282" i="1"/>
  <c r="BP5282" i="1"/>
  <c r="BN5281" i="1"/>
  <c r="BO5281" i="1" s="1"/>
  <c r="BM5284" i="1" l="1"/>
  <c r="BL5285" i="1"/>
  <c r="BN5283" i="1"/>
  <c r="BP5283" i="1"/>
  <c r="BO5283" i="1"/>
  <c r="BM5285" i="1" l="1"/>
  <c r="BN5284" i="1" s="1"/>
  <c r="BO5284" i="1" s="1"/>
  <c r="BL5286" i="1"/>
  <c r="BP5284" i="1"/>
  <c r="BL5287" i="1" l="1"/>
  <c r="BM5286" i="1"/>
  <c r="BP5285" i="1"/>
  <c r="BN5285" i="1"/>
  <c r="BO5285" i="1" s="1"/>
  <c r="BP5286" i="1" l="1"/>
  <c r="BL5288" i="1"/>
  <c r="BM5287" i="1"/>
  <c r="BP5287" i="1" l="1"/>
  <c r="BM5288" i="1"/>
  <c r="BL5289" i="1"/>
  <c r="BN5286" i="1"/>
  <c r="BO5286" i="1" s="1"/>
  <c r="BL5290" i="1" l="1"/>
  <c r="BM5289" i="1"/>
  <c r="BN5288" i="1" s="1"/>
  <c r="BO5288" i="1" s="1"/>
  <c r="BP5288" i="1"/>
  <c r="BN5287" i="1"/>
  <c r="BO5287" i="1" s="1"/>
  <c r="BP5289" i="1" l="1"/>
  <c r="BM5290" i="1"/>
  <c r="BL5291" i="1"/>
  <c r="BM5291" i="1" l="1"/>
  <c r="BL5292" i="1"/>
  <c r="BN5290" i="1"/>
  <c r="BO5290" i="1"/>
  <c r="BP5290" i="1"/>
  <c r="BN5289" i="1"/>
  <c r="BO5289" i="1" s="1"/>
  <c r="BL5293" i="1" l="1"/>
  <c r="BM5292" i="1"/>
  <c r="BN5291" i="1" s="1"/>
  <c r="BO5291" i="1" s="1"/>
  <c r="BP5291" i="1"/>
  <c r="BP5292" i="1" l="1"/>
  <c r="BM5293" i="1"/>
  <c r="BL5294" i="1"/>
  <c r="BM5294" i="1" l="1"/>
  <c r="BP5294" i="1" s="1"/>
  <c r="BL5295" i="1"/>
  <c r="BN5293" i="1"/>
  <c r="BO5293" i="1"/>
  <c r="BP5293" i="1"/>
  <c r="BN5292" i="1"/>
  <c r="BO5292" i="1" s="1"/>
  <c r="BM5295" i="1" l="1"/>
  <c r="BL5296" i="1"/>
  <c r="BM5296" i="1" l="1"/>
  <c r="BP5296" i="1" s="1"/>
  <c r="BL5297" i="1"/>
  <c r="BN5294" i="1"/>
  <c r="BO5294" i="1" s="1"/>
  <c r="BN5295" i="1"/>
  <c r="BP5295" i="1"/>
  <c r="BO5295" i="1"/>
  <c r="BL5298" i="1" l="1"/>
  <c r="BM5297" i="1"/>
  <c r="BN5296" i="1" l="1"/>
  <c r="BO5296" i="1" s="1"/>
  <c r="BP5297" i="1"/>
  <c r="BL5299" i="1"/>
  <c r="BM5298" i="1"/>
  <c r="BP5298" i="1" l="1"/>
  <c r="BL5300" i="1"/>
  <c r="BM5299" i="1"/>
  <c r="BN5297" i="1"/>
  <c r="BO5297" i="1" s="1"/>
  <c r="BP5299" i="1" l="1"/>
  <c r="BM5300" i="1"/>
  <c r="BL5301" i="1"/>
  <c r="BN5298" i="1"/>
  <c r="BO5298" i="1" s="1"/>
  <c r="BL5302" i="1" l="1"/>
  <c r="BM5301" i="1"/>
  <c r="BN5300" i="1" s="1"/>
  <c r="BO5300" i="1" s="1"/>
  <c r="BP5300" i="1"/>
  <c r="BN5299" i="1"/>
  <c r="BO5299" i="1" s="1"/>
  <c r="BP5301" i="1" l="1"/>
  <c r="BM5302" i="1"/>
  <c r="BL5303" i="1"/>
  <c r="BL5304" i="1" l="1"/>
  <c r="BM5303" i="1"/>
  <c r="BN5302" i="1" s="1"/>
  <c r="BO5302" i="1" s="1"/>
  <c r="BP5302" i="1"/>
  <c r="BN5301" i="1"/>
  <c r="BO5301" i="1" s="1"/>
  <c r="BP5303" i="1" l="1"/>
  <c r="BL5305" i="1"/>
  <c r="BM5304" i="1"/>
  <c r="BP5304" i="1" s="1"/>
  <c r="BM5305" i="1" l="1"/>
  <c r="BL5306" i="1"/>
  <c r="BN5303" i="1"/>
  <c r="BO5303" i="1" s="1"/>
  <c r="BL5307" i="1" l="1"/>
  <c r="BM5306" i="1"/>
  <c r="BN5305" i="1" s="1"/>
  <c r="BO5305" i="1" s="1"/>
  <c r="BN5304" i="1"/>
  <c r="BO5304" i="1" s="1"/>
  <c r="BP5305" i="1"/>
  <c r="BP5306" i="1" l="1"/>
  <c r="BM5307" i="1"/>
  <c r="BL5308" i="1"/>
  <c r="BM5308" i="1" l="1"/>
  <c r="BN5307" i="1" s="1"/>
  <c r="BO5307" i="1" s="1"/>
  <c r="BL5309" i="1"/>
  <c r="BP5307" i="1"/>
  <c r="BN5306" i="1"/>
  <c r="BO5306" i="1" s="1"/>
  <c r="BM5309" i="1" l="1"/>
  <c r="BL5310" i="1"/>
  <c r="BN5308" i="1"/>
  <c r="BO5308" i="1" s="1"/>
  <c r="BP5308" i="1"/>
  <c r="BM5310" i="1" l="1"/>
  <c r="BL5311" i="1"/>
  <c r="BP5309" i="1"/>
  <c r="BN5309" i="1"/>
  <c r="BO5309" i="1" s="1"/>
  <c r="BL5312" i="1" l="1"/>
  <c r="BM5311" i="1"/>
  <c r="BN5310" i="1" s="1"/>
  <c r="BO5310" i="1" s="1"/>
  <c r="BP5310" i="1"/>
  <c r="BP5311" i="1" l="1"/>
  <c r="BM5312" i="1"/>
  <c r="BP5312" i="1" s="1"/>
  <c r="BL5313" i="1"/>
  <c r="BM5313" i="1" l="1"/>
  <c r="BL5314" i="1"/>
  <c r="BN5311" i="1"/>
  <c r="BO5311" i="1" s="1"/>
  <c r="BL5315" i="1" l="1"/>
  <c r="BM5314" i="1"/>
  <c r="BN5312" i="1"/>
  <c r="BO5312" i="1" s="1"/>
  <c r="BN5313" i="1"/>
  <c r="BO5313" i="1" s="1"/>
  <c r="BP5313" i="1"/>
  <c r="BP5314" i="1" l="1"/>
  <c r="BL5316" i="1"/>
  <c r="BM5315" i="1"/>
  <c r="BP5315" i="1" l="1"/>
  <c r="BM5316" i="1"/>
  <c r="BL5317" i="1"/>
  <c r="BN5314" i="1"/>
  <c r="BO5314" i="1" s="1"/>
  <c r="BM5317" i="1" l="1"/>
  <c r="BN5316" i="1" s="1"/>
  <c r="BO5316" i="1" s="1"/>
  <c r="BL5318" i="1"/>
  <c r="BP5316" i="1"/>
  <c r="BN5315" i="1"/>
  <c r="BO5315" i="1" s="1"/>
  <c r="BM5318" i="1" l="1"/>
  <c r="BL5319" i="1"/>
  <c r="BN5317" i="1"/>
  <c r="BO5317" i="1" s="1"/>
  <c r="BP5317" i="1"/>
  <c r="BM5319" i="1" l="1"/>
  <c r="BL5320" i="1"/>
  <c r="BN5318" i="1"/>
  <c r="BO5318" i="1"/>
  <c r="BP5318" i="1"/>
  <c r="BL5321" i="1" l="1"/>
  <c r="BM5320" i="1"/>
  <c r="BN5319" i="1" s="1"/>
  <c r="BO5319" i="1" s="1"/>
  <c r="BP5319" i="1"/>
  <c r="BP5320" i="1" l="1"/>
  <c r="BM5321" i="1"/>
  <c r="BL5322" i="1"/>
  <c r="BL5323" i="1" l="1"/>
  <c r="BM5322" i="1"/>
  <c r="BN5321" i="1" s="1"/>
  <c r="BO5321" i="1" s="1"/>
  <c r="BP5321" i="1"/>
  <c r="BN5320" i="1"/>
  <c r="BO5320" i="1" s="1"/>
  <c r="BP5322" i="1" l="1"/>
  <c r="BM5323" i="1"/>
  <c r="BP5323" i="1" s="1"/>
  <c r="BL5324" i="1"/>
  <c r="BM5324" i="1" l="1"/>
  <c r="BL5325" i="1"/>
  <c r="BN5322" i="1"/>
  <c r="BO5322" i="1" s="1"/>
  <c r="BL5326" i="1" l="1"/>
  <c r="BM5325" i="1"/>
  <c r="BN5323" i="1"/>
  <c r="BO5323" i="1" s="1"/>
  <c r="BP5324" i="1"/>
  <c r="BN5324" i="1" l="1"/>
  <c r="BO5324" i="1" s="1"/>
  <c r="BP5325" i="1"/>
  <c r="BM5326" i="1"/>
  <c r="BL5327" i="1"/>
  <c r="BL5328" i="1" l="1"/>
  <c r="BM5327" i="1"/>
  <c r="BN5326" i="1" s="1"/>
  <c r="BO5326" i="1" s="1"/>
  <c r="BP5326" i="1"/>
  <c r="BN5325" i="1"/>
  <c r="BO5325" i="1" s="1"/>
  <c r="BP5327" i="1" l="1"/>
  <c r="BM5328" i="1"/>
  <c r="BL5329" i="1"/>
  <c r="BM5329" i="1" l="1"/>
  <c r="BL5330" i="1"/>
  <c r="BN5328" i="1"/>
  <c r="BO5328" i="1"/>
  <c r="BP5328" i="1"/>
  <c r="BN5327" i="1"/>
  <c r="BO5327" i="1" s="1"/>
  <c r="BM5330" i="1" l="1"/>
  <c r="BL5331" i="1"/>
  <c r="BN5329" i="1"/>
  <c r="BO5329" i="1"/>
  <c r="BP5329" i="1"/>
  <c r="BM5331" i="1" l="1"/>
  <c r="BL5332" i="1"/>
  <c r="BP5330" i="1"/>
  <c r="BN5330" i="1"/>
  <c r="BO5330" i="1" s="1"/>
  <c r="BL5333" i="1" l="1"/>
  <c r="BM5332" i="1"/>
  <c r="BN5331" i="1" s="1"/>
  <c r="BO5331" i="1" s="1"/>
  <c r="BP5331" i="1"/>
  <c r="BP5332" i="1" l="1"/>
  <c r="BM5333" i="1"/>
  <c r="BL5334" i="1"/>
  <c r="BL5335" i="1" l="1"/>
  <c r="BM5334" i="1"/>
  <c r="BN5333" i="1" s="1"/>
  <c r="BO5333" i="1" s="1"/>
  <c r="BP5333" i="1"/>
  <c r="BN5332" i="1"/>
  <c r="BO5332" i="1" s="1"/>
  <c r="BP5334" i="1" l="1"/>
  <c r="BM5335" i="1"/>
  <c r="BL5336" i="1"/>
  <c r="BM5336" i="1" l="1"/>
  <c r="BL5337" i="1"/>
  <c r="BN5335" i="1"/>
  <c r="BO5335" i="1" s="1"/>
  <c r="BP5335" i="1"/>
  <c r="BN5334" i="1"/>
  <c r="BO5334" i="1" s="1"/>
  <c r="BL5338" i="1" l="1"/>
  <c r="BM5337" i="1"/>
  <c r="BP5336" i="1"/>
  <c r="BN5336" i="1"/>
  <c r="BO5336" i="1" s="1"/>
  <c r="BP5337" i="1" l="1"/>
  <c r="BM5338" i="1"/>
  <c r="BL5339" i="1"/>
  <c r="BM5339" i="1" l="1"/>
  <c r="BN5338" i="1" s="1"/>
  <c r="BO5338" i="1" s="1"/>
  <c r="BL5340" i="1"/>
  <c r="BP5338" i="1"/>
  <c r="BN5337" i="1"/>
  <c r="BO5337" i="1" s="1"/>
  <c r="BM5340" i="1" l="1"/>
  <c r="BN5339" i="1" s="1"/>
  <c r="BO5339" i="1" s="1"/>
  <c r="BL5341" i="1"/>
  <c r="BP5339" i="1"/>
  <c r="BL5342" i="1" l="1"/>
  <c r="BM5341" i="1"/>
  <c r="BN5340" i="1" s="1"/>
  <c r="BO5340" i="1" s="1"/>
  <c r="BP5340" i="1"/>
  <c r="BP5341" i="1" l="1"/>
  <c r="BM5342" i="1"/>
  <c r="BL5343" i="1"/>
  <c r="BM5343" i="1" l="1"/>
  <c r="BL5344" i="1"/>
  <c r="BP5342" i="1"/>
  <c r="BN5342" i="1"/>
  <c r="BO5342" i="1" s="1"/>
  <c r="BN5341" i="1"/>
  <c r="BO5341" i="1" s="1"/>
  <c r="BL5345" i="1" l="1"/>
  <c r="BM5344" i="1"/>
  <c r="BN5343" i="1" s="1"/>
  <c r="BO5343" i="1" s="1"/>
  <c r="BP5343" i="1"/>
  <c r="BP5344" i="1" l="1"/>
  <c r="BM5345" i="1"/>
  <c r="BL5346" i="1"/>
  <c r="BL5347" i="1" l="1"/>
  <c r="BM5346" i="1"/>
  <c r="BN5345" i="1" s="1"/>
  <c r="BO5345" i="1" s="1"/>
  <c r="BP5345" i="1"/>
  <c r="BN5344" i="1"/>
  <c r="BO5344" i="1" s="1"/>
  <c r="BP5346" i="1" l="1"/>
  <c r="BL5348" i="1"/>
  <c r="BM5347" i="1"/>
  <c r="BP5347" i="1" l="1"/>
  <c r="BL5349" i="1"/>
  <c r="BM5348" i="1"/>
  <c r="BN5346" i="1"/>
  <c r="BO5346" i="1" s="1"/>
  <c r="BP5348" i="1" l="1"/>
  <c r="BL5350" i="1"/>
  <c r="BM5349" i="1"/>
  <c r="BN5347" i="1"/>
  <c r="BO5347" i="1" s="1"/>
  <c r="BP5349" i="1" l="1"/>
  <c r="BM5350" i="1"/>
  <c r="BL5351" i="1"/>
  <c r="BN5348" i="1"/>
  <c r="BO5348" i="1" s="1"/>
  <c r="BL5352" i="1" l="1"/>
  <c r="BM5351" i="1"/>
  <c r="BN5350" i="1" s="1"/>
  <c r="BO5350" i="1" s="1"/>
  <c r="BP5350" i="1"/>
  <c r="BN5349" i="1"/>
  <c r="BO5349" i="1" s="1"/>
  <c r="BP5351" i="1" l="1"/>
  <c r="BM5352" i="1"/>
  <c r="BL5353" i="1"/>
  <c r="BM5353" i="1" l="1"/>
  <c r="BL5354" i="1"/>
  <c r="BN5352" i="1"/>
  <c r="BO5352" i="1"/>
  <c r="BP5352" i="1"/>
  <c r="BN5351" i="1"/>
  <c r="BO5351" i="1" s="1"/>
  <c r="BM5354" i="1" l="1"/>
  <c r="BL5355" i="1"/>
  <c r="BN5353" i="1"/>
  <c r="BO5353" i="1"/>
  <c r="BP5353" i="1"/>
  <c r="BL5356" i="1" l="1"/>
  <c r="BM5355" i="1"/>
  <c r="BP5354" i="1"/>
  <c r="BN5354" i="1"/>
  <c r="BO5354" i="1" s="1"/>
  <c r="BP5355" i="1" l="1"/>
  <c r="BL5357" i="1"/>
  <c r="BM5356" i="1"/>
  <c r="BP5356" i="1" l="1"/>
  <c r="BM5357" i="1"/>
  <c r="BL5358" i="1"/>
  <c r="BN5355" i="1"/>
  <c r="BO5355" i="1" s="1"/>
  <c r="BL5359" i="1" l="1"/>
  <c r="BM5358" i="1"/>
  <c r="BN5357" i="1" s="1"/>
  <c r="BO5357" i="1" s="1"/>
  <c r="BP5357" i="1"/>
  <c r="BN5356" i="1"/>
  <c r="BO5356" i="1" s="1"/>
  <c r="BP5358" i="1" l="1"/>
  <c r="BM5359" i="1"/>
  <c r="BL5360" i="1"/>
  <c r="BM5360" i="1" l="1"/>
  <c r="BN5359" i="1" s="1"/>
  <c r="BO5359" i="1" s="1"/>
  <c r="BL5361" i="1"/>
  <c r="BP5359" i="1"/>
  <c r="BN5358" i="1"/>
  <c r="BO5358" i="1" s="1"/>
  <c r="BL5362" i="1" l="1"/>
  <c r="BM5361" i="1"/>
  <c r="BN5360" i="1" s="1"/>
  <c r="BO5360" i="1" s="1"/>
  <c r="BP5360" i="1"/>
  <c r="BP5361" i="1" l="1"/>
  <c r="BM5362" i="1"/>
  <c r="BL5363" i="1"/>
  <c r="BM5363" i="1" l="1"/>
  <c r="BN5362" i="1" s="1"/>
  <c r="BO5362" i="1" s="1"/>
  <c r="BL5364" i="1"/>
  <c r="BP5362" i="1"/>
  <c r="BN5361" i="1"/>
  <c r="BO5361" i="1" s="1"/>
  <c r="BM5364" i="1" l="1"/>
  <c r="BN5363" i="1" s="1"/>
  <c r="BO5363" i="1" s="1"/>
  <c r="BL5365" i="1"/>
  <c r="BP5363" i="1"/>
  <c r="BM5365" i="1" l="1"/>
  <c r="BL5366" i="1"/>
  <c r="BN5364" i="1"/>
  <c r="BO5364" i="1"/>
  <c r="BP5364" i="1"/>
  <c r="BM5366" i="1" l="1"/>
  <c r="BN5365" i="1" s="1"/>
  <c r="BO5365" i="1" s="1"/>
  <c r="BL5367" i="1"/>
  <c r="BP5365" i="1"/>
  <c r="BM5367" i="1" l="1"/>
  <c r="BL5368" i="1"/>
  <c r="BP5366" i="1"/>
  <c r="BN5366" i="1"/>
  <c r="BO5366" i="1" s="1"/>
  <c r="BL5369" i="1" l="1"/>
  <c r="BM5368" i="1"/>
  <c r="BP5367" i="1"/>
  <c r="BN5367" i="1"/>
  <c r="BO5367" i="1" s="1"/>
  <c r="BP5368" i="1" l="1"/>
  <c r="BL5370" i="1"/>
  <c r="BM5369" i="1"/>
  <c r="BP5369" i="1" l="1"/>
  <c r="BM5370" i="1"/>
  <c r="BL5371" i="1"/>
  <c r="BN5368" i="1"/>
  <c r="BO5368" i="1" s="1"/>
  <c r="BM5371" i="1" l="1"/>
  <c r="BL5372" i="1"/>
  <c r="BP5370" i="1"/>
  <c r="BN5370" i="1"/>
  <c r="BO5370" i="1" s="1"/>
  <c r="BN5369" i="1"/>
  <c r="BO5369" i="1" s="1"/>
  <c r="BL5373" i="1" l="1"/>
  <c r="BM5372" i="1"/>
  <c r="BN5371" i="1" s="1"/>
  <c r="BO5371" i="1" s="1"/>
  <c r="BP5371" i="1"/>
  <c r="BP5372" i="1" l="1"/>
  <c r="BL5374" i="1"/>
  <c r="BM5373" i="1"/>
  <c r="BP5373" i="1" l="1"/>
  <c r="BM5374" i="1"/>
  <c r="BL5375" i="1"/>
  <c r="BN5372" i="1"/>
  <c r="BO5372" i="1" s="1"/>
  <c r="BM5375" i="1" l="1"/>
  <c r="BN5374" i="1" s="1"/>
  <c r="BO5374" i="1" s="1"/>
  <c r="BL5376" i="1"/>
  <c r="BP5374" i="1"/>
  <c r="BN5373" i="1"/>
  <c r="BO5373" i="1" s="1"/>
  <c r="BM5376" i="1" l="1"/>
  <c r="BL5377" i="1"/>
  <c r="BP5375" i="1"/>
  <c r="BN5375" i="1"/>
  <c r="BO5375" i="1" s="1"/>
  <c r="BL5378" i="1" l="1"/>
  <c r="BM5377" i="1"/>
  <c r="BN5376" i="1" s="1"/>
  <c r="BO5376" i="1" s="1"/>
  <c r="BP5376" i="1"/>
  <c r="BP5377" i="1" l="1"/>
  <c r="BL5379" i="1"/>
  <c r="BM5378" i="1"/>
  <c r="BP5378" i="1" l="1"/>
  <c r="BM5379" i="1"/>
  <c r="BL5380" i="1"/>
  <c r="BN5377" i="1"/>
  <c r="BO5377" i="1" s="1"/>
  <c r="BM5380" i="1" l="1"/>
  <c r="BN5379" i="1" s="1"/>
  <c r="BO5379" i="1" s="1"/>
  <c r="BL5381" i="1"/>
  <c r="BP5379" i="1"/>
  <c r="BN5378" i="1"/>
  <c r="BO5378" i="1" s="1"/>
  <c r="BL5382" i="1" l="1"/>
  <c r="BM5381" i="1"/>
  <c r="BN5380" i="1" s="1"/>
  <c r="BO5380" i="1" s="1"/>
  <c r="BP5380" i="1"/>
  <c r="BP5381" i="1" l="1"/>
  <c r="BM5382" i="1"/>
  <c r="BL5383" i="1"/>
  <c r="BM5383" i="1" l="1"/>
  <c r="BL5384" i="1"/>
  <c r="BP5382" i="1"/>
  <c r="BN5382" i="1"/>
  <c r="BO5382" i="1" s="1"/>
  <c r="BN5381" i="1"/>
  <c r="BO5381" i="1" s="1"/>
  <c r="BL5385" i="1" l="1"/>
  <c r="BM5384" i="1"/>
  <c r="BP5383" i="1"/>
  <c r="BN5383" i="1"/>
  <c r="BO5383" i="1" s="1"/>
  <c r="BP5384" i="1" l="1"/>
  <c r="BL5386" i="1"/>
  <c r="BM5385" i="1"/>
  <c r="BP5385" i="1" l="1"/>
  <c r="BM5386" i="1"/>
  <c r="BL5387" i="1"/>
  <c r="BN5384" i="1"/>
  <c r="BO5384" i="1" s="1"/>
  <c r="BL5388" i="1" l="1"/>
  <c r="BM5387" i="1"/>
  <c r="BN5386" i="1" s="1"/>
  <c r="BO5386" i="1" s="1"/>
  <c r="BP5386" i="1"/>
  <c r="BN5385" i="1"/>
  <c r="BO5385" i="1" s="1"/>
  <c r="BP5387" i="1" l="1"/>
  <c r="BM5388" i="1"/>
  <c r="BL5389" i="1"/>
  <c r="BM5389" i="1" l="1"/>
  <c r="BN5388" i="1" s="1"/>
  <c r="BO5388" i="1" s="1"/>
  <c r="BL5390" i="1"/>
  <c r="BP5388" i="1"/>
  <c r="BN5387" i="1"/>
  <c r="BO5387" i="1" s="1"/>
  <c r="BL5391" i="1" l="1"/>
  <c r="BM5390" i="1"/>
  <c r="BP5389" i="1"/>
  <c r="BN5389" i="1"/>
  <c r="BO5389" i="1" s="1"/>
  <c r="BP5390" i="1" l="1"/>
  <c r="BM5391" i="1"/>
  <c r="BL5392" i="1"/>
  <c r="BL5393" i="1" l="1"/>
  <c r="BM5392" i="1"/>
  <c r="BN5391" i="1" s="1"/>
  <c r="BO5391" i="1" s="1"/>
  <c r="BP5391" i="1"/>
  <c r="BN5390" i="1"/>
  <c r="BO5390" i="1" s="1"/>
  <c r="BP5392" i="1" l="1"/>
  <c r="BL5394" i="1"/>
  <c r="BM5393" i="1"/>
  <c r="BP5393" i="1" l="1"/>
  <c r="BM5394" i="1"/>
  <c r="BL5395" i="1"/>
  <c r="BN5392" i="1"/>
  <c r="BO5392" i="1" s="1"/>
  <c r="BM5395" i="1" l="1"/>
  <c r="BL5396" i="1"/>
  <c r="BP5394" i="1"/>
  <c r="BN5394" i="1"/>
  <c r="BO5394" i="1" s="1"/>
  <c r="BN5393" i="1"/>
  <c r="BO5393" i="1" s="1"/>
  <c r="BL5397" i="1" l="1"/>
  <c r="BM5396" i="1"/>
  <c r="BN5395" i="1" s="1"/>
  <c r="BO5395" i="1" s="1"/>
  <c r="BP5395" i="1"/>
  <c r="BP5396" i="1" l="1"/>
  <c r="BM5397" i="1"/>
  <c r="BL5398" i="1"/>
  <c r="BL5399" i="1" l="1"/>
  <c r="BM5398" i="1"/>
  <c r="BN5397" i="1" s="1"/>
  <c r="BO5397" i="1" s="1"/>
  <c r="BP5397" i="1"/>
  <c r="BN5396" i="1"/>
  <c r="BO5396" i="1" s="1"/>
  <c r="BP5398" i="1" l="1"/>
  <c r="BM5399" i="1"/>
  <c r="BL5400" i="1"/>
  <c r="BM5400" i="1" l="1"/>
  <c r="BN5399" i="1" s="1"/>
  <c r="BO5399" i="1" s="1"/>
  <c r="BL5401" i="1"/>
  <c r="BP5399" i="1"/>
  <c r="BN5398" i="1"/>
  <c r="BO5398" i="1" s="1"/>
  <c r="BM5401" i="1" l="1"/>
  <c r="BN5400" i="1" s="1"/>
  <c r="BO5400" i="1" s="1"/>
  <c r="BL5402" i="1"/>
  <c r="BP5400" i="1"/>
  <c r="BL5403" i="1" l="1"/>
  <c r="BM5402" i="1"/>
  <c r="BN5401" i="1" s="1"/>
  <c r="BO5401" i="1" s="1"/>
  <c r="BP5401" i="1"/>
  <c r="BP5402" i="1" l="1"/>
  <c r="BM5403" i="1"/>
  <c r="BL5404" i="1"/>
  <c r="BM5404" i="1" l="1"/>
  <c r="BL5405" i="1"/>
  <c r="BP5403" i="1"/>
  <c r="BN5403" i="1"/>
  <c r="BO5403" i="1" s="1"/>
  <c r="BN5402" i="1"/>
  <c r="BO5402" i="1" s="1"/>
  <c r="BM5405" i="1" l="1"/>
  <c r="BN5404" i="1" s="1"/>
  <c r="BO5404" i="1" s="1"/>
  <c r="BL5406" i="1"/>
  <c r="BP5404" i="1"/>
  <c r="BM5406" i="1" l="1"/>
  <c r="BL5407" i="1"/>
  <c r="BP5405" i="1"/>
  <c r="BN5405" i="1"/>
  <c r="BO5405" i="1" s="1"/>
  <c r="BM5407" i="1" l="1"/>
  <c r="BL5408" i="1"/>
  <c r="BN5406" i="1"/>
  <c r="BO5406" i="1"/>
  <c r="BP5406" i="1"/>
  <c r="BL5409" i="1" l="1"/>
  <c r="BM5408" i="1"/>
  <c r="BP5407" i="1"/>
  <c r="BN5407" i="1"/>
  <c r="BO5407" i="1" s="1"/>
  <c r="BP5408" i="1" l="1"/>
  <c r="BL5410" i="1"/>
  <c r="BM5409" i="1"/>
  <c r="BP5409" i="1" l="1"/>
  <c r="BM5410" i="1"/>
  <c r="BL5411" i="1"/>
  <c r="BN5408" i="1"/>
  <c r="BO5408" i="1" s="1"/>
  <c r="BL5412" i="1" l="1"/>
  <c r="BM5411" i="1"/>
  <c r="BN5410" i="1" s="1"/>
  <c r="BO5410" i="1" s="1"/>
  <c r="BP5410" i="1"/>
  <c r="BN5409" i="1"/>
  <c r="BO5409" i="1" s="1"/>
  <c r="BP5411" i="1" l="1"/>
  <c r="BL5413" i="1"/>
  <c r="BM5412" i="1"/>
  <c r="BP5412" i="1" l="1"/>
  <c r="BM5413" i="1"/>
  <c r="BL5414" i="1"/>
  <c r="BN5411" i="1"/>
  <c r="BO5411" i="1" s="1"/>
  <c r="BL5415" i="1" l="1"/>
  <c r="BM5414" i="1"/>
  <c r="BP5413" i="1"/>
  <c r="BN5413" i="1"/>
  <c r="BO5413" i="1" s="1"/>
  <c r="BN5412" i="1"/>
  <c r="BO5412" i="1" s="1"/>
  <c r="BP5414" i="1" l="1"/>
  <c r="BM5415" i="1"/>
  <c r="BL5416" i="1"/>
  <c r="BL5417" i="1" l="1"/>
  <c r="BM5416" i="1"/>
  <c r="BN5415" i="1" s="1"/>
  <c r="BO5415" i="1" s="1"/>
  <c r="BP5415" i="1"/>
  <c r="BN5414" i="1"/>
  <c r="BO5414" i="1" s="1"/>
  <c r="BP5416" i="1" l="1"/>
  <c r="BL5418" i="1"/>
  <c r="BM5417" i="1"/>
  <c r="BP5417" i="1" l="1"/>
  <c r="BM5418" i="1"/>
  <c r="BL5419" i="1"/>
  <c r="BN5416" i="1"/>
  <c r="BO5416" i="1" s="1"/>
  <c r="BM5419" i="1" l="1"/>
  <c r="BL5420" i="1"/>
  <c r="BP5418" i="1"/>
  <c r="BN5418" i="1"/>
  <c r="BO5418" i="1" s="1"/>
  <c r="BN5417" i="1"/>
  <c r="BO5417" i="1" s="1"/>
  <c r="BM5420" i="1" l="1"/>
  <c r="BN5419" i="1" s="1"/>
  <c r="BO5419" i="1" s="1"/>
  <c r="BL5421" i="1"/>
  <c r="BP5419" i="1"/>
  <c r="BL5422" i="1" l="1"/>
  <c r="BM5421" i="1"/>
  <c r="BN5420" i="1" s="1"/>
  <c r="BO5420" i="1" s="1"/>
  <c r="BP5420" i="1"/>
  <c r="BP5421" i="1" l="1"/>
  <c r="BL5423" i="1"/>
  <c r="BM5422" i="1"/>
  <c r="BP5422" i="1" l="1"/>
  <c r="BM5423" i="1"/>
  <c r="BL5424" i="1"/>
  <c r="BN5421" i="1"/>
  <c r="BO5421" i="1" s="1"/>
  <c r="BL5425" i="1" l="1"/>
  <c r="BM5424" i="1"/>
  <c r="BP5423" i="1"/>
  <c r="BN5423" i="1"/>
  <c r="BO5423" i="1" s="1"/>
  <c r="BN5422" i="1"/>
  <c r="BO5422" i="1" s="1"/>
  <c r="BP5424" i="1" l="1"/>
  <c r="BM5425" i="1"/>
  <c r="BL5426" i="1"/>
  <c r="BL5427" i="1" l="1"/>
  <c r="BM5426" i="1"/>
  <c r="BN5425" i="1" s="1"/>
  <c r="BO5425" i="1" s="1"/>
  <c r="BP5425" i="1"/>
  <c r="BN5424" i="1"/>
  <c r="BO5424" i="1" s="1"/>
  <c r="BP5426" i="1" l="1"/>
  <c r="BM5427" i="1"/>
  <c r="BL5428" i="1"/>
  <c r="BM5428" i="1" l="1"/>
  <c r="BN5427" i="1" s="1"/>
  <c r="BO5427" i="1" s="1"/>
  <c r="BL5429" i="1"/>
  <c r="BP5427" i="1"/>
  <c r="BN5426" i="1"/>
  <c r="BO5426" i="1" s="1"/>
  <c r="BM5429" i="1" l="1"/>
  <c r="BL5430" i="1"/>
  <c r="BP5428" i="1"/>
  <c r="BN5428" i="1"/>
  <c r="BO5428" i="1"/>
  <c r="BM5430" i="1" l="1"/>
  <c r="BL5431" i="1"/>
  <c r="BP5429" i="1"/>
  <c r="BN5429" i="1"/>
  <c r="BO5429" i="1" s="1"/>
  <c r="BL5432" i="1" l="1"/>
  <c r="BM5431" i="1"/>
  <c r="BP5430" i="1"/>
  <c r="BN5430" i="1"/>
  <c r="BO5430" i="1" s="1"/>
  <c r="BP5431" i="1" l="1"/>
  <c r="BL5433" i="1"/>
  <c r="BM5432" i="1"/>
  <c r="BP5432" i="1" l="1"/>
  <c r="BM5433" i="1"/>
  <c r="BL5434" i="1"/>
  <c r="BN5431" i="1"/>
  <c r="BO5431" i="1" s="1"/>
  <c r="BM5434" i="1" l="1"/>
  <c r="BN5433" i="1" s="1"/>
  <c r="BO5433" i="1" s="1"/>
  <c r="BL5435" i="1"/>
  <c r="BP5433" i="1"/>
  <c r="BN5432" i="1"/>
  <c r="BO5432" i="1" s="1"/>
  <c r="BM5435" i="1" l="1"/>
  <c r="BN5434" i="1" s="1"/>
  <c r="BO5434" i="1" s="1"/>
  <c r="BL5436" i="1"/>
  <c r="BP5434" i="1"/>
  <c r="BM5436" i="1" l="1"/>
  <c r="BN5435" i="1" s="1"/>
  <c r="BO5435" i="1" s="1"/>
  <c r="BL5437" i="1"/>
  <c r="BP5435" i="1"/>
  <c r="BL5438" i="1" l="1"/>
  <c r="BM5437" i="1"/>
  <c r="BN5436" i="1" s="1"/>
  <c r="BO5436" i="1" s="1"/>
  <c r="BP5436" i="1"/>
  <c r="BP5437" i="1" l="1"/>
  <c r="BL5439" i="1"/>
  <c r="BM5438" i="1"/>
  <c r="BP5438" i="1" l="1"/>
  <c r="BL5440" i="1"/>
  <c r="BM5439" i="1"/>
  <c r="BN5437" i="1"/>
  <c r="BO5437" i="1" s="1"/>
  <c r="BP5439" i="1" l="1"/>
  <c r="BL5441" i="1"/>
  <c r="BM5440" i="1"/>
  <c r="BN5438" i="1"/>
  <c r="BO5438" i="1" s="1"/>
  <c r="BP5440" i="1" l="1"/>
  <c r="BL5442" i="1"/>
  <c r="BM5441" i="1"/>
  <c r="BN5439" i="1"/>
  <c r="BO5439" i="1" s="1"/>
  <c r="BP5441" i="1" l="1"/>
  <c r="BL5443" i="1"/>
  <c r="BM5442" i="1"/>
  <c r="BN5440" i="1"/>
  <c r="BO5440" i="1" s="1"/>
  <c r="BP5442" i="1" l="1"/>
  <c r="BM5443" i="1"/>
  <c r="BL5444" i="1"/>
  <c r="BN5441" i="1"/>
  <c r="BO5441" i="1" s="1"/>
  <c r="BM5444" i="1" l="1"/>
  <c r="BL5445" i="1"/>
  <c r="BP5443" i="1"/>
  <c r="BN5443" i="1"/>
  <c r="BO5443" i="1" s="1"/>
  <c r="BN5442" i="1"/>
  <c r="BO5442" i="1" s="1"/>
  <c r="BL5446" i="1" l="1"/>
  <c r="BM5445" i="1"/>
  <c r="BN5444" i="1" s="1"/>
  <c r="BO5444" i="1" s="1"/>
  <c r="BP5444" i="1"/>
  <c r="BP5445" i="1" l="1"/>
  <c r="BM5446" i="1"/>
  <c r="BL5447" i="1"/>
  <c r="BL5448" i="1" l="1"/>
  <c r="BM5447" i="1"/>
  <c r="BN5446" i="1" s="1"/>
  <c r="BO5446" i="1" s="1"/>
  <c r="BP5446" i="1"/>
  <c r="BN5445" i="1"/>
  <c r="BO5445" i="1" s="1"/>
  <c r="BP5447" i="1" l="1"/>
  <c r="BL5449" i="1"/>
  <c r="BM5448" i="1"/>
  <c r="BP5448" i="1" l="1"/>
  <c r="BL5450" i="1"/>
  <c r="BM5449" i="1"/>
  <c r="BN5447" i="1"/>
  <c r="BO5447" i="1" s="1"/>
  <c r="BP5449" i="1" l="1"/>
  <c r="BM5450" i="1"/>
  <c r="BL5451" i="1"/>
  <c r="BN5448" i="1"/>
  <c r="BO5448" i="1" s="1"/>
  <c r="BL5452" i="1" l="1"/>
  <c r="BM5451" i="1"/>
  <c r="BN5450" i="1" s="1"/>
  <c r="BO5450" i="1" s="1"/>
  <c r="BP5450" i="1"/>
  <c r="BN5449" i="1"/>
  <c r="BO5449" i="1" s="1"/>
  <c r="BP5451" i="1" l="1"/>
  <c r="BM5452" i="1"/>
  <c r="BL5453" i="1"/>
  <c r="BM5453" i="1" l="1"/>
  <c r="BL5454" i="1"/>
  <c r="BP5452" i="1"/>
  <c r="BN5452" i="1"/>
  <c r="BO5452" i="1" s="1"/>
  <c r="BN5451" i="1"/>
  <c r="BO5451" i="1" s="1"/>
  <c r="BM5454" i="1" l="1"/>
  <c r="BL5455" i="1"/>
  <c r="BN5453" i="1"/>
  <c r="BO5453" i="1"/>
  <c r="BP5453" i="1"/>
  <c r="BL5456" i="1" l="1"/>
  <c r="BM5455" i="1"/>
  <c r="BN5454" i="1" s="1"/>
  <c r="BO5454" i="1" s="1"/>
  <c r="BP5454" i="1"/>
  <c r="BP5455" i="1" l="1"/>
  <c r="BM5456" i="1"/>
  <c r="BL5457" i="1"/>
  <c r="BM5457" i="1" l="1"/>
  <c r="BN5456" i="1" s="1"/>
  <c r="BO5456" i="1" s="1"/>
  <c r="BL5458" i="1"/>
  <c r="BP5456" i="1"/>
  <c r="BN5455" i="1"/>
  <c r="BO5455" i="1" s="1"/>
  <c r="BM5458" i="1" l="1"/>
  <c r="BL5459" i="1"/>
  <c r="BP5457" i="1"/>
  <c r="BN5457" i="1"/>
  <c r="BO5457" i="1"/>
  <c r="BM5459" i="1" l="1"/>
  <c r="BL5460" i="1"/>
  <c r="BP5458" i="1"/>
  <c r="BN5458" i="1"/>
  <c r="BO5458" i="1" s="1"/>
  <c r="BM5460" i="1" l="1"/>
  <c r="BL5461" i="1"/>
  <c r="BN5459" i="1"/>
  <c r="BO5459" i="1" s="1"/>
  <c r="BP5459" i="1"/>
  <c r="BM5461" i="1" l="1"/>
  <c r="BL5462" i="1"/>
  <c r="BN5460" i="1"/>
  <c r="BO5460" i="1" s="1"/>
  <c r="BP5460" i="1"/>
  <c r="BL5463" i="1" l="1"/>
  <c r="BM5462" i="1"/>
  <c r="BN5461" i="1" s="1"/>
  <c r="BO5461" i="1" s="1"/>
  <c r="BP5461" i="1"/>
  <c r="BP5462" i="1" l="1"/>
  <c r="BL5464" i="1"/>
  <c r="BM5463" i="1"/>
  <c r="BP5463" i="1" l="1"/>
  <c r="BM5464" i="1"/>
  <c r="BL5465" i="1"/>
  <c r="BN5462" i="1"/>
  <c r="BO5462" i="1" s="1"/>
  <c r="BL5466" i="1" l="1"/>
  <c r="BM5465" i="1"/>
  <c r="BN5464" i="1" s="1"/>
  <c r="BO5464" i="1" s="1"/>
  <c r="BP5464" i="1"/>
  <c r="BN5463" i="1"/>
  <c r="BO5463" i="1" s="1"/>
  <c r="BP5465" i="1" l="1"/>
  <c r="BL5467" i="1"/>
  <c r="BM5466" i="1"/>
  <c r="BP5466" i="1" l="1"/>
  <c r="BM5467" i="1"/>
  <c r="BL5468" i="1"/>
  <c r="BN5465" i="1"/>
  <c r="BO5465" i="1" s="1"/>
  <c r="BL5469" i="1" l="1"/>
  <c r="BM5468" i="1"/>
  <c r="BP5467" i="1"/>
  <c r="BN5467" i="1"/>
  <c r="BO5467" i="1" s="1"/>
  <c r="BN5466" i="1"/>
  <c r="BO5466" i="1" s="1"/>
  <c r="BP5468" i="1" l="1"/>
  <c r="BM5469" i="1"/>
  <c r="BL5470" i="1"/>
  <c r="BM5470" i="1" l="1"/>
  <c r="BN5469" i="1" s="1"/>
  <c r="BO5469" i="1" s="1"/>
  <c r="BL5471" i="1"/>
  <c r="BP5469" i="1"/>
  <c r="BN5468" i="1"/>
  <c r="BO5468" i="1" s="1"/>
  <c r="BL5472" i="1" l="1"/>
  <c r="BM5471" i="1"/>
  <c r="BN5470" i="1" s="1"/>
  <c r="BO5470" i="1" s="1"/>
  <c r="BP5470" i="1"/>
  <c r="BP5471" i="1" l="1"/>
  <c r="BM5472" i="1"/>
  <c r="BL5473" i="1"/>
  <c r="BM5473" i="1" l="1"/>
  <c r="BL5474" i="1"/>
  <c r="BN5472" i="1"/>
  <c r="BO5472" i="1" s="1"/>
  <c r="BP5472" i="1"/>
  <c r="BN5471" i="1"/>
  <c r="BO5471" i="1" s="1"/>
  <c r="BL5475" i="1" l="1"/>
  <c r="BM5474" i="1"/>
  <c r="BP5473" i="1"/>
  <c r="BN5473" i="1"/>
  <c r="BO5473" i="1" s="1"/>
  <c r="BP5474" i="1" l="1"/>
  <c r="BM5475" i="1"/>
  <c r="BL5476" i="1"/>
  <c r="BP5475" i="1" l="1"/>
  <c r="BL5477" i="1"/>
  <c r="BM5476" i="1"/>
  <c r="BN5474" i="1"/>
  <c r="BO5474" i="1" s="1"/>
  <c r="BM5477" i="1" l="1"/>
  <c r="BL5478" i="1"/>
  <c r="BP5476" i="1"/>
  <c r="BN5476" i="1"/>
  <c r="BO5476" i="1" s="1"/>
  <c r="BN5475" i="1"/>
  <c r="BO5475" i="1" s="1"/>
  <c r="BM5478" i="1" l="1"/>
  <c r="BL5479" i="1"/>
  <c r="BN5477" i="1"/>
  <c r="BO5477" i="1" s="1"/>
  <c r="BP5477" i="1"/>
  <c r="BL5480" i="1" l="1"/>
  <c r="BM5479" i="1"/>
  <c r="BP5478" i="1"/>
  <c r="BN5478" i="1"/>
  <c r="BO5478" i="1" s="1"/>
  <c r="BP5479" i="1" l="1"/>
  <c r="BM5480" i="1"/>
  <c r="BL5481" i="1"/>
  <c r="BP5480" i="1" l="1"/>
  <c r="BL5482" i="1"/>
  <c r="BM5481" i="1"/>
  <c r="BN5479" i="1"/>
  <c r="BO5479" i="1" s="1"/>
  <c r="BP5481" i="1" l="1"/>
  <c r="BM5482" i="1"/>
  <c r="BN5481" i="1" s="1"/>
  <c r="BO5481" i="1" s="1"/>
  <c r="BL5483" i="1"/>
  <c r="BN5480" i="1"/>
  <c r="BO5480" i="1" s="1"/>
  <c r="BM5483" i="1" l="1"/>
  <c r="BL5484" i="1"/>
  <c r="BN5482" i="1"/>
  <c r="BO5482" i="1" s="1"/>
  <c r="BP5482" i="1"/>
  <c r="BL5485" i="1" l="1"/>
  <c r="BM5484" i="1"/>
  <c r="BN5483" i="1" s="1"/>
  <c r="BO5483" i="1" s="1"/>
  <c r="BP5483" i="1"/>
  <c r="BP5484" i="1" l="1"/>
  <c r="BM5485" i="1"/>
  <c r="BN5484" i="1" s="1"/>
  <c r="BO5484" i="1" s="1"/>
  <c r="BL5486" i="1"/>
  <c r="BL5487" i="1" l="1"/>
  <c r="BM5486" i="1"/>
  <c r="BN5485" i="1" s="1"/>
  <c r="BO5485" i="1" s="1"/>
  <c r="BP5485" i="1"/>
  <c r="BP5486" i="1" l="1"/>
  <c r="BL5488" i="1"/>
  <c r="BM5487" i="1"/>
  <c r="BM5488" i="1" l="1"/>
  <c r="BL5489" i="1"/>
  <c r="BP5487" i="1"/>
  <c r="BN5487" i="1"/>
  <c r="BO5487" i="1" s="1"/>
  <c r="BN5486" i="1"/>
  <c r="BO5486" i="1" s="1"/>
  <c r="BL5490" i="1" l="1"/>
  <c r="BM5489" i="1"/>
  <c r="BN5488" i="1" s="1"/>
  <c r="BO5488" i="1" s="1"/>
  <c r="BP5488" i="1"/>
  <c r="BP5489" i="1" l="1"/>
  <c r="BM5490" i="1"/>
  <c r="BN5489" i="1" s="1"/>
  <c r="BO5489" i="1" s="1"/>
  <c r="BL5491" i="1"/>
  <c r="BM5491" i="1" l="1"/>
  <c r="BN5490" i="1" s="1"/>
  <c r="BO5490" i="1" s="1"/>
  <c r="BL5492" i="1"/>
  <c r="BP5490" i="1"/>
  <c r="BM5492" i="1" l="1"/>
  <c r="BL5493" i="1"/>
  <c r="BP5491" i="1"/>
  <c r="BN5491" i="1"/>
  <c r="BO5491" i="1" s="1"/>
  <c r="BM5493" i="1" l="1"/>
  <c r="BL5494" i="1"/>
  <c r="BP5492" i="1"/>
  <c r="BN5492" i="1"/>
  <c r="BO5492" i="1" s="1"/>
  <c r="BM5494" i="1" l="1"/>
  <c r="BN5493" i="1" s="1"/>
  <c r="BO5493" i="1" s="1"/>
  <c r="BL5495" i="1"/>
  <c r="BP5493" i="1"/>
  <c r="BM5495" i="1" l="1"/>
  <c r="BL5496" i="1"/>
  <c r="BP5494" i="1"/>
  <c r="BN5494" i="1"/>
  <c r="BO5494" i="1" s="1"/>
  <c r="BM5496" i="1" l="1"/>
  <c r="BL5497" i="1"/>
  <c r="BP5495" i="1"/>
  <c r="BN5495" i="1"/>
  <c r="BO5495" i="1" s="1"/>
  <c r="BL5498" i="1" l="1"/>
  <c r="BM5497" i="1"/>
  <c r="BN5496" i="1" s="1"/>
  <c r="BO5496" i="1" s="1"/>
  <c r="BP5496" i="1"/>
  <c r="BP5497" i="1" l="1"/>
  <c r="BL5499" i="1"/>
  <c r="BM5498" i="1"/>
  <c r="BN5497" i="1" s="1"/>
  <c r="BO5497" i="1" s="1"/>
  <c r="BP5498" i="1" l="1"/>
  <c r="BM5499" i="1"/>
  <c r="BN5498" i="1" s="1"/>
  <c r="BO5498" i="1" s="1"/>
  <c r="BL5500" i="1"/>
  <c r="BL5501" i="1" l="1"/>
  <c r="BM5500" i="1"/>
  <c r="BP5499" i="1"/>
  <c r="BN5499" i="1"/>
  <c r="BO5499" i="1" s="1"/>
  <c r="BP5500" i="1" l="1"/>
  <c r="BM5501" i="1"/>
  <c r="BL5502" i="1"/>
  <c r="BP5501" i="1" l="1"/>
  <c r="BL5503" i="1"/>
  <c r="BM5502" i="1"/>
  <c r="BN5500" i="1"/>
  <c r="BO5500" i="1" s="1"/>
  <c r="BM5503" i="1" l="1"/>
  <c r="BL5504" i="1"/>
  <c r="BP5502" i="1"/>
  <c r="BN5502" i="1"/>
  <c r="BO5502" i="1" s="1"/>
  <c r="BN5501" i="1"/>
  <c r="BO5501" i="1" s="1"/>
  <c r="BM5504" i="1" l="1"/>
  <c r="BL5505" i="1"/>
  <c r="BP5503" i="1"/>
  <c r="BN5503" i="1"/>
  <c r="BO5503" i="1"/>
  <c r="BL5506" i="1" l="1"/>
  <c r="BM5505" i="1"/>
  <c r="BN5504" i="1" s="1"/>
  <c r="BO5504" i="1" s="1"/>
  <c r="BP5504" i="1"/>
  <c r="BP5505" i="1" l="1"/>
  <c r="BM5506" i="1"/>
  <c r="BL5507" i="1"/>
  <c r="BP5506" i="1" l="1"/>
  <c r="BL5508" i="1"/>
  <c r="BM5507" i="1"/>
  <c r="BN5505" i="1"/>
  <c r="BO5505" i="1" s="1"/>
  <c r="BP5507" i="1" l="1"/>
  <c r="BM5508" i="1"/>
  <c r="BN5507" i="1" s="1"/>
  <c r="BO5507" i="1" s="1"/>
  <c r="BL5509" i="1"/>
  <c r="BN5506" i="1"/>
  <c r="BO5506" i="1" s="1"/>
  <c r="BM5509" i="1" l="1"/>
  <c r="BL5510" i="1"/>
  <c r="BN5508" i="1"/>
  <c r="BO5508" i="1" s="1"/>
  <c r="BP5508" i="1"/>
  <c r="BL5511" i="1" l="1"/>
  <c r="BM5510" i="1"/>
  <c r="BN5509" i="1" s="1"/>
  <c r="BO5509" i="1" s="1"/>
  <c r="BP5509" i="1"/>
  <c r="BP5510" i="1" l="1"/>
  <c r="BM5511" i="1"/>
  <c r="BL5512" i="1"/>
  <c r="BM5512" i="1" l="1"/>
  <c r="BN5511" i="1" s="1"/>
  <c r="BO5511" i="1" s="1"/>
  <c r="BL5513" i="1"/>
  <c r="BP5511" i="1"/>
  <c r="BN5510" i="1"/>
  <c r="BO5510" i="1" s="1"/>
  <c r="BL5514" i="1" l="1"/>
  <c r="BM5513" i="1"/>
  <c r="BN5512" i="1" s="1"/>
  <c r="BO5512" i="1" s="1"/>
  <c r="BP5512" i="1"/>
  <c r="BP5513" i="1" l="1"/>
  <c r="BM5514" i="1"/>
  <c r="BL5515" i="1"/>
  <c r="BM5515" i="1" l="1"/>
  <c r="BN5514" i="1" s="1"/>
  <c r="BO5514" i="1" s="1"/>
  <c r="BL5516" i="1"/>
  <c r="BP5514" i="1"/>
  <c r="BN5513" i="1"/>
  <c r="BO5513" i="1" s="1"/>
  <c r="BM5516" i="1" l="1"/>
  <c r="BL5517" i="1"/>
  <c r="BP5515" i="1"/>
  <c r="BN5515" i="1"/>
  <c r="BO5515" i="1"/>
  <c r="BM5517" i="1" l="1"/>
  <c r="BL5518" i="1"/>
  <c r="BN5516" i="1"/>
  <c r="BO5516" i="1"/>
  <c r="BP5516" i="1"/>
  <c r="BM5518" i="1" l="1"/>
  <c r="BN5517" i="1" s="1"/>
  <c r="BO5517" i="1" s="1"/>
  <c r="BL5519" i="1"/>
  <c r="BP5517" i="1"/>
  <c r="BM5519" i="1" l="1"/>
  <c r="BL5520" i="1"/>
  <c r="BP5518" i="1"/>
  <c r="BN5518" i="1"/>
  <c r="BO5518" i="1" s="1"/>
  <c r="BL5521" i="1" l="1"/>
  <c r="BM5520" i="1"/>
  <c r="BN5519" i="1" s="1"/>
  <c r="BO5519" i="1" s="1"/>
  <c r="BP5519" i="1"/>
  <c r="BP5520" i="1" l="1"/>
  <c r="BL5522" i="1"/>
  <c r="BM5521" i="1"/>
  <c r="BP5521" i="1" l="1"/>
  <c r="BL5523" i="1"/>
  <c r="BM5522" i="1"/>
  <c r="BN5520" i="1"/>
  <c r="BO5520" i="1" s="1"/>
  <c r="BP5522" i="1" l="1"/>
  <c r="BL5524" i="1"/>
  <c r="BM5523" i="1"/>
  <c r="BN5521" i="1"/>
  <c r="BO5521" i="1" s="1"/>
  <c r="BP5523" i="1" l="1"/>
  <c r="BM5524" i="1"/>
  <c r="BL5525" i="1"/>
  <c r="BN5522" i="1"/>
  <c r="BO5522" i="1" s="1"/>
  <c r="BM5525" i="1" l="1"/>
  <c r="BL5526" i="1"/>
  <c r="BN5524" i="1"/>
  <c r="BO5524" i="1"/>
  <c r="BP5524" i="1"/>
  <c r="BN5523" i="1"/>
  <c r="BO5523" i="1" s="1"/>
  <c r="BL5527" i="1" l="1"/>
  <c r="BM5526" i="1"/>
  <c r="BN5525" i="1" s="1"/>
  <c r="BO5525" i="1" s="1"/>
  <c r="BP5525" i="1"/>
  <c r="BP5526" i="1" l="1"/>
  <c r="BM5527" i="1"/>
  <c r="BL5528" i="1"/>
  <c r="BL5529" i="1" l="1"/>
  <c r="BM5528" i="1"/>
  <c r="BP5527" i="1"/>
  <c r="BN5527" i="1"/>
  <c r="BO5527" i="1" s="1"/>
  <c r="BN5526" i="1"/>
  <c r="BO5526" i="1" s="1"/>
  <c r="BP5528" i="1" l="1"/>
  <c r="BM5529" i="1"/>
  <c r="BL5530" i="1"/>
  <c r="BM5530" i="1" l="1"/>
  <c r="BN5529" i="1" s="1"/>
  <c r="BO5529" i="1" s="1"/>
  <c r="BL5531" i="1"/>
  <c r="BP5529" i="1"/>
  <c r="BN5528" i="1"/>
  <c r="BO5528" i="1" s="1"/>
  <c r="BL5532" i="1" l="1"/>
  <c r="BM5531" i="1"/>
  <c r="BP5530" i="1"/>
  <c r="BN5530" i="1"/>
  <c r="BO5530" i="1" s="1"/>
  <c r="BP5531" i="1" l="1"/>
  <c r="BM5532" i="1"/>
  <c r="BL5533" i="1"/>
  <c r="BM5533" i="1" l="1"/>
  <c r="BL5534" i="1"/>
  <c r="BN5532" i="1"/>
  <c r="BO5532" i="1" s="1"/>
  <c r="BP5532" i="1"/>
  <c r="BN5531" i="1"/>
  <c r="BO5531" i="1" s="1"/>
  <c r="BL5535" i="1" l="1"/>
  <c r="BM5534" i="1"/>
  <c r="BP5533" i="1"/>
  <c r="BN5533" i="1"/>
  <c r="BO5533" i="1" s="1"/>
  <c r="BP5534" i="1" l="1"/>
  <c r="BM5535" i="1"/>
  <c r="BL5536" i="1"/>
  <c r="BL5537" i="1" l="1"/>
  <c r="BM5536" i="1"/>
  <c r="BN5535" i="1" s="1"/>
  <c r="BO5535" i="1" s="1"/>
  <c r="BP5535" i="1"/>
  <c r="BN5534" i="1"/>
  <c r="BO5534" i="1" s="1"/>
  <c r="BP5536" i="1" l="1"/>
  <c r="BM5537" i="1"/>
  <c r="BL5538" i="1"/>
  <c r="BM5538" i="1" l="1"/>
  <c r="BL5539" i="1"/>
  <c r="BN5537" i="1"/>
  <c r="BO5537" i="1"/>
  <c r="BP5537" i="1"/>
  <c r="BN5536" i="1"/>
  <c r="BO5536" i="1" s="1"/>
  <c r="BL5540" i="1" l="1"/>
  <c r="BM5539" i="1"/>
  <c r="BN5538" i="1" s="1"/>
  <c r="BO5538" i="1" s="1"/>
  <c r="BP5538" i="1"/>
  <c r="BP5539" i="1" l="1"/>
  <c r="BM5540" i="1"/>
  <c r="BL5541" i="1"/>
  <c r="BM5541" i="1" l="1"/>
  <c r="BN5540" i="1" s="1"/>
  <c r="BO5540" i="1" s="1"/>
  <c r="BL5542" i="1"/>
  <c r="BP5540" i="1"/>
  <c r="BN5539" i="1"/>
  <c r="BO5539" i="1" s="1"/>
  <c r="BM5542" i="1" l="1"/>
  <c r="BN5541" i="1" s="1"/>
  <c r="BO5541" i="1" s="1"/>
  <c r="BL5543" i="1"/>
  <c r="BP5541" i="1"/>
  <c r="BM5543" i="1" l="1"/>
  <c r="BL5544" i="1"/>
  <c r="BN5542" i="1"/>
  <c r="BO5542" i="1"/>
  <c r="BP5542" i="1"/>
  <c r="BL5545" i="1" l="1"/>
  <c r="BM5544" i="1"/>
  <c r="BN5543" i="1" s="1"/>
  <c r="BO5543" i="1" s="1"/>
  <c r="BP5543" i="1"/>
  <c r="BP5544" i="1" l="1"/>
  <c r="BM5545" i="1"/>
  <c r="BL5546" i="1"/>
  <c r="BL5547" i="1" l="1"/>
  <c r="BM5546" i="1"/>
  <c r="BN5545" i="1" s="1"/>
  <c r="BO5545" i="1" s="1"/>
  <c r="BP5545" i="1"/>
  <c r="BN5544" i="1"/>
  <c r="BO5544" i="1" s="1"/>
  <c r="BP5546" i="1" l="1"/>
  <c r="BL5548" i="1"/>
  <c r="BM5547" i="1"/>
  <c r="BP5547" i="1" l="1"/>
  <c r="BM5548" i="1"/>
  <c r="BL5549" i="1"/>
  <c r="BN5546" i="1"/>
  <c r="BO5546" i="1" s="1"/>
  <c r="BL5550" i="1" l="1"/>
  <c r="BM5549" i="1"/>
  <c r="BN5548" i="1" s="1"/>
  <c r="BO5548" i="1" s="1"/>
  <c r="BP5548" i="1"/>
  <c r="BN5547" i="1"/>
  <c r="BO5547" i="1" s="1"/>
  <c r="BP5549" i="1" l="1"/>
  <c r="BM5550" i="1"/>
  <c r="BL5551" i="1"/>
  <c r="BP5550" i="1" l="1"/>
  <c r="BM5551" i="1"/>
  <c r="BL5552" i="1"/>
  <c r="BN5549" i="1"/>
  <c r="BO5549" i="1" s="1"/>
  <c r="BL5553" i="1" l="1"/>
  <c r="BM5552" i="1"/>
  <c r="BN5551" i="1" s="1"/>
  <c r="BO5551" i="1" s="1"/>
  <c r="BP5551" i="1"/>
  <c r="BN5550" i="1"/>
  <c r="BO5550" i="1" s="1"/>
  <c r="BP5552" i="1" l="1"/>
  <c r="BM5553" i="1"/>
  <c r="BL5554" i="1"/>
  <c r="BL5555" i="1" l="1"/>
  <c r="BM5554" i="1"/>
  <c r="BN5553" i="1" s="1"/>
  <c r="BO5553" i="1" s="1"/>
  <c r="BP5553" i="1"/>
  <c r="BN5552" i="1"/>
  <c r="BO5552" i="1" s="1"/>
  <c r="BP5554" i="1" l="1"/>
  <c r="BM5555" i="1"/>
  <c r="BL5556" i="1"/>
  <c r="BM5556" i="1" l="1"/>
  <c r="BL5557" i="1"/>
  <c r="BN5555" i="1"/>
  <c r="BO5555" i="1"/>
  <c r="BP5555" i="1"/>
  <c r="BN5554" i="1"/>
  <c r="BO5554" i="1" s="1"/>
  <c r="BL5558" i="1" l="1"/>
  <c r="BM5557" i="1"/>
  <c r="BN5556" i="1" s="1"/>
  <c r="BO5556" i="1" s="1"/>
  <c r="BP5556" i="1"/>
  <c r="BP5557" i="1" l="1"/>
  <c r="BM5558" i="1"/>
  <c r="BL5559" i="1"/>
  <c r="BL5560" i="1" l="1"/>
  <c r="BM5559" i="1"/>
  <c r="BN5558" i="1" s="1"/>
  <c r="BO5558" i="1" s="1"/>
  <c r="BP5558" i="1"/>
  <c r="BN5557" i="1"/>
  <c r="BO5557" i="1" s="1"/>
  <c r="BP5559" i="1" l="1"/>
  <c r="BM5560" i="1"/>
  <c r="BL5561" i="1"/>
  <c r="BM5561" i="1" l="1"/>
  <c r="BN5560" i="1" s="1"/>
  <c r="BO5560" i="1" s="1"/>
  <c r="BL5562" i="1"/>
  <c r="BP5560" i="1"/>
  <c r="BN5559" i="1"/>
  <c r="BO5559" i="1" s="1"/>
  <c r="BM5562" i="1" l="1"/>
  <c r="BL5563" i="1"/>
  <c r="BP5561" i="1"/>
  <c r="BN5561" i="1"/>
  <c r="BO5561" i="1" s="1"/>
  <c r="BM5563" i="1" l="1"/>
  <c r="BN5562" i="1" s="1"/>
  <c r="BO5562" i="1" s="1"/>
  <c r="BL5564" i="1"/>
  <c r="BP5562" i="1"/>
  <c r="BL5565" i="1" l="1"/>
  <c r="BM5564" i="1"/>
  <c r="BN5563" i="1" s="1"/>
  <c r="BO5563" i="1" s="1"/>
  <c r="BP5563" i="1"/>
  <c r="BP5564" i="1" l="1"/>
  <c r="BM5565" i="1"/>
  <c r="BL5566" i="1"/>
  <c r="BL5567" i="1" l="1"/>
  <c r="BM5566" i="1"/>
  <c r="BN5565" i="1" s="1"/>
  <c r="BO5565" i="1" s="1"/>
  <c r="BP5565" i="1"/>
  <c r="BN5564" i="1"/>
  <c r="BO5564" i="1" s="1"/>
  <c r="BP5566" i="1" l="1"/>
  <c r="BM5567" i="1"/>
  <c r="BL5568" i="1"/>
  <c r="BM5568" i="1" l="1"/>
  <c r="BN5567" i="1" s="1"/>
  <c r="BO5567" i="1" s="1"/>
  <c r="BL5569" i="1"/>
  <c r="BP5567" i="1"/>
  <c r="BN5566" i="1"/>
  <c r="BO5566" i="1" s="1"/>
  <c r="BL5570" i="1" l="1"/>
  <c r="BM5569" i="1"/>
  <c r="BN5568" i="1" s="1"/>
  <c r="BO5568" i="1" s="1"/>
  <c r="BP5568" i="1"/>
  <c r="BP5569" i="1" l="1"/>
  <c r="BM5570" i="1"/>
  <c r="BL5571" i="1"/>
  <c r="BL5572" i="1" l="1"/>
  <c r="BM5571" i="1"/>
  <c r="BN5570" i="1" s="1"/>
  <c r="BO5570" i="1" s="1"/>
  <c r="BP5570" i="1"/>
  <c r="BN5569" i="1"/>
  <c r="BO5569" i="1" s="1"/>
  <c r="BP5571" i="1" l="1"/>
  <c r="BM5572" i="1"/>
  <c r="BL5573" i="1"/>
  <c r="BM5573" i="1" l="1"/>
  <c r="BL5574" i="1"/>
  <c r="BN5572" i="1"/>
  <c r="BO5572" i="1"/>
  <c r="BP5572" i="1"/>
  <c r="BN5571" i="1"/>
  <c r="BO5571" i="1" s="1"/>
  <c r="BM5574" i="1" l="1"/>
  <c r="BN5573" i="1" s="1"/>
  <c r="BO5573" i="1" s="1"/>
  <c r="BL5575" i="1"/>
  <c r="BP5573" i="1"/>
  <c r="BM5575" i="1" l="1"/>
  <c r="BL5576" i="1"/>
  <c r="BN5574" i="1"/>
  <c r="BO5574" i="1" s="1"/>
  <c r="BP5574" i="1"/>
  <c r="BL5577" i="1" l="1"/>
  <c r="BM5576" i="1"/>
  <c r="BN5575" i="1" s="1"/>
  <c r="BO5575" i="1" s="1"/>
  <c r="BP5575" i="1"/>
  <c r="BP5576" i="1" l="1"/>
  <c r="BM5577" i="1"/>
  <c r="BL5578" i="1"/>
  <c r="BL5579" i="1" l="1"/>
  <c r="BM5578" i="1"/>
  <c r="BN5577" i="1" s="1"/>
  <c r="BO5577" i="1" s="1"/>
  <c r="BP5577" i="1"/>
  <c r="BN5576" i="1"/>
  <c r="BO5576" i="1" s="1"/>
  <c r="BP5578" i="1" l="1"/>
  <c r="BM5579" i="1"/>
  <c r="BL5580" i="1"/>
  <c r="BM5580" i="1" l="1"/>
  <c r="BL5581" i="1"/>
  <c r="BN5579" i="1"/>
  <c r="BO5579" i="1" s="1"/>
  <c r="BP5579" i="1"/>
  <c r="BN5578" i="1"/>
  <c r="BO5578" i="1" s="1"/>
  <c r="BL5582" i="1" l="1"/>
  <c r="BM5581" i="1"/>
  <c r="BP5580" i="1"/>
  <c r="BN5580" i="1"/>
  <c r="BO5580" i="1" s="1"/>
  <c r="BP5581" i="1" l="1"/>
  <c r="BM5582" i="1"/>
  <c r="BL5583" i="1"/>
  <c r="BL5584" i="1" l="1"/>
  <c r="BM5583" i="1"/>
  <c r="BN5582" i="1" s="1"/>
  <c r="BO5582" i="1" s="1"/>
  <c r="BP5582" i="1"/>
  <c r="BN5581" i="1"/>
  <c r="BO5581" i="1" s="1"/>
  <c r="BP5583" i="1" l="1"/>
  <c r="BM5584" i="1"/>
  <c r="BL5585" i="1"/>
  <c r="BM5585" i="1" l="1"/>
  <c r="BL5586" i="1"/>
  <c r="BN5584" i="1"/>
  <c r="BO5584" i="1"/>
  <c r="BP5584" i="1"/>
  <c r="BN5583" i="1"/>
  <c r="BO5583" i="1" s="1"/>
  <c r="BM5586" i="1" l="1"/>
  <c r="BN5585" i="1" s="1"/>
  <c r="BO5585" i="1" s="1"/>
  <c r="BL5587" i="1"/>
  <c r="BP5585" i="1"/>
  <c r="BM5587" i="1" l="1"/>
  <c r="BN5586" i="1" s="1"/>
  <c r="BO5586" i="1" s="1"/>
  <c r="BL5588" i="1"/>
  <c r="BP5586" i="1"/>
  <c r="BL5589" i="1" l="1"/>
  <c r="BM5588" i="1"/>
  <c r="BN5587" i="1" s="1"/>
  <c r="BO5587" i="1" s="1"/>
  <c r="BP5587" i="1"/>
  <c r="BP5588" i="1" l="1"/>
  <c r="BM5589" i="1"/>
  <c r="BL5590" i="1"/>
  <c r="BL5591" i="1" l="1"/>
  <c r="BM5590" i="1"/>
  <c r="BN5589" i="1" s="1"/>
  <c r="BO5589" i="1" s="1"/>
  <c r="BP5589" i="1"/>
  <c r="BN5588" i="1"/>
  <c r="BO5588" i="1" s="1"/>
  <c r="BP5590" i="1" l="1"/>
  <c r="BM5591" i="1"/>
  <c r="BL5592" i="1"/>
  <c r="BM5592" i="1" l="1"/>
  <c r="BL5593" i="1"/>
  <c r="BN5591" i="1"/>
  <c r="BO5591" i="1" s="1"/>
  <c r="BP5591" i="1"/>
  <c r="BN5590" i="1"/>
  <c r="BO5590" i="1" s="1"/>
  <c r="BL5594" i="1" l="1"/>
  <c r="BM5593" i="1"/>
  <c r="BP5592" i="1"/>
  <c r="BN5592" i="1"/>
  <c r="BO5592" i="1" s="1"/>
  <c r="BP5593" i="1" l="1"/>
  <c r="BM5594" i="1"/>
  <c r="BL5595" i="1"/>
  <c r="BL5596" i="1" l="1"/>
  <c r="BM5595" i="1"/>
  <c r="BN5594" i="1" s="1"/>
  <c r="BO5594" i="1" s="1"/>
  <c r="BP5594" i="1"/>
  <c r="BN5593" i="1"/>
  <c r="BO5593" i="1" s="1"/>
  <c r="BP5595" i="1" l="1"/>
  <c r="BM5596" i="1"/>
  <c r="BL5597" i="1"/>
  <c r="BM5597" i="1" l="1"/>
  <c r="BL5598" i="1"/>
  <c r="BN5596" i="1"/>
  <c r="BO5596" i="1"/>
  <c r="BP5596" i="1"/>
  <c r="BN5595" i="1"/>
  <c r="BO5595" i="1" s="1"/>
  <c r="BM5598" i="1" l="1"/>
  <c r="BN5597" i="1" s="1"/>
  <c r="BO5597" i="1" s="1"/>
  <c r="BL5599" i="1"/>
  <c r="BP5597" i="1"/>
  <c r="BM5599" i="1" l="1"/>
  <c r="BN5598" i="1" s="1"/>
  <c r="BO5598" i="1" s="1"/>
  <c r="BL5600" i="1"/>
  <c r="BP5598" i="1"/>
  <c r="BL5601" i="1" l="1"/>
  <c r="BM5600" i="1"/>
  <c r="BN5599" i="1" s="1"/>
  <c r="BO5599" i="1" s="1"/>
  <c r="BP5599" i="1"/>
  <c r="BP5600" i="1" l="1"/>
  <c r="BM5601" i="1"/>
  <c r="BL5602" i="1"/>
  <c r="BL5603" i="1" l="1"/>
  <c r="BM5602" i="1"/>
  <c r="BN5601" i="1" s="1"/>
  <c r="BO5601" i="1" s="1"/>
  <c r="BP5601" i="1"/>
  <c r="BN5600" i="1"/>
  <c r="BO5600" i="1" s="1"/>
  <c r="BP5602" i="1" l="1"/>
  <c r="BM5603" i="1"/>
  <c r="BL5604" i="1"/>
  <c r="BM5604" i="1" l="1"/>
  <c r="BL5605" i="1"/>
  <c r="BN5603" i="1"/>
  <c r="BO5603" i="1" s="1"/>
  <c r="BP5603" i="1"/>
  <c r="BN5602" i="1"/>
  <c r="BO5602" i="1" s="1"/>
  <c r="BL5606" i="1" l="1"/>
  <c r="BM5605" i="1"/>
  <c r="BN5604" i="1" s="1"/>
  <c r="BO5604" i="1" s="1"/>
  <c r="BP5604" i="1"/>
  <c r="BP5605" i="1" l="1"/>
  <c r="BM5606" i="1"/>
  <c r="BL5607" i="1"/>
  <c r="BL5608" i="1" l="1"/>
  <c r="BM5607" i="1"/>
  <c r="BN5606" i="1" s="1"/>
  <c r="BO5606" i="1" s="1"/>
  <c r="BP5606" i="1"/>
  <c r="BN5605" i="1"/>
  <c r="BO5605" i="1" s="1"/>
  <c r="BP5607" i="1" l="1"/>
  <c r="BM5608" i="1"/>
  <c r="BL5609" i="1"/>
  <c r="BM5609" i="1" l="1"/>
  <c r="BN5608" i="1" s="1"/>
  <c r="BO5608" i="1" s="1"/>
  <c r="BL5610" i="1"/>
  <c r="BP5608" i="1"/>
  <c r="BN5607" i="1"/>
  <c r="BO5607" i="1" s="1"/>
  <c r="BM5610" i="1" l="1"/>
  <c r="BN5609" i="1" s="1"/>
  <c r="BO5609" i="1" s="1"/>
  <c r="BL5611" i="1"/>
  <c r="BP5609" i="1"/>
  <c r="BM5611" i="1" l="1"/>
  <c r="BL5612" i="1"/>
  <c r="BN5610" i="1"/>
  <c r="BO5610" i="1"/>
  <c r="BP5610" i="1"/>
  <c r="BL5613" i="1" l="1"/>
  <c r="BM5612" i="1"/>
  <c r="BN5611" i="1" s="1"/>
  <c r="BO5611" i="1" s="1"/>
  <c r="BP5611" i="1"/>
  <c r="BP5612" i="1" l="1"/>
  <c r="BM5613" i="1"/>
  <c r="BL5614" i="1"/>
  <c r="BL5615" i="1" l="1"/>
  <c r="BM5614" i="1"/>
  <c r="BN5613" i="1" s="1"/>
  <c r="BO5613" i="1" s="1"/>
  <c r="BP5613" i="1"/>
  <c r="BN5612" i="1"/>
  <c r="BO5612" i="1" s="1"/>
  <c r="BP5614" i="1" l="1"/>
  <c r="BM5615" i="1"/>
  <c r="BL5616" i="1"/>
  <c r="BM5616" i="1" l="1"/>
  <c r="BL5617" i="1"/>
  <c r="BN5615" i="1"/>
  <c r="BO5615" i="1"/>
  <c r="BP5615" i="1"/>
  <c r="BN5614" i="1"/>
  <c r="BO5614" i="1" s="1"/>
  <c r="BL5618" i="1" l="1"/>
  <c r="BM5617" i="1"/>
  <c r="BN5616" i="1" s="1"/>
  <c r="BO5616" i="1" s="1"/>
  <c r="BP5616" i="1"/>
  <c r="BP5617" i="1" l="1"/>
  <c r="BM5618" i="1"/>
  <c r="BL5619" i="1"/>
  <c r="BL5620" i="1" l="1"/>
  <c r="BM5619" i="1"/>
  <c r="BN5618" i="1" s="1"/>
  <c r="BO5618" i="1" s="1"/>
  <c r="BP5618" i="1"/>
  <c r="BN5617" i="1"/>
  <c r="BO5617" i="1" s="1"/>
  <c r="BP5619" i="1" l="1"/>
  <c r="BM5620" i="1"/>
  <c r="BL5621" i="1"/>
  <c r="BM5621" i="1" l="1"/>
  <c r="BN5620" i="1" s="1"/>
  <c r="BO5620" i="1" s="1"/>
  <c r="BL5622" i="1"/>
  <c r="BP5620" i="1"/>
  <c r="BN5619" i="1"/>
  <c r="BO5619" i="1" s="1"/>
  <c r="BM5622" i="1" l="1"/>
  <c r="BN5621" i="1" s="1"/>
  <c r="BO5621" i="1" s="1"/>
  <c r="BL5623" i="1"/>
  <c r="BP5621" i="1"/>
  <c r="BM5623" i="1" l="1"/>
  <c r="BN5622" i="1" s="1"/>
  <c r="BO5622" i="1" s="1"/>
  <c r="BL5624" i="1"/>
  <c r="BP5622" i="1"/>
  <c r="BL5625" i="1" l="1"/>
  <c r="BM5624" i="1"/>
  <c r="BN5623" i="1" s="1"/>
  <c r="BO5623" i="1" s="1"/>
  <c r="BP5623" i="1"/>
  <c r="BP5624" i="1" l="1"/>
  <c r="BM5625" i="1"/>
  <c r="BL5626" i="1"/>
  <c r="BL5627" i="1" l="1"/>
  <c r="BM5626" i="1"/>
  <c r="BN5625" i="1" s="1"/>
  <c r="BO5625" i="1" s="1"/>
  <c r="BP5625" i="1"/>
  <c r="BN5624" i="1"/>
  <c r="BO5624" i="1" s="1"/>
  <c r="BP5626" i="1" l="1"/>
  <c r="BM5627" i="1"/>
  <c r="BL5628" i="1"/>
  <c r="BM5628" i="1" l="1"/>
  <c r="BL5629" i="1"/>
  <c r="BN5627" i="1"/>
  <c r="BO5627" i="1"/>
  <c r="BP5627" i="1"/>
  <c r="BN5626" i="1"/>
  <c r="BO5626" i="1" s="1"/>
  <c r="BL5630" i="1" l="1"/>
  <c r="BM5629" i="1"/>
  <c r="BN5628" i="1" s="1"/>
  <c r="BO5628" i="1" s="1"/>
  <c r="BP5628" i="1"/>
  <c r="BP5629" i="1" l="1"/>
  <c r="BM5630" i="1"/>
  <c r="BL5631" i="1"/>
  <c r="BL5632" i="1" l="1"/>
  <c r="BM5631" i="1"/>
  <c r="BN5630" i="1" s="1"/>
  <c r="BO5630" i="1" s="1"/>
  <c r="BP5630" i="1"/>
  <c r="BN5629" i="1"/>
  <c r="BO5629" i="1" s="1"/>
  <c r="BP5631" i="1" l="1"/>
  <c r="BM5632" i="1"/>
  <c r="BL5633" i="1"/>
  <c r="BM5633" i="1" l="1"/>
  <c r="BL5634" i="1"/>
  <c r="BN5632" i="1"/>
  <c r="BO5632" i="1"/>
  <c r="BP5632" i="1"/>
  <c r="BN5631" i="1"/>
  <c r="BO5631" i="1" s="1"/>
  <c r="BM5634" i="1" l="1"/>
  <c r="BN5633" i="1" s="1"/>
  <c r="BO5633" i="1" s="1"/>
  <c r="BL5635" i="1"/>
  <c r="BP5633" i="1"/>
  <c r="BM5635" i="1" l="1"/>
  <c r="BN5634" i="1" s="1"/>
  <c r="BO5634" i="1" s="1"/>
  <c r="BL5636" i="1"/>
  <c r="BP5634" i="1"/>
  <c r="BL5637" i="1" l="1"/>
  <c r="BM5636" i="1"/>
  <c r="BN5635" i="1" s="1"/>
  <c r="BO5635" i="1" s="1"/>
  <c r="BP5635" i="1"/>
  <c r="BP5636" i="1" l="1"/>
  <c r="BM5637" i="1"/>
  <c r="BL5638" i="1"/>
  <c r="BL5639" i="1" l="1"/>
  <c r="BM5638" i="1"/>
  <c r="BN5637" i="1" s="1"/>
  <c r="BO5637" i="1" s="1"/>
  <c r="BP5637" i="1"/>
  <c r="BN5636" i="1"/>
  <c r="BO5636" i="1" s="1"/>
  <c r="BP5638" i="1" l="1"/>
  <c r="BM5639" i="1"/>
  <c r="BL5640" i="1"/>
  <c r="BM5640" i="1" l="1"/>
  <c r="BN5639" i="1" s="1"/>
  <c r="BO5639" i="1" s="1"/>
  <c r="BL5641" i="1"/>
  <c r="BP5639" i="1"/>
  <c r="BN5638" i="1"/>
  <c r="BO5638" i="1" s="1"/>
  <c r="BL5642" i="1" l="1"/>
  <c r="BM5641" i="1"/>
  <c r="BN5640" i="1" s="1"/>
  <c r="BO5640" i="1" s="1"/>
  <c r="BP5640" i="1"/>
  <c r="BP5641" i="1" l="1"/>
  <c r="BM5642" i="1"/>
  <c r="BL5643" i="1"/>
  <c r="BL5644" i="1" l="1"/>
  <c r="BM5643" i="1"/>
  <c r="BN5642" i="1" s="1"/>
  <c r="BO5642" i="1" s="1"/>
  <c r="BP5642" i="1"/>
  <c r="BN5641" i="1"/>
  <c r="BO5641" i="1" s="1"/>
  <c r="BP5643" i="1" l="1"/>
  <c r="BM5644" i="1"/>
  <c r="BL5645" i="1"/>
  <c r="BL5646" i="1" l="1"/>
  <c r="BM5645" i="1"/>
  <c r="BN5644" i="1" s="1"/>
  <c r="BO5644" i="1" s="1"/>
  <c r="BP5644" i="1"/>
  <c r="BN5643" i="1"/>
  <c r="BO5643" i="1" s="1"/>
  <c r="BP5645" i="1" l="1"/>
  <c r="BM5646" i="1"/>
  <c r="BL5647" i="1"/>
  <c r="BM5647" i="1" l="1"/>
  <c r="BL5648" i="1"/>
  <c r="BN5646" i="1"/>
  <c r="BO5646" i="1" s="1"/>
  <c r="BP5646" i="1"/>
  <c r="BN5645" i="1"/>
  <c r="BO5645" i="1" s="1"/>
  <c r="BL5649" i="1" l="1"/>
  <c r="BM5648" i="1"/>
  <c r="BN5647" i="1" s="1"/>
  <c r="BO5647" i="1" s="1"/>
  <c r="BP5647" i="1"/>
  <c r="BP5648" i="1" l="1"/>
  <c r="BM5649" i="1"/>
  <c r="BL5650" i="1"/>
  <c r="BL5651" i="1" l="1"/>
  <c r="BM5650" i="1"/>
  <c r="BN5649" i="1" s="1"/>
  <c r="BO5649" i="1" s="1"/>
  <c r="BP5649" i="1"/>
  <c r="BN5648" i="1"/>
  <c r="BO5648" i="1" s="1"/>
  <c r="BP5650" i="1" l="1"/>
  <c r="BM5651" i="1"/>
  <c r="BL5652" i="1"/>
  <c r="BM5652" i="1" l="1"/>
  <c r="BN5651" i="1" s="1"/>
  <c r="BO5651" i="1" s="1"/>
  <c r="BL5653" i="1"/>
  <c r="BP5651" i="1"/>
  <c r="BN5650" i="1"/>
  <c r="BO5650" i="1" s="1"/>
  <c r="BL5654" i="1" l="1"/>
  <c r="BM5653" i="1"/>
  <c r="BP5652" i="1"/>
  <c r="BN5652" i="1"/>
  <c r="BO5652" i="1" s="1"/>
  <c r="BP5653" i="1" l="1"/>
  <c r="BM5654" i="1"/>
  <c r="BL5655" i="1"/>
  <c r="BL5656" i="1" l="1"/>
  <c r="BM5655" i="1"/>
  <c r="BN5654" i="1" s="1"/>
  <c r="BO5654" i="1" s="1"/>
  <c r="BP5654" i="1"/>
  <c r="BN5653" i="1"/>
  <c r="BO5653" i="1" s="1"/>
  <c r="BP5655" i="1" l="1"/>
  <c r="BM5656" i="1"/>
  <c r="BL5657" i="1"/>
  <c r="BL5658" i="1" l="1"/>
  <c r="BM5657" i="1"/>
  <c r="BN5656" i="1" s="1"/>
  <c r="BO5656" i="1" s="1"/>
  <c r="BP5656" i="1"/>
  <c r="BN5655" i="1"/>
  <c r="BO5655" i="1" s="1"/>
  <c r="BP5657" i="1" l="1"/>
  <c r="BM5658" i="1"/>
  <c r="BL5659" i="1"/>
  <c r="BM5659" i="1" l="1"/>
  <c r="BN5658" i="1" s="1"/>
  <c r="BO5658" i="1" s="1"/>
  <c r="BL5660" i="1"/>
  <c r="BP5658" i="1"/>
  <c r="BN5657" i="1"/>
  <c r="BO5657" i="1" s="1"/>
  <c r="BL5661" i="1" l="1"/>
  <c r="BM5660" i="1"/>
  <c r="BN5659" i="1" s="1"/>
  <c r="BO5659" i="1" s="1"/>
  <c r="BP5659" i="1"/>
  <c r="BP5660" i="1" l="1"/>
  <c r="BM5661" i="1"/>
  <c r="BL5662" i="1"/>
  <c r="BL5663" i="1" l="1"/>
  <c r="BM5662" i="1"/>
  <c r="BN5661" i="1" s="1"/>
  <c r="BO5661" i="1" s="1"/>
  <c r="BP5661" i="1"/>
  <c r="BN5660" i="1"/>
  <c r="BO5660" i="1" s="1"/>
  <c r="BP5662" i="1" l="1"/>
  <c r="BM5663" i="1"/>
  <c r="BL5664" i="1"/>
  <c r="BM5664" i="1" l="1"/>
  <c r="BL5665" i="1"/>
  <c r="BN5663" i="1"/>
  <c r="BO5663" i="1"/>
  <c r="BP5663" i="1"/>
  <c r="BN5662" i="1"/>
  <c r="BO5662" i="1" s="1"/>
  <c r="BL5666" i="1" l="1"/>
  <c r="BM5665" i="1"/>
  <c r="BN5664" i="1" s="1"/>
  <c r="BO5664" i="1" s="1"/>
  <c r="BP5664" i="1"/>
  <c r="BP5665" i="1" l="1"/>
  <c r="BM5666" i="1"/>
  <c r="BL5667" i="1"/>
  <c r="BL5668" i="1" l="1"/>
  <c r="BM5667" i="1"/>
  <c r="BN5666" i="1" s="1"/>
  <c r="BO5666" i="1" s="1"/>
  <c r="BP5666" i="1"/>
  <c r="BN5665" i="1"/>
  <c r="BO5665" i="1" s="1"/>
  <c r="BP5667" i="1" l="1"/>
  <c r="BM5668" i="1"/>
  <c r="BL5669" i="1"/>
  <c r="BL5670" i="1" l="1"/>
  <c r="BM5669" i="1"/>
  <c r="BN5668" i="1" s="1"/>
  <c r="BO5668" i="1" s="1"/>
  <c r="BP5668" i="1"/>
  <c r="BN5667" i="1"/>
  <c r="BO5667" i="1" s="1"/>
  <c r="BP5669" i="1" l="1"/>
  <c r="BM5670" i="1"/>
  <c r="BL5671" i="1"/>
  <c r="BM5671" i="1" l="1"/>
  <c r="BL5672" i="1"/>
  <c r="BN5670" i="1"/>
  <c r="BO5670" i="1" s="1"/>
  <c r="BP5670" i="1"/>
  <c r="BN5669" i="1"/>
  <c r="BO5669" i="1" s="1"/>
  <c r="BL5673" i="1" l="1"/>
  <c r="BM5672" i="1"/>
  <c r="BN5671" i="1" s="1"/>
  <c r="BO5671" i="1" s="1"/>
  <c r="BP5671" i="1"/>
  <c r="BP5672" i="1" l="1"/>
  <c r="BM5673" i="1"/>
  <c r="BL5674" i="1"/>
  <c r="BL5675" i="1" l="1"/>
  <c r="BM5674" i="1"/>
  <c r="BN5673" i="1" s="1"/>
  <c r="BO5673" i="1" s="1"/>
  <c r="BP5673" i="1"/>
  <c r="BN5672" i="1"/>
  <c r="BO5672" i="1" s="1"/>
  <c r="BP5674" i="1" l="1"/>
  <c r="BM5675" i="1"/>
  <c r="BL5676" i="1"/>
  <c r="BM5676" i="1" l="1"/>
  <c r="BL5677" i="1"/>
  <c r="BN5675" i="1"/>
  <c r="BO5675" i="1"/>
  <c r="BP5675" i="1"/>
  <c r="BN5674" i="1"/>
  <c r="BO5674" i="1" s="1"/>
  <c r="BL5678" i="1" l="1"/>
  <c r="BM5677" i="1"/>
  <c r="BN5676" i="1" s="1"/>
  <c r="BO5676" i="1" s="1"/>
  <c r="BP5676" i="1"/>
  <c r="BP5677" i="1" l="1"/>
  <c r="BM5678" i="1"/>
  <c r="BL5679" i="1"/>
  <c r="BL5680" i="1" l="1"/>
  <c r="BM5679" i="1"/>
  <c r="BN5678" i="1" s="1"/>
  <c r="BO5678" i="1" s="1"/>
  <c r="BP5678" i="1"/>
  <c r="BN5677" i="1"/>
  <c r="BO5677" i="1" s="1"/>
  <c r="BP5679" i="1" l="1"/>
  <c r="BM5680" i="1"/>
  <c r="BL5681" i="1"/>
  <c r="BL5682" i="1" l="1"/>
  <c r="BM5681" i="1"/>
  <c r="BN5680" i="1" s="1"/>
  <c r="BO5680" i="1" s="1"/>
  <c r="BP5680" i="1"/>
  <c r="BN5679" i="1"/>
  <c r="BO5679" i="1" s="1"/>
  <c r="BP5681" i="1" l="1"/>
  <c r="BM5682" i="1"/>
  <c r="BL5683" i="1"/>
  <c r="BM5683" i="1" l="1"/>
  <c r="BN5682" i="1" s="1"/>
  <c r="BO5682" i="1" s="1"/>
  <c r="BL5684" i="1"/>
  <c r="BP5682" i="1"/>
  <c r="BN5681" i="1"/>
  <c r="BO5681" i="1" s="1"/>
  <c r="BL5685" i="1" l="1"/>
  <c r="BM5684" i="1"/>
  <c r="BN5683" i="1" s="1"/>
  <c r="BO5683" i="1" s="1"/>
  <c r="BP5683" i="1"/>
  <c r="BP5684" i="1" l="1"/>
  <c r="BM5685" i="1"/>
  <c r="BL5686" i="1"/>
  <c r="BL5687" i="1" l="1"/>
  <c r="BM5686" i="1"/>
  <c r="BN5685" i="1" s="1"/>
  <c r="BO5685" i="1" s="1"/>
  <c r="BP5685" i="1"/>
  <c r="BN5684" i="1"/>
  <c r="BO5684" i="1" s="1"/>
  <c r="BP5686" i="1" l="1"/>
  <c r="BM5687" i="1"/>
  <c r="BL5688" i="1"/>
  <c r="BM5688" i="1" l="1"/>
  <c r="BL5689" i="1"/>
  <c r="BN5687" i="1"/>
  <c r="BO5687" i="1" s="1"/>
  <c r="BP5687" i="1"/>
  <c r="BN5686" i="1"/>
  <c r="BO5686" i="1" s="1"/>
  <c r="BL5690" i="1" l="1"/>
  <c r="BM5689" i="1"/>
  <c r="BN5688" i="1" s="1"/>
  <c r="BO5688" i="1" s="1"/>
  <c r="BP5688" i="1"/>
  <c r="BP5689" i="1" l="1"/>
  <c r="BL5691" i="1"/>
  <c r="BM5690" i="1"/>
  <c r="BP5690" i="1" l="1"/>
  <c r="BM5691" i="1"/>
  <c r="BL5692" i="1"/>
  <c r="BN5689" i="1"/>
  <c r="BO5689" i="1" s="1"/>
  <c r="BM5692" i="1" l="1"/>
  <c r="BL5693" i="1"/>
  <c r="BP5691" i="1"/>
  <c r="BN5691" i="1"/>
  <c r="BO5691" i="1" s="1"/>
  <c r="BN5690" i="1"/>
  <c r="BO5690" i="1" s="1"/>
  <c r="BL5694" i="1" l="1"/>
  <c r="BM5693" i="1"/>
  <c r="BN5692" i="1" s="1"/>
  <c r="BO5692" i="1" s="1"/>
  <c r="BP5692" i="1"/>
  <c r="BP5693" i="1" l="1"/>
  <c r="BM5694" i="1"/>
  <c r="BL5695" i="1"/>
  <c r="BM5695" i="1" l="1"/>
  <c r="BN5694" i="1" s="1"/>
  <c r="BO5694" i="1" s="1"/>
  <c r="BL5696" i="1"/>
  <c r="BP5694" i="1"/>
  <c r="BN5693" i="1"/>
  <c r="BO5693" i="1" s="1"/>
  <c r="BM5696" i="1" l="1"/>
  <c r="BN5695" i="1" s="1"/>
  <c r="BO5695" i="1" s="1"/>
  <c r="BL5697" i="1"/>
  <c r="BP5695" i="1"/>
  <c r="BL5698" i="1" l="1"/>
  <c r="BM5697" i="1"/>
  <c r="BN5696" i="1" s="1"/>
  <c r="BO5696" i="1" s="1"/>
  <c r="BP5696" i="1"/>
  <c r="BP5697" i="1" l="1"/>
  <c r="BM5698" i="1"/>
  <c r="BL5699" i="1"/>
  <c r="BL5700" i="1" l="1"/>
  <c r="BM5699" i="1"/>
  <c r="BP5698" i="1"/>
  <c r="BN5698" i="1"/>
  <c r="BO5698" i="1" s="1"/>
  <c r="BN5697" i="1"/>
  <c r="BO5697" i="1" s="1"/>
  <c r="BP5699" i="1" l="1"/>
  <c r="BM5700" i="1"/>
  <c r="BL5701" i="1"/>
  <c r="BL5702" i="1" l="1"/>
  <c r="BM5701" i="1"/>
  <c r="BN5700" i="1" s="1"/>
  <c r="BO5700" i="1" s="1"/>
  <c r="BP5700" i="1"/>
  <c r="BN5699" i="1"/>
  <c r="BO5699" i="1" s="1"/>
  <c r="BP5701" i="1" l="1"/>
  <c r="BM5702" i="1"/>
  <c r="BL5703" i="1"/>
  <c r="BL5704" i="1" l="1"/>
  <c r="BM5703" i="1"/>
  <c r="BN5702" i="1" s="1"/>
  <c r="BO5702" i="1" s="1"/>
  <c r="BP5702" i="1"/>
  <c r="BN5701" i="1"/>
  <c r="BO5701" i="1" s="1"/>
  <c r="BP5703" i="1" l="1"/>
  <c r="BL5705" i="1"/>
  <c r="BM5704" i="1"/>
  <c r="BP5704" i="1" l="1"/>
  <c r="BM5705" i="1"/>
  <c r="BL5706" i="1"/>
  <c r="BN5703" i="1"/>
  <c r="BO5703" i="1" s="1"/>
  <c r="BL5707" i="1" l="1"/>
  <c r="BM5706" i="1"/>
  <c r="BN5705" i="1" s="1"/>
  <c r="BO5705" i="1" s="1"/>
  <c r="BP5705" i="1"/>
  <c r="BN5704" i="1"/>
  <c r="BO5704" i="1" s="1"/>
  <c r="BP5706" i="1" l="1"/>
  <c r="BL5708" i="1"/>
  <c r="BM5707" i="1"/>
  <c r="BP5707" i="1" l="1"/>
  <c r="BL5709" i="1"/>
  <c r="BM5708" i="1"/>
  <c r="BN5706" i="1"/>
  <c r="BO5706" i="1" s="1"/>
  <c r="BP5708" i="1" l="1"/>
  <c r="BL5710" i="1"/>
  <c r="BM5709" i="1"/>
  <c r="BN5707" i="1"/>
  <c r="BO5707" i="1" s="1"/>
  <c r="BP5709" i="1" l="1"/>
  <c r="BL5711" i="1"/>
  <c r="BM5710" i="1"/>
  <c r="BN5708" i="1"/>
  <c r="BO5708" i="1" s="1"/>
  <c r="BP5710" i="1" l="1"/>
  <c r="BL5712" i="1"/>
  <c r="BM5711" i="1"/>
  <c r="BN5709" i="1"/>
  <c r="BO5709" i="1" s="1"/>
  <c r="BP5711" i="1" l="1"/>
  <c r="BL5713" i="1"/>
  <c r="BM5712" i="1"/>
  <c r="BN5710" i="1"/>
  <c r="BO5710" i="1" s="1"/>
  <c r="BP5712" i="1" l="1"/>
  <c r="BL5714" i="1"/>
  <c r="BM5713" i="1"/>
  <c r="BN5711" i="1"/>
  <c r="BO5711" i="1" s="1"/>
  <c r="BP5713" i="1" l="1"/>
  <c r="BL5715" i="1"/>
  <c r="BM5714" i="1"/>
  <c r="BN5712" i="1"/>
  <c r="BO5712" i="1" s="1"/>
  <c r="BP5714" i="1" l="1"/>
  <c r="BL5716" i="1"/>
  <c r="BM5715" i="1"/>
  <c r="BN5713" i="1"/>
  <c r="BO5713" i="1" s="1"/>
  <c r="BP5715" i="1" l="1"/>
  <c r="BM5716" i="1"/>
  <c r="BL5717" i="1"/>
  <c r="BN5714" i="1"/>
  <c r="BO5714" i="1" s="1"/>
  <c r="BM5717" i="1" l="1"/>
  <c r="BN5716" i="1" s="1"/>
  <c r="BO5716" i="1" s="1"/>
  <c r="BL5718" i="1"/>
  <c r="BP5716" i="1"/>
  <c r="BN5715" i="1"/>
  <c r="BO5715" i="1" s="1"/>
  <c r="BM5718" i="1" l="1"/>
  <c r="BL5719" i="1"/>
  <c r="BP5717" i="1"/>
  <c r="BN5717" i="1"/>
  <c r="BO5717" i="1" s="1"/>
  <c r="BM5719" i="1" l="1"/>
  <c r="BL5720" i="1"/>
  <c r="BN5718" i="1"/>
  <c r="BO5718" i="1"/>
  <c r="BP5718" i="1"/>
  <c r="BL5721" i="1" l="1"/>
  <c r="BM5720" i="1"/>
  <c r="BN5719" i="1" s="1"/>
  <c r="BO5719" i="1" s="1"/>
  <c r="BP5719" i="1"/>
  <c r="BP5720" i="1" l="1"/>
  <c r="BM5721" i="1"/>
  <c r="BL5722" i="1"/>
  <c r="BL5723" i="1" l="1"/>
  <c r="BM5722" i="1"/>
  <c r="BN5721" i="1" s="1"/>
  <c r="BO5721" i="1" s="1"/>
  <c r="BP5721" i="1"/>
  <c r="BN5720" i="1"/>
  <c r="BO5720" i="1" s="1"/>
  <c r="BP5722" i="1" l="1"/>
  <c r="BM5723" i="1"/>
  <c r="BL5724" i="1"/>
  <c r="BM5724" i="1" l="1"/>
  <c r="BN5723" i="1" s="1"/>
  <c r="BO5723" i="1" s="1"/>
  <c r="BL5725" i="1"/>
  <c r="BP5723" i="1"/>
  <c r="BN5722" i="1"/>
  <c r="BO5722" i="1" s="1"/>
  <c r="BL5726" i="1" l="1"/>
  <c r="BM5725" i="1"/>
  <c r="BN5724" i="1" s="1"/>
  <c r="BO5724" i="1" s="1"/>
  <c r="BP5724" i="1"/>
  <c r="BP5725" i="1" l="1"/>
  <c r="BM5726" i="1"/>
  <c r="BL5727" i="1"/>
  <c r="BL5728" i="1" l="1"/>
  <c r="BM5727" i="1"/>
  <c r="BN5726" i="1" s="1"/>
  <c r="BO5726" i="1" s="1"/>
  <c r="BP5726" i="1"/>
  <c r="BN5725" i="1"/>
  <c r="BO5725" i="1" s="1"/>
  <c r="BP5727" i="1" l="1"/>
  <c r="BL5729" i="1"/>
  <c r="BM5728" i="1"/>
  <c r="BP5728" i="1" l="1"/>
  <c r="BL5730" i="1"/>
  <c r="BM5729" i="1"/>
  <c r="BN5727" i="1"/>
  <c r="BO5727" i="1" s="1"/>
  <c r="BP5729" i="1" l="1"/>
  <c r="BM5730" i="1"/>
  <c r="BL5731" i="1"/>
  <c r="BN5728" i="1"/>
  <c r="BO5728" i="1" s="1"/>
  <c r="BL5732" i="1" l="1"/>
  <c r="BM5731" i="1"/>
  <c r="BP5730" i="1"/>
  <c r="BN5730" i="1"/>
  <c r="BO5730" i="1" s="1"/>
  <c r="BN5729" i="1"/>
  <c r="BO5729" i="1" s="1"/>
  <c r="BP5731" i="1" l="1"/>
  <c r="BL5733" i="1"/>
  <c r="BM5732" i="1"/>
  <c r="BP5732" i="1" l="1"/>
  <c r="BM5733" i="1"/>
  <c r="BL5734" i="1"/>
  <c r="BN5731" i="1"/>
  <c r="BO5731" i="1" s="1"/>
  <c r="BM5734" i="1" l="1"/>
  <c r="BN5733" i="1" s="1"/>
  <c r="BO5733" i="1" s="1"/>
  <c r="BL5735" i="1"/>
  <c r="BP5733" i="1"/>
  <c r="BN5732" i="1"/>
  <c r="BO5732" i="1" s="1"/>
  <c r="BM5735" i="1" l="1"/>
  <c r="BN5734" i="1" s="1"/>
  <c r="BO5734" i="1" s="1"/>
  <c r="BL5736" i="1"/>
  <c r="BP5734" i="1"/>
  <c r="BM5736" i="1" l="1"/>
  <c r="BN5735" i="1" s="1"/>
  <c r="BO5735" i="1" s="1"/>
  <c r="BL5737" i="1"/>
  <c r="BP5735" i="1"/>
  <c r="BL5738" i="1" l="1"/>
  <c r="BM5737" i="1"/>
  <c r="BN5736" i="1" s="1"/>
  <c r="BO5736" i="1" s="1"/>
  <c r="BP5736" i="1"/>
  <c r="BP5737" i="1" l="1"/>
  <c r="BM5738" i="1"/>
  <c r="BL5739" i="1"/>
  <c r="BL5740" i="1" l="1"/>
  <c r="BM5739" i="1"/>
  <c r="BN5738" i="1" s="1"/>
  <c r="BO5738" i="1" s="1"/>
  <c r="BP5738" i="1"/>
  <c r="BN5737" i="1"/>
  <c r="BO5737" i="1" s="1"/>
  <c r="BP5739" i="1" l="1"/>
  <c r="BM5740" i="1"/>
  <c r="BL5741" i="1"/>
  <c r="BM5741" i="1" l="1"/>
  <c r="BL5742" i="1"/>
  <c r="BN5740" i="1"/>
  <c r="BO5740" i="1"/>
  <c r="BP5740" i="1"/>
  <c r="BN5739" i="1"/>
  <c r="BO5739" i="1" s="1"/>
  <c r="BM5742" i="1" l="1"/>
  <c r="BL5743" i="1"/>
  <c r="BN5741" i="1"/>
  <c r="BO5741" i="1" s="1"/>
  <c r="BP5741" i="1"/>
  <c r="BM5743" i="1" l="1"/>
  <c r="BN5742" i="1" s="1"/>
  <c r="BO5742" i="1" s="1"/>
  <c r="BL5744" i="1"/>
  <c r="BP5742" i="1"/>
  <c r="BL5745" i="1" l="1"/>
  <c r="BM5744" i="1"/>
  <c r="BN5743" i="1" s="1"/>
  <c r="BO5743" i="1" s="1"/>
  <c r="BP5743" i="1"/>
  <c r="BP5744" i="1" l="1"/>
  <c r="BM5745" i="1"/>
  <c r="BL5746" i="1"/>
  <c r="BL5747" i="1" l="1"/>
  <c r="BM5746" i="1"/>
  <c r="BN5745" i="1" s="1"/>
  <c r="BO5745" i="1" s="1"/>
  <c r="BP5745" i="1"/>
  <c r="BN5744" i="1"/>
  <c r="BO5744" i="1" s="1"/>
  <c r="BP5746" i="1" l="1"/>
  <c r="BM5747" i="1"/>
  <c r="BL5748" i="1"/>
  <c r="BM5748" i="1" l="1"/>
  <c r="BL5749" i="1"/>
  <c r="BN5747" i="1"/>
  <c r="BO5747" i="1" s="1"/>
  <c r="BP5747" i="1"/>
  <c r="BN5746" i="1"/>
  <c r="BO5746" i="1" s="1"/>
  <c r="BL5750" i="1" l="1"/>
  <c r="BM5749" i="1"/>
  <c r="BN5748" i="1" s="1"/>
  <c r="BO5748" i="1" s="1"/>
  <c r="BP5748" i="1"/>
  <c r="BP5749" i="1" l="1"/>
  <c r="BM5750" i="1"/>
  <c r="BL5751" i="1"/>
  <c r="BL5752" i="1" l="1"/>
  <c r="BM5751" i="1"/>
  <c r="BN5750" i="1" s="1"/>
  <c r="BO5750" i="1" s="1"/>
  <c r="BP5750" i="1"/>
  <c r="BN5749" i="1"/>
  <c r="BO5749" i="1" s="1"/>
  <c r="BP5751" i="1" l="1"/>
  <c r="BM5752" i="1"/>
  <c r="BL5753" i="1"/>
  <c r="BM5753" i="1" l="1"/>
  <c r="BN5752" i="1" s="1"/>
  <c r="BO5752" i="1" s="1"/>
  <c r="BL5754" i="1"/>
  <c r="BP5752" i="1"/>
  <c r="BN5751" i="1"/>
  <c r="BO5751" i="1" s="1"/>
  <c r="BM5754" i="1" l="1"/>
  <c r="BN5753" i="1" s="1"/>
  <c r="BO5753" i="1" s="1"/>
  <c r="BL5755" i="1"/>
  <c r="BP5753" i="1"/>
  <c r="BM5755" i="1" l="1"/>
  <c r="BN5754" i="1" s="1"/>
  <c r="BO5754" i="1" s="1"/>
  <c r="BL5756" i="1"/>
  <c r="BP5754" i="1"/>
  <c r="BL5757" i="1" l="1"/>
  <c r="BM5756" i="1"/>
  <c r="BN5755" i="1" s="1"/>
  <c r="BO5755" i="1" s="1"/>
  <c r="BP5755" i="1"/>
  <c r="BP5756" i="1" l="1"/>
  <c r="BM5757" i="1"/>
  <c r="BL5758" i="1"/>
  <c r="BL5759" i="1" l="1"/>
  <c r="BM5758" i="1"/>
  <c r="BN5757" i="1" s="1"/>
  <c r="BO5757" i="1" s="1"/>
  <c r="BP5757" i="1"/>
  <c r="BN5756" i="1"/>
  <c r="BO5756" i="1" s="1"/>
  <c r="BP5758" i="1" l="1"/>
  <c r="BM5759" i="1"/>
  <c r="BL5760" i="1"/>
  <c r="BM5760" i="1" l="1"/>
  <c r="BN5759" i="1" s="1"/>
  <c r="BO5759" i="1" s="1"/>
  <c r="BL5761" i="1"/>
  <c r="BP5759" i="1"/>
  <c r="BN5758" i="1"/>
  <c r="BO5758" i="1" s="1"/>
  <c r="BL5762" i="1" l="1"/>
  <c r="BM5761" i="1"/>
  <c r="BN5760" i="1" s="1"/>
  <c r="BO5760" i="1" s="1"/>
  <c r="BP5760" i="1"/>
  <c r="BP5761" i="1" l="1"/>
  <c r="BM5762" i="1"/>
  <c r="BL5763" i="1"/>
  <c r="BL5764" i="1" l="1"/>
  <c r="BM5763" i="1"/>
  <c r="BN5762" i="1" s="1"/>
  <c r="BO5762" i="1" s="1"/>
  <c r="BP5762" i="1"/>
  <c r="BN5761" i="1"/>
  <c r="BO5761" i="1" s="1"/>
  <c r="BP5763" i="1" l="1"/>
  <c r="BM5764" i="1"/>
  <c r="BL5765" i="1"/>
  <c r="BM5765" i="1" l="1"/>
  <c r="BL5766" i="1"/>
  <c r="BN5764" i="1"/>
  <c r="BO5764" i="1" s="1"/>
  <c r="BP5764" i="1"/>
  <c r="BN5763" i="1"/>
  <c r="BO5763" i="1" s="1"/>
  <c r="BM5766" i="1" l="1"/>
  <c r="BL5767" i="1"/>
  <c r="BN5765" i="1"/>
  <c r="BO5765" i="1"/>
  <c r="BP5765" i="1"/>
  <c r="BM5767" i="1" l="1"/>
  <c r="BL5768" i="1"/>
  <c r="BN5766" i="1"/>
  <c r="BO5766" i="1"/>
  <c r="BP5766" i="1"/>
  <c r="BL5769" i="1" l="1"/>
  <c r="BM5768" i="1"/>
  <c r="BN5767" i="1" s="1"/>
  <c r="BO5767" i="1" s="1"/>
  <c r="BP5767" i="1"/>
  <c r="BP5768" i="1" l="1"/>
  <c r="BM5769" i="1"/>
  <c r="BL5770" i="1"/>
  <c r="BL5771" i="1" l="1"/>
  <c r="BM5770" i="1"/>
  <c r="BN5769" i="1" s="1"/>
  <c r="BO5769" i="1" s="1"/>
  <c r="BP5769" i="1"/>
  <c r="BN5768" i="1"/>
  <c r="BO5768" i="1" s="1"/>
  <c r="BP5770" i="1" l="1"/>
  <c r="BM5771" i="1"/>
  <c r="BL5772" i="1"/>
  <c r="BM5772" i="1" l="1"/>
  <c r="BN5771" i="1" s="1"/>
  <c r="BO5771" i="1" s="1"/>
  <c r="BL5773" i="1"/>
  <c r="BP5771" i="1"/>
  <c r="BN5770" i="1"/>
  <c r="BO5770" i="1" s="1"/>
  <c r="BL5774" i="1" l="1"/>
  <c r="BM5773" i="1"/>
  <c r="BN5772" i="1" s="1"/>
  <c r="BO5772" i="1" s="1"/>
  <c r="BP5772" i="1"/>
  <c r="BP5773" i="1" l="1"/>
  <c r="BM5774" i="1"/>
  <c r="BL5775" i="1"/>
  <c r="BL5776" i="1" l="1"/>
  <c r="BM5775" i="1"/>
  <c r="BN5774" i="1" s="1"/>
  <c r="BO5774" i="1" s="1"/>
  <c r="BP5774" i="1"/>
  <c r="BN5773" i="1"/>
  <c r="BO5773" i="1" s="1"/>
  <c r="BP5775" i="1" l="1"/>
  <c r="BM5776" i="1"/>
  <c r="BL5777" i="1"/>
  <c r="BM5777" i="1" l="1"/>
  <c r="BN5776" i="1" s="1"/>
  <c r="BO5776" i="1" s="1"/>
  <c r="BL5778" i="1"/>
  <c r="BP5776" i="1"/>
  <c r="BN5775" i="1"/>
  <c r="BO5775" i="1" s="1"/>
  <c r="BM5778" i="1" l="1"/>
  <c r="BL5779" i="1"/>
  <c r="BN5777" i="1"/>
  <c r="BO5777" i="1" s="1"/>
  <c r="BP5777" i="1"/>
  <c r="BM5779" i="1" l="1"/>
  <c r="BN5778" i="1" s="1"/>
  <c r="BO5778" i="1" s="1"/>
  <c r="BL5780" i="1"/>
  <c r="BP5778" i="1"/>
  <c r="BL5781" i="1" l="1"/>
  <c r="BM5780" i="1"/>
  <c r="BN5779" i="1" s="1"/>
  <c r="BO5779" i="1" s="1"/>
  <c r="BP5779" i="1"/>
  <c r="BP5780" i="1" l="1"/>
  <c r="BM5781" i="1"/>
  <c r="BL5782" i="1"/>
  <c r="BL5783" i="1" l="1"/>
  <c r="BM5782" i="1"/>
  <c r="BN5781" i="1" s="1"/>
  <c r="BO5781" i="1" s="1"/>
  <c r="BP5781" i="1"/>
  <c r="BN5780" i="1"/>
  <c r="BO5780" i="1" s="1"/>
  <c r="BP5782" i="1" l="1"/>
  <c r="BM5783" i="1"/>
  <c r="BL5784" i="1"/>
  <c r="BM5784" i="1" l="1"/>
  <c r="BL5785" i="1"/>
  <c r="BN5783" i="1"/>
  <c r="BO5783" i="1" s="1"/>
  <c r="BP5783" i="1"/>
  <c r="BN5782" i="1"/>
  <c r="BO5782" i="1" s="1"/>
  <c r="BL5786" i="1" l="1"/>
  <c r="BM5785" i="1"/>
  <c r="BN5784" i="1" s="1"/>
  <c r="BO5784" i="1" s="1"/>
  <c r="BP5784" i="1"/>
  <c r="BP5785" i="1" l="1"/>
  <c r="BM5786" i="1"/>
  <c r="BL5787" i="1"/>
  <c r="BL5788" i="1" l="1"/>
  <c r="BM5787" i="1"/>
  <c r="BN5786" i="1" s="1"/>
  <c r="BO5786" i="1" s="1"/>
  <c r="BP5786" i="1"/>
  <c r="BN5785" i="1"/>
  <c r="BO5785" i="1" s="1"/>
  <c r="BP5787" i="1" l="1"/>
  <c r="BM5788" i="1"/>
  <c r="BL5789" i="1"/>
  <c r="BL5790" i="1" l="1"/>
  <c r="BM5789" i="1"/>
  <c r="BN5788" i="1" s="1"/>
  <c r="BO5788" i="1" s="1"/>
  <c r="BP5788" i="1"/>
  <c r="BN5787" i="1"/>
  <c r="BO5787" i="1" s="1"/>
  <c r="BP5789" i="1" l="1"/>
  <c r="BM5790" i="1"/>
  <c r="BL5791" i="1"/>
  <c r="BM5791" i="1" l="1"/>
  <c r="BN5790" i="1" s="1"/>
  <c r="BO5790" i="1" s="1"/>
  <c r="BL5792" i="1"/>
  <c r="BP5790" i="1"/>
  <c r="BN5789" i="1"/>
  <c r="BO5789" i="1" s="1"/>
  <c r="BL5793" i="1" l="1"/>
  <c r="BM5792" i="1"/>
  <c r="BN5791" i="1" s="1"/>
  <c r="BO5791" i="1" s="1"/>
  <c r="BP5791" i="1"/>
  <c r="BP5792" i="1" l="1"/>
  <c r="BM5793" i="1"/>
  <c r="BL5794" i="1"/>
  <c r="BL5795" i="1" l="1"/>
  <c r="BM5794" i="1"/>
  <c r="BN5793" i="1" s="1"/>
  <c r="BO5793" i="1" s="1"/>
  <c r="BP5793" i="1"/>
  <c r="BN5792" i="1"/>
  <c r="BO5792" i="1" s="1"/>
  <c r="BP5794" i="1" l="1"/>
  <c r="BM5795" i="1"/>
  <c r="BL5796" i="1"/>
  <c r="BM5796" i="1" l="1"/>
  <c r="BN5795" i="1" s="1"/>
  <c r="BO5795" i="1" s="1"/>
  <c r="BL5797" i="1"/>
  <c r="BP5795" i="1"/>
  <c r="BN5794" i="1"/>
  <c r="BO5794" i="1" s="1"/>
  <c r="BL5798" i="1" l="1"/>
  <c r="BM5797" i="1"/>
  <c r="BP5796" i="1"/>
  <c r="BN5796" i="1"/>
  <c r="BO5796" i="1" s="1"/>
  <c r="BP5797" i="1" l="1"/>
  <c r="BM5798" i="1"/>
  <c r="BL5799" i="1"/>
  <c r="BL5800" i="1" l="1"/>
  <c r="BM5799" i="1"/>
  <c r="BN5798" i="1" s="1"/>
  <c r="BO5798" i="1" s="1"/>
  <c r="BP5798" i="1"/>
  <c r="BN5797" i="1"/>
  <c r="BO5797" i="1" s="1"/>
  <c r="BP5799" i="1" l="1"/>
  <c r="BM5800" i="1"/>
  <c r="BL5801" i="1"/>
  <c r="BL5802" i="1" l="1"/>
  <c r="BM5801" i="1"/>
  <c r="BN5800" i="1" s="1"/>
  <c r="BO5800" i="1" s="1"/>
  <c r="BP5800" i="1"/>
  <c r="BN5799" i="1"/>
  <c r="BO5799" i="1" s="1"/>
  <c r="BP5801" i="1" l="1"/>
  <c r="BM5802" i="1"/>
  <c r="BL5803" i="1"/>
  <c r="BM5803" i="1" l="1"/>
  <c r="BL5804" i="1"/>
  <c r="BN5802" i="1"/>
  <c r="BO5802" i="1"/>
  <c r="BP5802" i="1"/>
  <c r="BN5801" i="1"/>
  <c r="BO5801" i="1" s="1"/>
  <c r="BL5805" i="1" l="1"/>
  <c r="BM5804" i="1"/>
  <c r="BN5803" i="1" s="1"/>
  <c r="BO5803" i="1" s="1"/>
  <c r="BP5803" i="1"/>
  <c r="BP5804" i="1" l="1"/>
  <c r="BM5805" i="1"/>
  <c r="BL5806" i="1"/>
  <c r="BL5807" i="1" l="1"/>
  <c r="BM5806" i="1"/>
  <c r="BN5805" i="1" s="1"/>
  <c r="BO5805" i="1" s="1"/>
  <c r="BP5805" i="1"/>
  <c r="BN5804" i="1"/>
  <c r="BO5804" i="1" s="1"/>
  <c r="BP5806" i="1" l="1"/>
  <c r="BM5807" i="1"/>
  <c r="BL5808" i="1"/>
  <c r="BM5808" i="1" l="1"/>
  <c r="BN5807" i="1" s="1"/>
  <c r="BO5807" i="1" s="1"/>
  <c r="BL5809" i="1"/>
  <c r="BP5807" i="1"/>
  <c r="BN5806" i="1"/>
  <c r="BO5806" i="1" s="1"/>
  <c r="BL5810" i="1" l="1"/>
  <c r="BM5809" i="1"/>
  <c r="BN5808" i="1" s="1"/>
  <c r="BO5808" i="1" s="1"/>
  <c r="BP5808" i="1"/>
  <c r="BP5809" i="1" l="1"/>
  <c r="BM5810" i="1"/>
  <c r="BL5811" i="1"/>
  <c r="BL5812" i="1" l="1"/>
  <c r="BM5811" i="1"/>
  <c r="BN5810" i="1" s="1"/>
  <c r="BO5810" i="1" s="1"/>
  <c r="BP5810" i="1"/>
  <c r="BN5809" i="1"/>
  <c r="BO5809" i="1" s="1"/>
  <c r="BP5811" i="1" l="1"/>
  <c r="BM5812" i="1"/>
  <c r="BL5813" i="1"/>
  <c r="BL5814" i="1" l="1"/>
  <c r="BM5813" i="1"/>
  <c r="BN5812" i="1" s="1"/>
  <c r="BO5812" i="1" s="1"/>
  <c r="BP5812" i="1"/>
  <c r="BN5811" i="1"/>
  <c r="BO5811" i="1" s="1"/>
  <c r="BP5813" i="1" l="1"/>
  <c r="BM5814" i="1"/>
  <c r="BL5815" i="1"/>
  <c r="BM5815" i="1" l="1"/>
  <c r="BL5816" i="1"/>
  <c r="BN5814" i="1"/>
  <c r="BO5814" i="1" s="1"/>
  <c r="BP5814" i="1"/>
  <c r="BN5813" i="1"/>
  <c r="BO5813" i="1" s="1"/>
  <c r="BL5817" i="1" l="1"/>
  <c r="BM5816" i="1"/>
  <c r="BN5815" i="1" s="1"/>
  <c r="BO5815" i="1" s="1"/>
  <c r="BP5815" i="1"/>
  <c r="BP5816" i="1" l="1"/>
  <c r="BM5817" i="1"/>
  <c r="BL5818" i="1"/>
  <c r="BL5819" i="1" l="1"/>
  <c r="BM5818" i="1"/>
  <c r="BN5817" i="1" s="1"/>
  <c r="BO5817" i="1" s="1"/>
  <c r="BP5817" i="1"/>
  <c r="BN5816" i="1"/>
  <c r="BO5816" i="1" s="1"/>
  <c r="BP5818" i="1" l="1"/>
  <c r="BM5819" i="1"/>
  <c r="BL5820" i="1"/>
  <c r="BM5820" i="1" l="1"/>
  <c r="BL5821" i="1"/>
  <c r="BN5819" i="1"/>
  <c r="BO5819" i="1" s="1"/>
  <c r="BP5819" i="1"/>
  <c r="BN5818" i="1"/>
  <c r="BO5818" i="1" s="1"/>
  <c r="BL5822" i="1" l="1"/>
  <c r="BM5821" i="1"/>
  <c r="BN5820" i="1" s="1"/>
  <c r="BO5820" i="1" s="1"/>
  <c r="BP5820" i="1"/>
  <c r="BP5821" i="1" l="1"/>
  <c r="BM5822" i="1"/>
  <c r="BL5823" i="1"/>
  <c r="BL5824" i="1" l="1"/>
  <c r="BM5823" i="1"/>
  <c r="BN5822" i="1" s="1"/>
  <c r="BO5822" i="1" s="1"/>
  <c r="BP5822" i="1"/>
  <c r="BN5821" i="1"/>
  <c r="BO5821" i="1" s="1"/>
  <c r="BP5823" i="1" l="1"/>
  <c r="BM5824" i="1"/>
  <c r="BL5825" i="1"/>
  <c r="BL5826" i="1" l="1"/>
  <c r="BM5825" i="1"/>
  <c r="BN5824" i="1" s="1"/>
  <c r="BO5824" i="1" s="1"/>
  <c r="BP5824" i="1"/>
  <c r="BN5823" i="1"/>
  <c r="BO5823" i="1" s="1"/>
  <c r="BP5825" i="1" l="1"/>
  <c r="BM5826" i="1"/>
  <c r="BL5827" i="1"/>
  <c r="BM5827" i="1" l="1"/>
  <c r="BN5826" i="1" s="1"/>
  <c r="BO5826" i="1" s="1"/>
  <c r="BL5828" i="1"/>
  <c r="BP5826" i="1"/>
  <c r="BN5825" i="1"/>
  <c r="BO5825" i="1" s="1"/>
  <c r="BL5829" i="1" l="1"/>
  <c r="BM5828" i="1"/>
  <c r="BN5827" i="1" s="1"/>
  <c r="BO5827" i="1" s="1"/>
  <c r="BP5827" i="1"/>
  <c r="BP5828" i="1" l="1"/>
  <c r="BM5829" i="1"/>
  <c r="BL5830" i="1"/>
  <c r="BL5831" i="1" l="1"/>
  <c r="BM5830" i="1"/>
  <c r="BN5829" i="1" s="1"/>
  <c r="BO5829" i="1" s="1"/>
  <c r="BP5829" i="1"/>
  <c r="BN5828" i="1"/>
  <c r="BO5828" i="1" s="1"/>
  <c r="BP5830" i="1" l="1"/>
  <c r="BM5831" i="1"/>
  <c r="BL5832" i="1"/>
  <c r="BM5832" i="1" l="1"/>
  <c r="BN5831" i="1" s="1"/>
  <c r="BO5831" i="1" s="1"/>
  <c r="BL5833" i="1"/>
  <c r="BP5831" i="1"/>
  <c r="BN5830" i="1"/>
  <c r="BO5830" i="1" s="1"/>
  <c r="BL5834" i="1" l="1"/>
  <c r="BM5833" i="1"/>
  <c r="BN5832" i="1" s="1"/>
  <c r="BO5832" i="1" s="1"/>
  <c r="BP5832" i="1"/>
  <c r="BP5833" i="1" l="1"/>
  <c r="BM5834" i="1"/>
  <c r="BL5835" i="1"/>
  <c r="BL5836" i="1" l="1"/>
  <c r="BM5835" i="1"/>
  <c r="BN5834" i="1" s="1"/>
  <c r="BO5834" i="1" s="1"/>
  <c r="BP5834" i="1"/>
  <c r="BN5833" i="1"/>
  <c r="BO5833" i="1" s="1"/>
  <c r="BP5835" i="1" l="1"/>
  <c r="BM5836" i="1"/>
  <c r="BL5837" i="1"/>
  <c r="BM5837" i="1" l="1"/>
  <c r="BN5836" i="1" s="1"/>
  <c r="BO5836" i="1" s="1"/>
  <c r="BL5838" i="1"/>
  <c r="BP5836" i="1"/>
  <c r="BN5835" i="1"/>
  <c r="BO5835" i="1" s="1"/>
  <c r="BM5838" i="1" l="1"/>
  <c r="BN5837" i="1" s="1"/>
  <c r="BO5837" i="1" s="1"/>
  <c r="BL5839" i="1"/>
  <c r="BP5837" i="1"/>
  <c r="BM5839" i="1" l="1"/>
  <c r="BN5838" i="1" s="1"/>
  <c r="BO5838" i="1" s="1"/>
  <c r="BL5840" i="1"/>
  <c r="BP5838" i="1"/>
  <c r="BL5841" i="1" l="1"/>
  <c r="BM5840" i="1"/>
  <c r="BN5839" i="1" s="1"/>
  <c r="BO5839" i="1" s="1"/>
  <c r="BP5839" i="1"/>
  <c r="BP5840" i="1" l="1"/>
  <c r="BM5841" i="1"/>
  <c r="BL5842" i="1"/>
  <c r="BM5842" i="1" l="1"/>
  <c r="BN5841" i="1" s="1"/>
  <c r="BO5841" i="1" s="1"/>
  <c r="BL5843" i="1"/>
  <c r="BP5841" i="1"/>
  <c r="BN5840" i="1"/>
  <c r="BO5840" i="1" s="1"/>
  <c r="BL5844" i="1" l="1"/>
  <c r="BM5843" i="1"/>
  <c r="BN5842" i="1" s="1"/>
  <c r="BO5842" i="1" s="1"/>
  <c r="BP5842" i="1"/>
  <c r="BP5843" i="1" l="1"/>
  <c r="BM5844" i="1"/>
  <c r="BL5845" i="1"/>
  <c r="BL5846" i="1" l="1"/>
  <c r="BM5845" i="1"/>
  <c r="BN5844" i="1" s="1"/>
  <c r="BO5844" i="1" s="1"/>
  <c r="BP5844" i="1"/>
  <c r="BN5843" i="1"/>
  <c r="BO5843" i="1" s="1"/>
  <c r="BP5845" i="1" l="1"/>
  <c r="BM5846" i="1"/>
  <c r="BL5847" i="1"/>
  <c r="BM5847" i="1" l="1"/>
  <c r="BL5848" i="1"/>
  <c r="BM5848" i="1" s="1"/>
  <c r="BN5846" i="1"/>
  <c r="BO5846" i="1" s="1"/>
  <c r="BP5846" i="1"/>
  <c r="BN5845" i="1"/>
  <c r="BO5845" i="1" s="1"/>
  <c r="BN5847" i="1" l="1"/>
  <c r="BO5847" i="1" s="1"/>
  <c r="BP584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<sst xmlns="http://schemas.openxmlformats.org/spreadsheetml/2006/main" count="539" uniqueCount="436">
  <si>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</si>
  <si>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</si>
  <si>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</si>
  <si>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</si>
  <si>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</si>
  <si>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</si>
  <si>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</si>
  <si>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</si>
  <si>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</si>
  <si>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</si>
  <si>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</si>
  <si>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</si>
  <si>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</si>
  <si>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</si>
  <si>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</si>
  <si>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</si>
  <si>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</si>
  <si>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</si>
  <si>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</si>
  <si>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</si>
  <si>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</si>
  <si>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</si>
  <si>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</si>
  <si>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</si>
  <si>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</si>
  <si>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</si>
  <si>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</si>
  <si>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</si>
  <si>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</si>
  <si>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</si>
  <si>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</si>
  <si>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</si>
  <si>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</si>
  <si>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</si>
  <si>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</si>
  <si>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</si>
  <si>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</si>
  <si>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</si>
  <si>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</si>
  <si>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</si>
  <si>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</si>
  <si>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</si>
  <si>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</si>
  <si>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</si>
  <si>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</si>
  <si>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</si>
  <si>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</si>
  <si>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</si>
  <si>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</si>
  <si>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</si>
  <si>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</si>
  <si>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</si>
  <si>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</si>
  <si>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</si>
  <si>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</si>
  <si>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</si>
  <si>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</si>
  <si>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</si>
  <si>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</si>
  <si>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</si>
  <si>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</si>
  <si>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</si>
  <si>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</si>
  <si>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</si>
  <si>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</si>
  <si>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</si>
  <si>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</si>
  <si>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</si>
  <si>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</si>
  <si>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</si>
  <si>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</si>
  <si>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</si>
  <si>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</si>
  <si>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</si>
  <si>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</si>
  <si>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</si>
  <si>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</si>
  <si>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</si>
  <si>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</si>
  <si>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</si>
  <si>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</si>
  <si>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</si>
  <si>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</si>
  <si>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</si>
  <si>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</si>
  <si>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</si>
  <si>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</si>
  <si>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</si>
  <si>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</si>
  <si>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</si>
  <si>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</si>
  <si>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</si>
  <si>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</si>
  <si>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</si>
  <si>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</si>
  <si>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</si>
  <si>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</si>
  <si>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</si>
  <si>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</si>
  <si>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</si>
  <si>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</si>
  <si>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</si>
  <si>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</si>
  <si>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</si>
  <si>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</si>
  <si>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</si>
  <si>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</si>
  <si>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</si>
  <si>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</si>
  <si>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</si>
  <si>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</si>
  <si>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</si>
  <si>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</si>
  <si>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</si>
  <si>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</si>
  <si>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</si>
  <si>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</si>
  <si>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</si>
  <si>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</si>
  <si>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</si>
  <si>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</si>
  <si>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</si>
  <si>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</si>
  <si>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</si>
  <si>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</si>
  <si>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</si>
  <si>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</si>
  <si>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</si>
  <si>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</si>
  <si>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</si>
  <si>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</si>
  <si>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</si>
  <si>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</si>
  <si>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</si>
  <si>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</si>
  <si>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</si>
  <si>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</si>
  <si>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</si>
  <si>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</si>
  <si>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</si>
  <si>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</si>
  <si>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</si>
  <si>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</si>
  <si>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</si>
  <si>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</si>
  <si>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</si>
  <si>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</si>
  <si>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</si>
  <si>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</si>
  <si>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</si>
  <si>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</si>
  <si>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</si>
  <si>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</si>
  <si>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</si>
  <si>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</si>
  <si>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</si>
  <si>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</si>
  <si>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</si>
  <si>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</si>
  <si>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</si>
  <si>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</si>
  <si>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</si>
  <si>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</si>
  <si>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</si>
  <si>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</si>
  <si>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</si>
  <si>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</si>
  <si>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</si>
  <si>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</si>
  <si>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</si>
  <si>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</si>
  <si>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</si>
  <si>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</si>
  <si>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</si>
  <si>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</si>
  <si>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</si>
  <si>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</si>
  <si>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</si>
  <si>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</si>
  <si>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</si>
  <si>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</si>
  <si>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</si>
  <si>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</si>
  <si>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</si>
  <si>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</si>
  <si>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</si>
  <si>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</si>
  <si>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</si>
  <si>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</si>
  <si>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</si>
  <si>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</si>
  <si>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</si>
  <si>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</si>
  <si>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</si>
  <si>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</si>
  <si>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</si>
  <si>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</si>
  <si>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</si>
  <si>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</si>
  <si>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</si>
  <si>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</si>
  <si>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</si>
  <si>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</si>
  <si>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</si>
  <si>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</si>
  <si>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</si>
  <si>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</si>
  <si>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</si>
  <si>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</si>
  <si>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</si>
  <si>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</si>
  <si>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</si>
  <si>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</si>
  <si>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</si>
  <si>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</si>
  <si>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</si>
  <si>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</si>
  <si>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</si>
  <si>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</si>
  <si>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</si>
  <si>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</si>
  <si>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</si>
  <si>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</si>
  <si>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</si>
  <si>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</si>
  <si>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</si>
  <si>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</si>
  <si>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</si>
  <si>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</si>
  <si>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</si>
  <si>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</si>
  <si>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</si>
  <si>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</si>
  <si>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</si>
  <si>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</si>
  <si>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</si>
  <si>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</si>
  <si>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</si>
  <si>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</si>
  <si>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</si>
  <si>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</si>
  <si>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</si>
  <si>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</si>
  <si>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</si>
  <si>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</si>
  <si>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</si>
  <si>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</si>
  <si>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</si>
  <si>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</si>
  <si>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</si>
  <si>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</si>
  <si>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</si>
  <si>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</si>
  <si>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</si>
  <si>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</si>
  <si>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</si>
  <si>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</si>
  <si>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</si>
  <si>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</si>
  <si>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</si>
  <si>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</si>
  <si>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</si>
  <si>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</si>
  <si>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</si>
  <si>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</si>
  <si>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</si>
  <si>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</si>
  <si>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</si>
  <si>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</si>
  <si>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</si>
  <si>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</si>
  <si>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</si>
  <si>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</si>
  <si>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</si>
  <si>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</si>
  <si>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</si>
  <si>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</si>
  <si>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</si>
  <si>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</si>
  <si>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</si>
  <si>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</si>
  <si>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</si>
  <si>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</si>
  <si>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</si>
  <si>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</si>
  <si>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</si>
  <si>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</si>
  <si>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</si>
  <si>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</si>
  <si>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</si>
  <si>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</si>
  <si>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</si>
  <si>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</si>
  <si>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</si>
  <si>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</si>
  <si>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</si>
  <si>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</si>
  <si>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</si>
  <si>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</si>
  <si>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</si>
  <si>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</si>
  <si>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</si>
  <si>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</si>
  <si>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</si>
  <si>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</si>
  <si>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</si>
  <si>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</si>
  <si>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</si>
  <si>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</si>
  <si>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</si>
  <si>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</si>
  <si>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</si>
  <si>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</si>
  <si>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</si>
  <si>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</si>
  <si>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</si>
  <si>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</si>
  <si>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</si>
  <si>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</si>
  <si>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</si>
  <si>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</si>
  <si>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</si>
  <si>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</si>
  <si>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</si>
  <si>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</si>
  <si>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</si>
  <si>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</si>
  <si>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</si>
  <si>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</si>
  <si>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</si>
  <si>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</si>
  <si>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</si>
  <si>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</si>
  <si>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</si>
  <si>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</si>
  <si>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</si>
  <si>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</si>
  <si>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</si>
  <si>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</si>
  <si>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</si>
  <si>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</si>
  <si>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</si>
  <si>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</si>
  <si>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</si>
  <si>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</si>
  <si>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</si>
  <si>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</si>
  <si>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</si>
  <si>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</si>
  <si>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</si>
  <si>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</si>
  <si>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</si>
  <si>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</si>
  <si>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</si>
  <si>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</si>
  <si>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</si>
  <si>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</si>
  <si>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</si>
  <si>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</si>
  <si>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</si>
  <si>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</si>
  <si>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</si>
  <si>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</si>
  <si>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</si>
  <si>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</si>
  <si>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</si>
  <si>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</si>
  <si>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</si>
  <si>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</si>
  <si>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</si>
  <si>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</si>
  <si>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</si>
  <si>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</si>
  <si>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</si>
  <si>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</si>
  <si>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</si>
  <si>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</si>
  <si>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</si>
  <si>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</si>
  <si>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</si>
  <si>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</si>
  <si>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</si>
  <si>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</si>
  <si>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</si>
  <si>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</si>
  <si>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</si>
  <si>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</si>
  <si>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</si>
  <si>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</si>
  <si>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</si>
  <si>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</si>
  <si>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</si>
  <si>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</si>
  <si>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</si>
  <si>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</si>
  <si>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</si>
  <si>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</si>
  <si>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</si>
  <si>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</si>
  <si>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</si>
  <si>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</si>
  <si>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</si>
  <si>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</si>
  <si>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</si>
  <si>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</si>
  <si>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</si>
  <si>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</si>
  <si>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</si>
  <si>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</si>
  <si>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</si>
  <si>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</si>
  <si>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</si>
  <si>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</si>
  <si>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das benfeitorias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</si>
  <si>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</si>
  <si>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</si>
  <si>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</si>
  <si>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9</t>
    </r>
  </si>
  <si>
    <r>
      <t>x</t>
    </r>
    <r>
      <rPr>
        <vertAlign val="subscript"/>
        <sz val="11"/>
        <rFont val="Aptos"/>
        <family val="2"/>
      </rPr>
      <t>8</t>
    </r>
  </si>
  <si>
    <r>
      <t>x</t>
    </r>
    <r>
      <rPr>
        <vertAlign val="subscript"/>
        <sz val="11"/>
        <rFont val="Aptos"/>
        <family val="2"/>
      </rPr>
      <t>9</t>
    </r>
  </si>
  <si>
    <t>AREA</t>
  </si>
  <si>
    <t>TOP</t>
  </si>
  <si>
    <t>TSOLO</t>
  </si>
  <si>
    <t>QUANTAGUA</t>
  </si>
  <si>
    <t>LOCAL</t>
  </si>
  <si>
    <t>NACESSO</t>
  </si>
  <si>
    <t>DISTROD</t>
  </si>
  <si>
    <t>DISTCONSUM</t>
  </si>
  <si>
    <t>NBENFEIT</t>
  </si>
  <si>
    <t>Valor unitário (R$/hectare)</t>
  </si>
  <si>
    <t>Rede de eletricidade disponível</t>
  </si>
  <si>
    <t>REDEELETRICA</t>
  </si>
  <si>
    <r>
      <t>x</t>
    </r>
    <r>
      <rPr>
        <vertAlign val="subscript"/>
        <sz val="11"/>
        <rFont val="Aptos"/>
        <family val="2"/>
      </rPr>
      <t>10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</si>
  <si>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10</t>
    </r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</si>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</sst>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  <numFmt numFmtId="176" formatCode="#,##0.0000000000_ ;\-#,##0.0000000000\ "/>
  </numFmts>
  <fonts count="22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sz val="11"/>
      <color rgb="FFFF0000"/>
      <name val="Aptos"/>
      <family val="2"/>
    </font>
    <font>
      <b/>
      <sz val="7.7"/>
      <name val="Aptos"/>
      <family val="2"/>
    </font>
    <font>
      <b/>
      <sz val="11"/>
      <color theme="0"/>
      <name val="Aptos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6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0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6" fontId="14" fillId="0" borderId="0" xfId="0" applyNumberFormat="1" applyFont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5" fontId="16" fillId="0" borderId="0" xfId="0" applyNumberFormat="1" applyFont="1" applyAlignment="1" applyProtection="1">
      <alignment vertical="center" wrapText="1"/>
      <protection hidden="1"/>
    </xf>
    <xf numFmtId="10" fontId="16" fillId="0" borderId="0" xfId="1" applyNumberFormat="1" applyFont="1" applyBorder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9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vertical="center"/>
      <protection hidden="1"/>
    </xf>
    <xf numFmtId="168" fontId="17" fillId="0" borderId="0" xfId="0" applyNumberFormat="1" applyFont="1" applyAlignment="1" applyProtection="1">
      <alignment horizontal="center" vertical="center" wrapText="1"/>
      <protection hidden="1"/>
    </xf>
    <xf numFmtId="164" fontId="2" fillId="0" borderId="8" xfId="0" applyFont="1" applyBorder="1" applyProtection="1">
      <protection hidden="1"/>
    </xf>
    <xf numFmtId="164" fontId="2" fillId="0" borderId="8" xfId="0" applyFont="1" applyBorder="1" applyAlignment="1" applyProtection="1">
      <alignment horizontal="right" indent="2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 indent="2"/>
      <protection hidden="1"/>
    </xf>
    <xf numFmtId="165" fontId="2" fillId="2" borderId="1" xfId="0" applyNumberFormat="1" applyFont="1" applyFill="1" applyBorder="1" applyAlignment="1" applyProtection="1">
      <alignment horizontal="left" vertical="center" indent="2"/>
      <protection hidden="1"/>
    </xf>
    <xf numFmtId="165" fontId="2" fillId="0" borderId="1" xfId="0" applyNumberFormat="1" applyFont="1" applyBorder="1" applyAlignment="1" applyProtection="1">
      <alignment horizontal="lef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5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justify" vertical="center" wrapText="1"/>
      <protection hidden="1"/>
    </xf>
    <xf numFmtId="165" fontId="15" fillId="0" borderId="0" xfId="0" applyNumberFormat="1" applyFont="1" applyAlignment="1" applyProtection="1">
      <alignment horizontal="justify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21" fillId="0" borderId="0" xfId="0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horizontal="center" vertical="center"/>
      <protection hidden="1"/>
    </xf>
    <xf numFmtId="165" fontId="14" fillId="0" borderId="0" xfId="1" applyNumberFormat="1" applyFont="1" applyFill="1" applyBorder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8" fontId="14" fillId="0" borderId="0" xfId="0" applyNumberFormat="1" applyFont="1" applyAlignment="1" applyProtection="1">
      <alignment horizontal="right" vertical="center"/>
      <protection hidden="1"/>
    </xf>
    <xf numFmtId="176" fontId="14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</cellXfs>
  <cellStyles count="3">
    <cellStyle name="Moeda" xfId="2" builtinId="4"/>
    <cellStyle name="Normal" xfId="0" builtinId="0" customBuiltin="1"/>
    <cellStyle name="Porcentagem" xfId="1" builtinId="5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MÚLTIPLA'!$B$196:$B$239</c:f>
              <c:numCache>
                <c:formatCode>#,##0.00_ ;\-#,##0.00\ </c:formatCode>
                <c:ptCount val="44"/>
                <c:pt idx="0">
                  <c:v>360292.31518574321</c:v>
                </c:pt>
                <c:pt idx="1">
                  <c:v>996617.93893530383</c:v>
                </c:pt>
                <c:pt idx="2">
                  <c:v>905680.4171058574</c:v>
                </c:pt>
                <c:pt idx="3">
                  <c:v>531684.92743169283</c:v>
                </c:pt>
                <c:pt idx="4">
                  <c:v>791466.24450480193</c:v>
                </c:pt>
                <c:pt idx="5">
                  <c:v>1006847.2212372998</c:v>
                </c:pt>
                <c:pt idx="6">
                  <c:v>1006941.9554470301</c:v>
                </c:pt>
                <c:pt idx="7">
                  <c:v>870875.24721939454</c:v>
                </c:pt>
                <c:pt idx="8">
                  <c:v>611091.64186528418</c:v>
                </c:pt>
                <c:pt idx="9">
                  <c:v>653255.41513034736</c:v>
                </c:pt>
                <c:pt idx="10">
                  <c:v>615382.5271941917</c:v>
                </c:pt>
                <c:pt idx="11">
                  <c:v>473055.52407610154</c:v>
                </c:pt>
                <c:pt idx="12">
                  <c:v>590283.74375892698</c:v>
                </c:pt>
                <c:pt idx="13">
                  <c:v>923537.45741718099</c:v>
                </c:pt>
                <c:pt idx="14">
                  <c:v>805369.48330746382</c:v>
                </c:pt>
                <c:pt idx="15">
                  <c:v>910838.02436865005</c:v>
                </c:pt>
                <c:pt idx="16">
                  <c:v>726589.33017954649</c:v>
                </c:pt>
                <c:pt idx="17">
                  <c:v>433144.39375439525</c:v>
                </c:pt>
                <c:pt idx="18">
                  <c:v>619420.16608275473</c:v>
                </c:pt>
                <c:pt idx="19">
                  <c:v>780778.05962371978</c:v>
                </c:pt>
                <c:pt idx="20">
                  <c:v>696295.08129460551</c:v>
                </c:pt>
                <c:pt idx="21">
                  <c:v>755676.50941270089</c:v>
                </c:pt>
                <c:pt idx="22">
                  <c:v>823630.31275295909</c:v>
                </c:pt>
                <c:pt idx="23">
                  <c:v>885135.17373768077</c:v>
                </c:pt>
                <c:pt idx="24">
                  <c:v>837662.36643266818</c:v>
                </c:pt>
                <c:pt idx="25">
                  <c:v>818695.13468121749</c:v>
                </c:pt>
                <c:pt idx="26">
                  <c:v>812940.05253845197</c:v>
                </c:pt>
                <c:pt idx="27">
                  <c:v>725317.01485765143</c:v>
                </c:pt>
                <c:pt idx="28">
                  <c:v>796242.37150283169</c:v>
                </c:pt>
                <c:pt idx="29">
                  <c:v>905161.8312037288</c:v>
                </c:pt>
                <c:pt idx="30">
                  <c:v>809905.65748479054</c:v>
                </c:pt>
                <c:pt idx="31">
                  <c:v>885510.43498400529</c:v>
                </c:pt>
                <c:pt idx="32">
                  <c:v>983243.16777135991</c:v>
                </c:pt>
                <c:pt idx="33">
                  <c:v>966589.16293653124</c:v>
                </c:pt>
                <c:pt idx="34">
                  <c:v>982363.55021156615</c:v>
                </c:pt>
                <c:pt idx="35">
                  <c:v>1018911.564501544</c:v>
                </c:pt>
                <c:pt idx="36">
                  <c:v>988317.95944858051</c:v>
                </c:pt>
                <c:pt idx="37">
                  <c:v>882191.57319990452</c:v>
                </c:pt>
                <c:pt idx="38">
                  <c:v>922572.26699056104</c:v>
                </c:pt>
                <c:pt idx="39">
                  <c:v>1068115.9658948807</c:v>
                </c:pt>
                <c:pt idx="40">
                  <c:v>1085433.9991961401</c:v>
                </c:pt>
                <c:pt idx="41">
                  <c:v>1120644.794071509</c:v>
                </c:pt>
                <c:pt idx="42">
                  <c:v>988308.56883935642</c:v>
                </c:pt>
                <c:pt idx="43">
                  <c:v>1027983.4522295314</c:v>
                </c:pt>
              </c:numCache>
            </c:numRef>
          </c:xVal>
          <c:yVal>
            <c:numRef>
              <c:f>'REGRESSÃO LINEAR MÚLTIPLA'!$L$12:$L$55</c:f>
              <c:numCache>
                <c:formatCode>#,##0.00_ ;\-#,##0.00\ </c:formatCode>
                <c:ptCount val="44"/>
                <c:pt idx="0">
                  <c:v>400000</c:v>
                </c:pt>
                <c:pt idx="1">
                  <c:v>1000000</c:v>
                </c:pt>
                <c:pt idx="2">
                  <c:v>900000</c:v>
                </c:pt>
                <c:pt idx="3">
                  <c:v>500000</c:v>
                </c:pt>
                <c:pt idx="4">
                  <c:v>800000</c:v>
                </c:pt>
                <c:pt idx="5">
                  <c:v>1000000</c:v>
                </c:pt>
                <c:pt idx="6">
                  <c:v>1000000</c:v>
                </c:pt>
                <c:pt idx="7">
                  <c:v>900000</c:v>
                </c:pt>
                <c:pt idx="8">
                  <c:v>600000</c:v>
                </c:pt>
                <c:pt idx="9">
                  <c:v>700000</c:v>
                </c:pt>
                <c:pt idx="10">
                  <c:v>600000</c:v>
                </c:pt>
                <c:pt idx="11">
                  <c:v>500000</c:v>
                </c:pt>
                <c:pt idx="12">
                  <c:v>600000</c:v>
                </c:pt>
                <c:pt idx="13">
                  <c:v>900000</c:v>
                </c:pt>
                <c:pt idx="14">
                  <c:v>800000</c:v>
                </c:pt>
                <c:pt idx="15">
                  <c:v>900000</c:v>
                </c:pt>
                <c:pt idx="16">
                  <c:v>700000</c:v>
                </c:pt>
                <c:pt idx="17">
                  <c:v>400000</c:v>
                </c:pt>
                <c:pt idx="18">
                  <c:v>600000</c:v>
                </c:pt>
                <c:pt idx="19">
                  <c:v>800000</c:v>
                </c:pt>
                <c:pt idx="20">
                  <c:v>700000</c:v>
                </c:pt>
                <c:pt idx="21">
                  <c:v>800000</c:v>
                </c:pt>
                <c:pt idx="22">
                  <c:v>800000</c:v>
                </c:pt>
                <c:pt idx="23">
                  <c:v>900000</c:v>
                </c:pt>
                <c:pt idx="24">
                  <c:v>800000</c:v>
                </c:pt>
                <c:pt idx="25">
                  <c:v>800000</c:v>
                </c:pt>
                <c:pt idx="26">
                  <c:v>800000</c:v>
                </c:pt>
                <c:pt idx="27">
                  <c:v>700000</c:v>
                </c:pt>
                <c:pt idx="28">
                  <c:v>800000</c:v>
                </c:pt>
                <c:pt idx="29">
                  <c:v>900000</c:v>
                </c:pt>
                <c:pt idx="30">
                  <c:v>800000</c:v>
                </c:pt>
                <c:pt idx="31">
                  <c:v>900000</c:v>
                </c:pt>
                <c:pt idx="32">
                  <c:v>1000000</c:v>
                </c:pt>
                <c:pt idx="33">
                  <c:v>1000000</c:v>
                </c:pt>
                <c:pt idx="34">
                  <c:v>1000000</c:v>
                </c:pt>
                <c:pt idx="35">
                  <c:v>1000000</c:v>
                </c:pt>
                <c:pt idx="36">
                  <c:v>1000000</c:v>
                </c:pt>
                <c:pt idx="37">
                  <c:v>900000</c:v>
                </c:pt>
                <c:pt idx="38">
                  <c:v>900000</c:v>
                </c:pt>
                <c:pt idx="39">
                  <c:v>1100000</c:v>
                </c:pt>
                <c:pt idx="40">
                  <c:v>1100000</c:v>
                </c:pt>
                <c:pt idx="41">
                  <c:v>1100000</c:v>
                </c:pt>
                <c:pt idx="42">
                  <c:v>1000000</c:v>
                </c:pt>
                <c:pt idx="43">
                  <c:v>1000000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MÚLTIPLA'!$B$196:$B$239</c15:sqref>
                        </c15:formulaRef>
                      </c:ext>
                    </c:extLst>
                    <c:numCache>
                      <c:formatCode>#,##0.00_ ;\-#,##0.00\ </c:formatCode>
                      <c:ptCount val="44"/>
                      <c:pt idx="0">
                        <c:v>360292.31518574321</c:v>
                      </c:pt>
                      <c:pt idx="1">
                        <c:v>996617.93893530383</c:v>
                      </c:pt>
                      <c:pt idx="2">
                        <c:v>905680.4171058574</c:v>
                      </c:pt>
                      <c:pt idx="3">
                        <c:v>531684.92743169283</c:v>
                      </c:pt>
                      <c:pt idx="4">
                        <c:v>791466.24450480193</c:v>
                      </c:pt>
                      <c:pt idx="5">
                        <c:v>1006847.2212372998</c:v>
                      </c:pt>
                      <c:pt idx="6">
                        <c:v>1006941.9554470301</c:v>
                      </c:pt>
                      <c:pt idx="7">
                        <c:v>870875.24721939454</c:v>
                      </c:pt>
                      <c:pt idx="8">
                        <c:v>611091.64186528418</c:v>
                      </c:pt>
                      <c:pt idx="9">
                        <c:v>653255.41513034736</c:v>
                      </c:pt>
                      <c:pt idx="10">
                        <c:v>615382.5271941917</c:v>
                      </c:pt>
                      <c:pt idx="11">
                        <c:v>473055.52407610154</c:v>
                      </c:pt>
                      <c:pt idx="12">
                        <c:v>590283.74375892698</c:v>
                      </c:pt>
                      <c:pt idx="13">
                        <c:v>923537.45741718099</c:v>
                      </c:pt>
                      <c:pt idx="14">
                        <c:v>805369.48330746382</c:v>
                      </c:pt>
                      <c:pt idx="15">
                        <c:v>910838.02436865005</c:v>
                      </c:pt>
                      <c:pt idx="16">
                        <c:v>726589.33017954649</c:v>
                      </c:pt>
                      <c:pt idx="17">
                        <c:v>433144.39375439525</c:v>
                      </c:pt>
                      <c:pt idx="18">
                        <c:v>619420.16608275473</c:v>
                      </c:pt>
                      <c:pt idx="19">
                        <c:v>780778.05962371978</c:v>
                      </c:pt>
                      <c:pt idx="20">
                        <c:v>696295.08129460551</c:v>
                      </c:pt>
                      <c:pt idx="21">
                        <c:v>755676.50941270089</c:v>
                      </c:pt>
                      <c:pt idx="22">
                        <c:v>823630.31275295909</c:v>
                      </c:pt>
                      <c:pt idx="23">
                        <c:v>885135.17373768077</c:v>
                      </c:pt>
                      <c:pt idx="24">
                        <c:v>837662.36643266818</c:v>
                      </c:pt>
                      <c:pt idx="25">
                        <c:v>818695.13468121749</c:v>
                      </c:pt>
                      <c:pt idx="26">
                        <c:v>812940.05253845197</c:v>
                      </c:pt>
                      <c:pt idx="27">
                        <c:v>725317.01485765143</c:v>
                      </c:pt>
                      <c:pt idx="28">
                        <c:v>796242.37150283169</c:v>
                      </c:pt>
                      <c:pt idx="29">
                        <c:v>905161.8312037288</c:v>
                      </c:pt>
                      <c:pt idx="30">
                        <c:v>809905.65748479054</c:v>
                      </c:pt>
                      <c:pt idx="31">
                        <c:v>885510.43498400529</c:v>
                      </c:pt>
                      <c:pt idx="32">
                        <c:v>983243.16777135991</c:v>
                      </c:pt>
                      <c:pt idx="33">
                        <c:v>966589.16293653124</c:v>
                      </c:pt>
                      <c:pt idx="34">
                        <c:v>982363.55021156615</c:v>
                      </c:pt>
                      <c:pt idx="35">
                        <c:v>1018911.564501544</c:v>
                      </c:pt>
                      <c:pt idx="36">
                        <c:v>988317.95944858051</c:v>
                      </c:pt>
                      <c:pt idx="37">
                        <c:v>882191.57319990452</c:v>
                      </c:pt>
                      <c:pt idx="38">
                        <c:v>922572.26699056104</c:v>
                      </c:pt>
                      <c:pt idx="39">
                        <c:v>1068115.9658948807</c:v>
                      </c:pt>
                      <c:pt idx="40">
                        <c:v>1085433.9991961401</c:v>
                      </c:pt>
                      <c:pt idx="41">
                        <c:v>1120644.794071509</c:v>
                      </c:pt>
                      <c:pt idx="42">
                        <c:v>988308.56883935642</c:v>
                      </c:pt>
                      <c:pt idx="43">
                        <c:v>1027983.4522295314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MÚLTIPLA'!$B$196:$B$239</c15:sqref>
                        </c15:formulaRef>
                      </c:ext>
                    </c:extLst>
                    <c:numCache>
                      <c:formatCode>#,##0.00_ ;\-#,##0.00\ </c:formatCode>
                      <c:ptCount val="44"/>
                      <c:pt idx="0">
                        <c:v>360292.31518574321</c:v>
                      </c:pt>
                      <c:pt idx="1">
                        <c:v>996617.93893530383</c:v>
                      </c:pt>
                      <c:pt idx="2">
                        <c:v>905680.4171058574</c:v>
                      </c:pt>
                      <c:pt idx="3">
                        <c:v>531684.92743169283</c:v>
                      </c:pt>
                      <c:pt idx="4">
                        <c:v>791466.24450480193</c:v>
                      </c:pt>
                      <c:pt idx="5">
                        <c:v>1006847.2212372998</c:v>
                      </c:pt>
                      <c:pt idx="6">
                        <c:v>1006941.9554470301</c:v>
                      </c:pt>
                      <c:pt idx="7">
                        <c:v>870875.24721939454</c:v>
                      </c:pt>
                      <c:pt idx="8">
                        <c:v>611091.64186528418</c:v>
                      </c:pt>
                      <c:pt idx="9">
                        <c:v>653255.41513034736</c:v>
                      </c:pt>
                      <c:pt idx="10">
                        <c:v>615382.5271941917</c:v>
                      </c:pt>
                      <c:pt idx="11">
                        <c:v>473055.52407610154</c:v>
                      </c:pt>
                      <c:pt idx="12">
                        <c:v>590283.74375892698</c:v>
                      </c:pt>
                      <c:pt idx="13">
                        <c:v>923537.45741718099</c:v>
                      </c:pt>
                      <c:pt idx="14">
                        <c:v>805369.48330746382</c:v>
                      </c:pt>
                      <c:pt idx="15">
                        <c:v>910838.02436865005</c:v>
                      </c:pt>
                      <c:pt idx="16">
                        <c:v>726589.33017954649</c:v>
                      </c:pt>
                      <c:pt idx="17">
                        <c:v>433144.39375439525</c:v>
                      </c:pt>
                      <c:pt idx="18">
                        <c:v>619420.16608275473</c:v>
                      </c:pt>
                      <c:pt idx="19">
                        <c:v>780778.05962371978</c:v>
                      </c:pt>
                      <c:pt idx="20">
                        <c:v>696295.08129460551</c:v>
                      </c:pt>
                      <c:pt idx="21">
                        <c:v>755676.50941270089</c:v>
                      </c:pt>
                      <c:pt idx="22">
                        <c:v>823630.31275295909</c:v>
                      </c:pt>
                      <c:pt idx="23">
                        <c:v>885135.17373768077</c:v>
                      </c:pt>
                      <c:pt idx="24">
                        <c:v>837662.36643266818</c:v>
                      </c:pt>
                      <c:pt idx="25">
                        <c:v>818695.13468121749</c:v>
                      </c:pt>
                      <c:pt idx="26">
                        <c:v>812940.05253845197</c:v>
                      </c:pt>
                      <c:pt idx="27">
                        <c:v>725317.01485765143</c:v>
                      </c:pt>
                      <c:pt idx="28">
                        <c:v>796242.37150283169</c:v>
                      </c:pt>
                      <c:pt idx="29">
                        <c:v>905161.8312037288</c:v>
                      </c:pt>
                      <c:pt idx="30">
                        <c:v>809905.65748479054</c:v>
                      </c:pt>
                      <c:pt idx="31">
                        <c:v>885510.43498400529</c:v>
                      </c:pt>
                      <c:pt idx="32">
                        <c:v>983243.16777135991</c:v>
                      </c:pt>
                      <c:pt idx="33">
                        <c:v>966589.16293653124</c:v>
                      </c:pt>
                      <c:pt idx="34">
                        <c:v>982363.55021156615</c:v>
                      </c:pt>
                      <c:pt idx="35">
                        <c:v>1018911.564501544</c:v>
                      </c:pt>
                      <c:pt idx="36">
                        <c:v>988317.95944858051</c:v>
                      </c:pt>
                      <c:pt idx="37">
                        <c:v>882191.57319990452</c:v>
                      </c:pt>
                      <c:pt idx="38">
                        <c:v>922572.26699056104</c:v>
                      </c:pt>
                      <c:pt idx="39">
                        <c:v>1068115.9658948807</c:v>
                      </c:pt>
                      <c:pt idx="40">
                        <c:v>1085433.9991961401</c:v>
                      </c:pt>
                      <c:pt idx="41">
                        <c:v>1120644.794071509</c:v>
                      </c:pt>
                      <c:pt idx="42">
                        <c:v>988308.56883935642</c:v>
                      </c:pt>
                      <c:pt idx="43">
                        <c:v>1027983.4522295314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MÚLTIPLA'!$B$196:$B$239</c:f>
              <c:numCache>
                <c:formatCode>#,##0.00_ ;\-#,##0.00\ </c:formatCode>
                <c:ptCount val="44"/>
                <c:pt idx="0">
                  <c:v>360292.31518574321</c:v>
                </c:pt>
                <c:pt idx="1">
                  <c:v>996617.93893530383</c:v>
                </c:pt>
                <c:pt idx="2">
                  <c:v>905680.4171058574</c:v>
                </c:pt>
                <c:pt idx="3">
                  <c:v>531684.92743169283</c:v>
                </c:pt>
                <c:pt idx="4">
                  <c:v>791466.24450480193</c:v>
                </c:pt>
                <c:pt idx="5">
                  <c:v>1006847.2212372998</c:v>
                </c:pt>
                <c:pt idx="6">
                  <c:v>1006941.9554470301</c:v>
                </c:pt>
                <c:pt idx="7">
                  <c:v>870875.24721939454</c:v>
                </c:pt>
                <c:pt idx="8">
                  <c:v>611091.64186528418</c:v>
                </c:pt>
                <c:pt idx="9">
                  <c:v>653255.41513034736</c:v>
                </c:pt>
                <c:pt idx="10">
                  <c:v>615382.5271941917</c:v>
                </c:pt>
                <c:pt idx="11">
                  <c:v>473055.52407610154</c:v>
                </c:pt>
                <c:pt idx="12">
                  <c:v>590283.74375892698</c:v>
                </c:pt>
                <c:pt idx="13">
                  <c:v>923537.45741718099</c:v>
                </c:pt>
                <c:pt idx="14">
                  <c:v>805369.48330746382</c:v>
                </c:pt>
                <c:pt idx="15">
                  <c:v>910838.02436865005</c:v>
                </c:pt>
                <c:pt idx="16">
                  <c:v>726589.33017954649</c:v>
                </c:pt>
                <c:pt idx="17">
                  <c:v>433144.39375439525</c:v>
                </c:pt>
                <c:pt idx="18">
                  <c:v>619420.16608275473</c:v>
                </c:pt>
                <c:pt idx="19">
                  <c:v>780778.05962371978</c:v>
                </c:pt>
                <c:pt idx="20">
                  <c:v>696295.08129460551</c:v>
                </c:pt>
                <c:pt idx="21">
                  <c:v>755676.50941270089</c:v>
                </c:pt>
                <c:pt idx="22">
                  <c:v>823630.31275295909</c:v>
                </c:pt>
                <c:pt idx="23">
                  <c:v>885135.17373768077</c:v>
                </c:pt>
                <c:pt idx="24">
                  <c:v>837662.36643266818</c:v>
                </c:pt>
                <c:pt idx="25">
                  <c:v>818695.13468121749</c:v>
                </c:pt>
                <c:pt idx="26">
                  <c:v>812940.05253845197</c:v>
                </c:pt>
                <c:pt idx="27">
                  <c:v>725317.01485765143</c:v>
                </c:pt>
                <c:pt idx="28">
                  <c:v>796242.37150283169</c:v>
                </c:pt>
                <c:pt idx="29">
                  <c:v>905161.8312037288</c:v>
                </c:pt>
                <c:pt idx="30">
                  <c:v>809905.65748479054</c:v>
                </c:pt>
                <c:pt idx="31">
                  <c:v>885510.43498400529</c:v>
                </c:pt>
                <c:pt idx="32">
                  <c:v>983243.16777135991</c:v>
                </c:pt>
                <c:pt idx="33">
                  <c:v>966589.16293653124</c:v>
                </c:pt>
                <c:pt idx="34">
                  <c:v>982363.55021156615</c:v>
                </c:pt>
                <c:pt idx="35">
                  <c:v>1018911.564501544</c:v>
                </c:pt>
                <c:pt idx="36">
                  <c:v>988317.95944858051</c:v>
                </c:pt>
                <c:pt idx="37">
                  <c:v>882191.57319990452</c:v>
                </c:pt>
                <c:pt idx="38">
                  <c:v>922572.26699056104</c:v>
                </c:pt>
                <c:pt idx="39">
                  <c:v>1068115.9658948807</c:v>
                </c:pt>
                <c:pt idx="40">
                  <c:v>1085433.9991961401</c:v>
                </c:pt>
                <c:pt idx="41">
                  <c:v>1120644.794071509</c:v>
                </c:pt>
                <c:pt idx="42">
                  <c:v>988308.56883935642</c:v>
                </c:pt>
                <c:pt idx="43">
                  <c:v>1027983.4522295314</c:v>
                </c:pt>
              </c:numCache>
            </c:numRef>
          </c:xVal>
          <c:yVal>
            <c:numRef>
              <c:f>'REGRESSÃO LINEAR MÚLTIPLA'!$B$376:$B$419</c:f>
              <c:numCache>
                <c:formatCode>#,##0.00_ ;\-#,##0.00\ </c:formatCode>
                <c:ptCount val="44"/>
                <c:pt idx="0">
                  <c:v>39707.684814256791</c:v>
                </c:pt>
                <c:pt idx="1">
                  <c:v>3382.0610646961723</c:v>
                </c:pt>
                <c:pt idx="2">
                  <c:v>-5680.4171058573993</c:v>
                </c:pt>
                <c:pt idx="3">
                  <c:v>-31684.927431692835</c:v>
                </c:pt>
                <c:pt idx="4">
                  <c:v>8533.755495198071</c:v>
                </c:pt>
                <c:pt idx="5">
                  <c:v>-6847.2212372998474</c:v>
                </c:pt>
                <c:pt idx="6">
                  <c:v>-6941.9554470301373</c:v>
                </c:pt>
                <c:pt idx="7">
                  <c:v>29124.752780605457</c:v>
                </c:pt>
                <c:pt idx="8">
                  <c:v>-11091.641865284182</c:v>
                </c:pt>
                <c:pt idx="9">
                  <c:v>46744.584869652637</c:v>
                </c:pt>
                <c:pt idx="10">
                  <c:v>-15382.527194191702</c:v>
                </c:pt>
                <c:pt idx="11">
                  <c:v>26944.475923898455</c:v>
                </c:pt>
                <c:pt idx="12">
                  <c:v>9716.256241073017</c:v>
                </c:pt>
                <c:pt idx="13">
                  <c:v>-23537.457417180995</c:v>
                </c:pt>
                <c:pt idx="14">
                  <c:v>-5369.4833074638154</c:v>
                </c:pt>
                <c:pt idx="15">
                  <c:v>-10838.024368650047</c:v>
                </c:pt>
                <c:pt idx="16">
                  <c:v>-26589.330179546494</c:v>
                </c:pt>
                <c:pt idx="17">
                  <c:v>-33144.393754395249</c:v>
                </c:pt>
                <c:pt idx="18">
                  <c:v>-19420.166082754731</c:v>
                </c:pt>
                <c:pt idx="19">
                  <c:v>19221.940376280225</c:v>
                </c:pt>
                <c:pt idx="20">
                  <c:v>3704.9187053944916</c:v>
                </c:pt>
                <c:pt idx="21">
                  <c:v>44323.490587299108</c:v>
                </c:pt>
                <c:pt idx="22">
                  <c:v>-23630.312752959086</c:v>
                </c:pt>
                <c:pt idx="23">
                  <c:v>14864.826262319228</c:v>
                </c:pt>
                <c:pt idx="24">
                  <c:v>-37662.366432668176</c:v>
                </c:pt>
                <c:pt idx="25">
                  <c:v>-18695.134681217489</c:v>
                </c:pt>
                <c:pt idx="26">
                  <c:v>-12940.052538451971</c:v>
                </c:pt>
                <c:pt idx="27">
                  <c:v>-25317.014857651433</c:v>
                </c:pt>
                <c:pt idx="28">
                  <c:v>3757.6284971683053</c:v>
                </c:pt>
                <c:pt idx="29">
                  <c:v>-5161.8312037287978</c:v>
                </c:pt>
                <c:pt idx="30">
                  <c:v>-9905.6574847905431</c:v>
                </c:pt>
                <c:pt idx="31">
                  <c:v>14489.565015994711</c:v>
                </c:pt>
                <c:pt idx="32">
                  <c:v>16756.832228640094</c:v>
                </c:pt>
                <c:pt idx="33">
                  <c:v>33410.83706346876</c:v>
                </c:pt>
                <c:pt idx="34">
                  <c:v>17636.449788433849</c:v>
                </c:pt>
                <c:pt idx="35">
                  <c:v>-18911.564501543995</c:v>
                </c:pt>
                <c:pt idx="36">
                  <c:v>11682.040551419486</c:v>
                </c:pt>
                <c:pt idx="37">
                  <c:v>17808.426800095476</c:v>
                </c:pt>
                <c:pt idx="38">
                  <c:v>-22572.266990561038</c:v>
                </c:pt>
                <c:pt idx="39">
                  <c:v>31884.034105119295</c:v>
                </c:pt>
                <c:pt idx="40">
                  <c:v>14566.000803859904</c:v>
                </c:pt>
                <c:pt idx="41">
                  <c:v>-20644.794071509037</c:v>
                </c:pt>
                <c:pt idx="42">
                  <c:v>11691.43116064358</c:v>
                </c:pt>
                <c:pt idx="43">
                  <c:v>-27983.452229531365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00"/>
          <c:min val="-10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MÚLTIPLA'!$AK$823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MÚLTIPLA'!$AG$824:$AG$2815</c:f>
              <c:numCache>
                <c:formatCode>#,##0.00_ ;\-#,##0.00\ </c:formatCode>
                <c:ptCount val="1992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</c:numCache>
            </c:numRef>
          </c:cat>
          <c:val>
            <c:numRef>
              <c:f>'REGRESSÃO LINEAR MÚLTIPLA'!$AK$824:$AK$2824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MÚLTIPLA'!$AN$823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MÚLTIPLA'!$AN$824:$AN$2824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MÚLTIPLA'!$AM$823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MÚLTIPLA'!$AM$824:$AM$2824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MÚLTIPLA'!$AO$823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MÚLTIPLA'!$AO$824:$AO$2824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MÚLTIPLA'!$AR$823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MÚLTIPLA'!$AR$824:$AR$2824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1.6142809204706073E-2"/>
          <c:y val="0.10055648148148147"/>
          <c:w val="0.69787998809337826"/>
          <c:h val="0.87298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MÚLTIPLA'!$BN$848:$BN$5848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0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MÚLTIPLA'!$BO$848:$BO$5848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MÚLTIPLA'!$BP$848:$BP$5848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  <c:pt idx="42">
                <c:v>2</c:v>
              </c:pt>
              <c:pt idx="4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MÚLTIPLA'!$C$375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MÚLTIPLA'!$A$376:$A$419</c:f>
              <c:numCache>
                <c:formatCode>#,##0_ ;\-#,##0\ 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'REGRESSÃO LINEAR MÚLTIPLA'!$C$376:$C$419</c:f>
              <c:numCache>
                <c:formatCode>#,##0.00_ ;\-#,##0.00\ </c:formatCode>
                <c:ptCount val="44"/>
                <c:pt idx="0">
                  <c:v>1.554042601952575</c:v>
                </c:pt>
                <c:pt idx="1">
                  <c:v>0.13236397441776435</c:v>
                </c:pt>
                <c:pt idx="2">
                  <c:v>-0.2223149050531662</c:v>
                </c:pt>
                <c:pt idx="3">
                  <c:v>-1.2400553519793036</c:v>
                </c:pt>
                <c:pt idx="4">
                  <c:v>0.3339862209600073</c:v>
                </c:pt>
                <c:pt idx="5">
                  <c:v>-0.26798020477733436</c:v>
                </c:pt>
                <c:pt idx="6">
                  <c:v>-0.2716878245610575</c:v>
                </c:pt>
                <c:pt idx="7">
                  <c:v>1.1398576070128088</c:v>
                </c:pt>
                <c:pt idx="8">
                  <c:v>-0.43409440930344922</c:v>
                </c:pt>
                <c:pt idx="9">
                  <c:v>1.8294462806843355</c:v>
                </c:pt>
                <c:pt idx="10">
                  <c:v>-0.60202710627150291</c:v>
                </c:pt>
                <c:pt idx="11">
                  <c:v>1.0545279501661975</c:v>
                </c:pt>
                <c:pt idx="12">
                  <c:v>0.38026584024595877</c:v>
                </c:pt>
                <c:pt idx="13">
                  <c:v>-0.92118721449130458</c:v>
                </c:pt>
                <c:pt idx="14">
                  <c:v>-0.21014586595277848</c:v>
                </c:pt>
                <c:pt idx="15">
                  <c:v>-0.42416856255076979</c:v>
                </c:pt>
                <c:pt idx="16">
                  <c:v>-1.0406285848618033</c:v>
                </c:pt>
                <c:pt idx="17">
                  <c:v>-1.2971745935619878</c:v>
                </c:pt>
                <c:pt idx="18">
                  <c:v>-0.76004847854437119</c:v>
                </c:pt>
                <c:pt idx="19">
                  <c:v>0.75229050438635825</c:v>
                </c:pt>
                <c:pt idx="20">
                  <c:v>0.14499967781770018</c:v>
                </c:pt>
                <c:pt idx="21">
                  <c:v>1.7346917344114616</c:v>
                </c:pt>
                <c:pt idx="22">
                  <c:v>-0.92482130064598145</c:v>
                </c:pt>
                <c:pt idx="23">
                  <c:v>0.58176580655171894</c:v>
                </c:pt>
                <c:pt idx="24">
                  <c:v>-1.4739948249438237</c:v>
                </c:pt>
                <c:pt idx="25">
                  <c:v>-0.73167287087515465</c:v>
                </c:pt>
                <c:pt idx="26">
                  <c:v>-0.50643579474164591</c:v>
                </c:pt>
                <c:pt idx="27">
                  <c:v>-0.99083388586106935</c:v>
                </c:pt>
                <c:pt idx="28">
                  <c:v>0.14706258484286994</c:v>
                </c:pt>
                <c:pt idx="29">
                  <c:v>-0.20201897018691331</c:v>
                </c:pt>
                <c:pt idx="30">
                  <c:v>-0.38767845075137303</c:v>
                </c:pt>
                <c:pt idx="31">
                  <c:v>0.5670791793565535</c:v>
                </c:pt>
                <c:pt idx="32">
                  <c:v>0.65581338420740221</c:v>
                </c:pt>
                <c:pt idx="33">
                  <c:v>1.307602405086189</c:v>
                </c:pt>
                <c:pt idx="34">
                  <c:v>0.69023904180339124</c:v>
                </c:pt>
                <c:pt idx="35">
                  <c:v>-0.74014330078547697</c:v>
                </c:pt>
                <c:pt idx="36">
                  <c:v>0.45720088641695911</c:v>
                </c:pt>
                <c:pt idx="37">
                  <c:v>0.69696971884812053</c:v>
                </c:pt>
                <c:pt idx="38">
                  <c:v>-0.88341248526746308</c:v>
                </c:pt>
                <c:pt idx="39">
                  <c:v>1.2478478046061734</c:v>
                </c:pt>
                <c:pt idx="40">
                  <c:v>0.57007065244827282</c:v>
                </c:pt>
                <c:pt idx="41">
                  <c:v>-0.80797683485549987</c:v>
                </c:pt>
                <c:pt idx="42">
                  <c:v>0.45756840738577903</c:v>
                </c:pt>
                <c:pt idx="43">
                  <c:v>-1.0951904428027142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MÚLTIPLA'!$A$376:$A$419</c:f>
              <c:numCache>
                <c:formatCode>#,##0_ ;\-#,##0\ 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xVal>
          <c:yVal>
            <c:numRef>
              <c:f>'REGRESSÃO LINEAR MÚLTIPLA'!$K$376:$K$419</c:f>
              <c:numCache>
                <c:formatCode>#,##0.000000_ ;\-#,##0.000000\ </c:formatCode>
                <c:ptCount val="44"/>
                <c:pt idx="0">
                  <c:v>0.12492033845939056</c:v>
                </c:pt>
                <c:pt idx="1">
                  <c:v>4.453805975384291E-4</c:v>
                </c:pt>
                <c:pt idx="2">
                  <c:v>1.6859692736140293E-3</c:v>
                </c:pt>
                <c:pt idx="3">
                  <c:v>9.5597152075560132E-2</c:v>
                </c:pt>
                <c:pt idx="4">
                  <c:v>3.993050838482037E-3</c:v>
                </c:pt>
                <c:pt idx="5">
                  <c:v>2.9816915399834801E-3</c:v>
                </c:pt>
                <c:pt idx="6">
                  <c:v>2.6379644414619898E-3</c:v>
                </c:pt>
                <c:pt idx="7">
                  <c:v>6.0460174996452266E-2</c:v>
                </c:pt>
                <c:pt idx="8">
                  <c:v>5.8737417509919457E-3</c:v>
                </c:pt>
                <c:pt idx="9">
                  <c:v>0.12945243487723884</c:v>
                </c:pt>
                <c:pt idx="10">
                  <c:v>3.04219405415758E-2</c:v>
                </c:pt>
                <c:pt idx="11">
                  <c:v>6.4232068641362508E-2</c:v>
                </c:pt>
                <c:pt idx="12">
                  <c:v>5.5337604960169554E-3</c:v>
                </c:pt>
                <c:pt idx="13">
                  <c:v>2.4021201411369576E-2</c:v>
                </c:pt>
                <c:pt idx="14">
                  <c:v>3.2407025840668238E-3</c:v>
                </c:pt>
                <c:pt idx="15">
                  <c:v>8.6392114026455791E-3</c:v>
                </c:pt>
                <c:pt idx="16">
                  <c:v>3.7946565645247982E-2</c:v>
                </c:pt>
                <c:pt idx="17">
                  <c:v>4.4193555028594116E-2</c:v>
                </c:pt>
                <c:pt idx="18">
                  <c:v>1.7456630801259709E-2</c:v>
                </c:pt>
                <c:pt idx="19">
                  <c:v>4.1058232220276047E-2</c:v>
                </c:pt>
                <c:pt idx="20">
                  <c:v>7.0669451466535841E-4</c:v>
                </c:pt>
                <c:pt idx="21">
                  <c:v>8.4456659799025141E-2</c:v>
                </c:pt>
                <c:pt idx="22">
                  <c:v>2.6392568120890237E-2</c:v>
                </c:pt>
                <c:pt idx="23">
                  <c:v>8.9445097080084954E-3</c:v>
                </c:pt>
                <c:pt idx="24">
                  <c:v>8.6792787876958905E-2</c:v>
                </c:pt>
                <c:pt idx="25">
                  <c:v>2.5913375266337125E-2</c:v>
                </c:pt>
                <c:pt idx="26">
                  <c:v>5.2084822846182269E-3</c:v>
                </c:pt>
                <c:pt idx="27">
                  <c:v>3.9989935807255593E-2</c:v>
                </c:pt>
                <c:pt idx="28">
                  <c:v>1.4557725568363857E-3</c:v>
                </c:pt>
                <c:pt idx="29">
                  <c:v>1.0412518984417292E-3</c:v>
                </c:pt>
                <c:pt idx="30">
                  <c:v>4.8150596783679495E-3</c:v>
                </c:pt>
                <c:pt idx="31">
                  <c:v>1.3107455523963585E-2</c:v>
                </c:pt>
                <c:pt idx="32">
                  <c:v>2.5405250329013456E-2</c:v>
                </c:pt>
                <c:pt idx="33">
                  <c:v>8.9385655202998099E-2</c:v>
                </c:pt>
                <c:pt idx="34">
                  <c:v>1.896142721814514E-2</c:v>
                </c:pt>
                <c:pt idx="35">
                  <c:v>7.6785357013898464E-2</c:v>
                </c:pt>
                <c:pt idx="36">
                  <c:v>1.1728479271834501E-2</c:v>
                </c:pt>
                <c:pt idx="37">
                  <c:v>1.8642613130574991E-2</c:v>
                </c:pt>
                <c:pt idx="38">
                  <c:v>1.9541864024442204E-2</c:v>
                </c:pt>
                <c:pt idx="39">
                  <c:v>5.4175288203528321E-2</c:v>
                </c:pt>
                <c:pt idx="40">
                  <c:v>9.3225677592579589E-3</c:v>
                </c:pt>
                <c:pt idx="41">
                  <c:v>2.5530313368313629E-2</c:v>
                </c:pt>
                <c:pt idx="42">
                  <c:v>5.0343291398966183E-3</c:v>
                </c:pt>
                <c:pt idx="43">
                  <c:v>3.4345473731056501E-2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44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MÚLTIPLA'!$B$196:$B$239</c:f>
              <c:numCache>
                <c:formatCode>#,##0.00_ ;\-#,##0.00\ </c:formatCode>
                <c:ptCount val="44"/>
                <c:pt idx="0">
                  <c:v>360292.31518574321</c:v>
                </c:pt>
                <c:pt idx="1">
                  <c:v>996617.93893530383</c:v>
                </c:pt>
                <c:pt idx="2">
                  <c:v>905680.4171058574</c:v>
                </c:pt>
                <c:pt idx="3">
                  <c:v>531684.92743169283</c:v>
                </c:pt>
                <c:pt idx="4">
                  <c:v>791466.24450480193</c:v>
                </c:pt>
                <c:pt idx="5">
                  <c:v>1006847.2212372998</c:v>
                </c:pt>
                <c:pt idx="6">
                  <c:v>1006941.9554470301</c:v>
                </c:pt>
                <c:pt idx="7">
                  <c:v>870875.24721939454</c:v>
                </c:pt>
                <c:pt idx="8">
                  <c:v>611091.64186528418</c:v>
                </c:pt>
                <c:pt idx="9">
                  <c:v>653255.41513034736</c:v>
                </c:pt>
                <c:pt idx="10">
                  <c:v>615382.5271941917</c:v>
                </c:pt>
                <c:pt idx="11">
                  <c:v>473055.52407610154</c:v>
                </c:pt>
                <c:pt idx="12">
                  <c:v>590283.74375892698</c:v>
                </c:pt>
                <c:pt idx="13">
                  <c:v>923537.45741718099</c:v>
                </c:pt>
                <c:pt idx="14">
                  <c:v>805369.48330746382</c:v>
                </c:pt>
                <c:pt idx="15">
                  <c:v>910838.02436865005</c:v>
                </c:pt>
                <c:pt idx="16">
                  <c:v>726589.33017954649</c:v>
                </c:pt>
                <c:pt idx="17">
                  <c:v>433144.39375439525</c:v>
                </c:pt>
                <c:pt idx="18">
                  <c:v>619420.16608275473</c:v>
                </c:pt>
                <c:pt idx="19">
                  <c:v>780778.05962371978</c:v>
                </c:pt>
                <c:pt idx="20">
                  <c:v>696295.08129460551</c:v>
                </c:pt>
                <c:pt idx="21">
                  <c:v>755676.50941270089</c:v>
                </c:pt>
                <c:pt idx="22">
                  <c:v>823630.31275295909</c:v>
                </c:pt>
                <c:pt idx="23">
                  <c:v>885135.17373768077</c:v>
                </c:pt>
                <c:pt idx="24">
                  <c:v>837662.36643266818</c:v>
                </c:pt>
                <c:pt idx="25">
                  <c:v>818695.13468121749</c:v>
                </c:pt>
                <c:pt idx="26">
                  <c:v>812940.05253845197</c:v>
                </c:pt>
                <c:pt idx="27">
                  <c:v>725317.01485765143</c:v>
                </c:pt>
                <c:pt idx="28">
                  <c:v>796242.37150283169</c:v>
                </c:pt>
                <c:pt idx="29">
                  <c:v>905161.8312037288</c:v>
                </c:pt>
                <c:pt idx="30">
                  <c:v>809905.65748479054</c:v>
                </c:pt>
                <c:pt idx="31">
                  <c:v>885510.43498400529</c:v>
                </c:pt>
                <c:pt idx="32">
                  <c:v>983243.16777135991</c:v>
                </c:pt>
                <c:pt idx="33">
                  <c:v>966589.16293653124</c:v>
                </c:pt>
                <c:pt idx="34">
                  <c:v>982363.55021156615</c:v>
                </c:pt>
                <c:pt idx="35">
                  <c:v>1018911.564501544</c:v>
                </c:pt>
                <c:pt idx="36">
                  <c:v>988317.95944858051</c:v>
                </c:pt>
                <c:pt idx="37">
                  <c:v>882191.57319990452</c:v>
                </c:pt>
                <c:pt idx="38">
                  <c:v>922572.26699056104</c:v>
                </c:pt>
                <c:pt idx="39">
                  <c:v>1068115.9658948807</c:v>
                </c:pt>
                <c:pt idx="40">
                  <c:v>1085433.9991961401</c:v>
                </c:pt>
                <c:pt idx="41">
                  <c:v>1120644.794071509</c:v>
                </c:pt>
                <c:pt idx="42">
                  <c:v>988308.56883935642</c:v>
                </c:pt>
                <c:pt idx="43">
                  <c:v>1027983.4522295314</c:v>
                </c:pt>
              </c:numCache>
            </c:numRef>
          </c:xVal>
          <c:yVal>
            <c:numRef>
              <c:f>'REGRESSÃO LINEAR MÚLTIPLA'!$B$376:$B$419</c:f>
              <c:numCache>
                <c:formatCode>#,##0.00_ ;\-#,##0.00\ </c:formatCode>
                <c:ptCount val="44"/>
                <c:pt idx="0">
                  <c:v>39707.684814256791</c:v>
                </c:pt>
                <c:pt idx="1">
                  <c:v>3382.0610646961723</c:v>
                </c:pt>
                <c:pt idx="2">
                  <c:v>-5680.4171058573993</c:v>
                </c:pt>
                <c:pt idx="3">
                  <c:v>-31684.927431692835</c:v>
                </c:pt>
                <c:pt idx="4">
                  <c:v>8533.755495198071</c:v>
                </c:pt>
                <c:pt idx="5">
                  <c:v>-6847.2212372998474</c:v>
                </c:pt>
                <c:pt idx="6">
                  <c:v>-6941.9554470301373</c:v>
                </c:pt>
                <c:pt idx="7">
                  <c:v>29124.752780605457</c:v>
                </c:pt>
                <c:pt idx="8">
                  <c:v>-11091.641865284182</c:v>
                </c:pt>
                <c:pt idx="9">
                  <c:v>46744.584869652637</c:v>
                </c:pt>
                <c:pt idx="10">
                  <c:v>-15382.527194191702</c:v>
                </c:pt>
                <c:pt idx="11">
                  <c:v>26944.475923898455</c:v>
                </c:pt>
                <c:pt idx="12">
                  <c:v>9716.256241073017</c:v>
                </c:pt>
                <c:pt idx="13">
                  <c:v>-23537.457417180995</c:v>
                </c:pt>
                <c:pt idx="14">
                  <c:v>-5369.4833074638154</c:v>
                </c:pt>
                <c:pt idx="15">
                  <c:v>-10838.024368650047</c:v>
                </c:pt>
                <c:pt idx="16">
                  <c:v>-26589.330179546494</c:v>
                </c:pt>
                <c:pt idx="17">
                  <c:v>-33144.393754395249</c:v>
                </c:pt>
                <c:pt idx="18">
                  <c:v>-19420.166082754731</c:v>
                </c:pt>
                <c:pt idx="19">
                  <c:v>19221.940376280225</c:v>
                </c:pt>
                <c:pt idx="20">
                  <c:v>3704.9187053944916</c:v>
                </c:pt>
                <c:pt idx="21">
                  <c:v>44323.490587299108</c:v>
                </c:pt>
                <c:pt idx="22">
                  <c:v>-23630.312752959086</c:v>
                </c:pt>
                <c:pt idx="23">
                  <c:v>14864.826262319228</c:v>
                </c:pt>
                <c:pt idx="24">
                  <c:v>-37662.366432668176</c:v>
                </c:pt>
                <c:pt idx="25">
                  <c:v>-18695.134681217489</c:v>
                </c:pt>
                <c:pt idx="26">
                  <c:v>-12940.052538451971</c:v>
                </c:pt>
                <c:pt idx="27">
                  <c:v>-25317.014857651433</c:v>
                </c:pt>
                <c:pt idx="28">
                  <c:v>3757.6284971683053</c:v>
                </c:pt>
                <c:pt idx="29">
                  <c:v>-5161.8312037287978</c:v>
                </c:pt>
                <c:pt idx="30">
                  <c:v>-9905.6574847905431</c:v>
                </c:pt>
                <c:pt idx="31">
                  <c:v>14489.565015994711</c:v>
                </c:pt>
                <c:pt idx="32">
                  <c:v>16756.832228640094</c:v>
                </c:pt>
                <c:pt idx="33">
                  <c:v>33410.83706346876</c:v>
                </c:pt>
                <c:pt idx="34">
                  <c:v>17636.449788433849</c:v>
                </c:pt>
                <c:pt idx="35">
                  <c:v>-18911.564501543995</c:v>
                </c:pt>
                <c:pt idx="36">
                  <c:v>11682.040551419486</c:v>
                </c:pt>
                <c:pt idx="37">
                  <c:v>17808.426800095476</c:v>
                </c:pt>
                <c:pt idx="38">
                  <c:v>-22572.266990561038</c:v>
                </c:pt>
                <c:pt idx="39">
                  <c:v>31884.034105119295</c:v>
                </c:pt>
                <c:pt idx="40">
                  <c:v>14566.000803859904</c:v>
                </c:pt>
                <c:pt idx="41">
                  <c:v>-20644.794071509037</c:v>
                </c:pt>
                <c:pt idx="42">
                  <c:v>11691.43116064358</c:v>
                </c:pt>
                <c:pt idx="43">
                  <c:v>-27983.452229531365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100000"/>
          <c:min val="-10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29.106,36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4</xdr:col>
      <xdr:colOff>25935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523</xdr:row>
      <xdr:rowOff>246528</xdr:rowOff>
    </xdr:from>
    <xdr:to>
      <xdr:col>3</xdr:col>
      <xdr:colOff>1323153</xdr:colOff>
      <xdr:row>544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750</xdr:row>
      <xdr:rowOff>92947</xdr:rowOff>
    </xdr:from>
    <xdr:to>
      <xdr:col>7</xdr:col>
      <xdr:colOff>1074851</xdr:colOff>
      <xdr:row>756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03615" y="189792847"/>
              <a:ext cx="11539611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555</xdr:row>
      <xdr:rowOff>0</xdr:rowOff>
    </xdr:from>
    <xdr:to>
      <xdr:col>6</xdr:col>
      <xdr:colOff>1050882</xdr:colOff>
      <xdr:row>572</xdr:row>
      <xdr:rowOff>128997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477</xdr:row>
      <xdr:rowOff>0</xdr:rowOff>
    </xdr:from>
    <xdr:to>
      <xdr:col>5</xdr:col>
      <xdr:colOff>843507</xdr:colOff>
      <xdr:row>494</xdr:row>
      <xdr:rowOff>129000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453</xdr:row>
      <xdr:rowOff>0</xdr:rowOff>
    </xdr:from>
    <xdr:to>
      <xdr:col>5</xdr:col>
      <xdr:colOff>854714</xdr:colOff>
      <xdr:row>470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350</xdr:row>
      <xdr:rowOff>0</xdr:rowOff>
    </xdr:from>
    <xdr:to>
      <xdr:col>6</xdr:col>
      <xdr:colOff>1050883</xdr:colOff>
      <xdr:row>367</xdr:row>
      <xdr:rowOff>129001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422</xdr:row>
      <xdr:rowOff>0</xdr:rowOff>
    </xdr:from>
    <xdr:to>
      <xdr:col>6</xdr:col>
      <xdr:colOff>1050882</xdr:colOff>
      <xdr:row>439</xdr:row>
      <xdr:rowOff>129000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585</xdr:row>
      <xdr:rowOff>0</xdr:rowOff>
    </xdr:from>
    <xdr:to>
      <xdr:col>6</xdr:col>
      <xdr:colOff>1050882</xdr:colOff>
      <xdr:row>602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V5848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11" width="25.625" style="1" customWidth="1"/>
    <col min="12" max="12" width="30.625" style="1" customWidth="1"/>
    <col min="13" max="13" width="10.625" style="1" customWidth="1"/>
    <col min="14" max="16" width="20.625" style="137" customWidth="1"/>
    <col min="17" max="18" width="30.625" style="137" customWidth="1"/>
    <col min="19" max="19" width="20.625" style="137" customWidth="1"/>
    <col min="20" max="20" width="20.625" style="148" customWidth="1"/>
    <col min="21" max="22" width="30.625" style="148" customWidth="1"/>
    <col min="23" max="135" width="20.625" style="137" customWidth="1"/>
    <col min="136" max="136" width="20.625" style="163" customWidth="1"/>
    <col min="137" max="137" width="20.625" style="142" customWidth="1"/>
    <col min="138" max="138" width="20.625" style="163" customWidth="1"/>
    <col min="139" max="145" width="20.625" style="164" customWidth="1"/>
    <col min="146" max="146" width="20.625" style="137" customWidth="1"/>
    <col min="147" max="147" width="20.625" style="142" customWidth="1"/>
    <col min="148" max="153" width="20.625" style="163" customWidth="1"/>
    <col min="154" max="160" width="20.625" style="164" customWidth="1"/>
    <col min="161" max="164" width="20.625" style="137" customWidth="1"/>
    <col min="165" max="16384" width="25.625" style="137"/>
  </cols>
  <sheetData>
    <row r="1" spans="1:160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60" ht="5.0999999999999996" customHeight="1" x14ac:dyDescent="0.25"/>
    <row r="3" spans="1:160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60" ht="20.100000000000001" customHeight="1" x14ac:dyDescent="0.25">
      <c r="A5" s="202" t="s">
        <v>17</v>
      </c>
      <c r="B5" s="202"/>
      <c r="C5" s="202"/>
      <c r="D5" s="202"/>
      <c r="E5" s="202"/>
      <c r="F5" s="202"/>
      <c r="G5" s="202"/>
      <c r="H5" s="202"/>
      <c r="I5" s="202"/>
      <c r="J5" s="202"/>
      <c r="K5" s="202"/>
    </row>
    <row r="7" spans="1:160" ht="20.100000000000001" customHeight="1" x14ac:dyDescent="0.25">
      <c r="A7" s="204" t="s">
        <v>109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</row>
    <row r="8" spans="1:160" ht="20.100000000000001" customHeight="1" x14ac:dyDescent="0.25">
      <c r="A8" s="112"/>
      <c r="B8" s="207" t="s">
        <v>174</v>
      </c>
      <c r="C8" s="207"/>
      <c r="D8" s="207"/>
      <c r="E8" s="207"/>
      <c r="F8" s="207"/>
      <c r="G8" s="207"/>
      <c r="H8" s="207"/>
      <c r="I8" s="207"/>
      <c r="J8" s="207"/>
      <c r="K8" s="207"/>
      <c r="N8" s="237" t="s">
        <v>366</v>
      </c>
      <c r="O8" s="237"/>
      <c r="P8" s="237"/>
      <c r="Q8" s="237"/>
      <c r="R8" s="237"/>
      <c r="S8" s="237"/>
      <c r="T8" s="237"/>
      <c r="U8" s="237"/>
      <c r="V8" s="237"/>
      <c r="AL8" s="137" cm="1">
        <f t="array" ref="AL8:CC18">TRANSPOSE(Y12:AI55)</f>
        <v>1</v>
      </c>
      <c r="AM8" s="137">
        <v>1</v>
      </c>
      <c r="AN8" s="137">
        <v>1</v>
      </c>
      <c r="AO8" s="137">
        <v>1</v>
      </c>
      <c r="AP8" s="137">
        <v>1</v>
      </c>
      <c r="AQ8" s="137">
        <v>1</v>
      </c>
      <c r="AR8" s="137">
        <v>1</v>
      </c>
      <c r="AS8" s="137">
        <v>1</v>
      </c>
      <c r="AT8" s="137">
        <v>1</v>
      </c>
      <c r="AU8" s="137">
        <v>1</v>
      </c>
      <c r="AV8" s="137">
        <v>1</v>
      </c>
      <c r="AW8" s="137">
        <v>1</v>
      </c>
      <c r="AX8" s="137">
        <v>1</v>
      </c>
      <c r="AY8" s="137">
        <v>1</v>
      </c>
      <c r="AZ8" s="137">
        <v>1</v>
      </c>
      <c r="BA8" s="137">
        <v>1</v>
      </c>
      <c r="BB8" s="137">
        <v>1</v>
      </c>
      <c r="BC8" s="137">
        <v>1</v>
      </c>
      <c r="BD8" s="137">
        <v>1</v>
      </c>
      <c r="BE8" s="137">
        <v>1</v>
      </c>
      <c r="BF8" s="137">
        <v>1</v>
      </c>
      <c r="BG8" s="137">
        <v>1</v>
      </c>
      <c r="BH8" s="137">
        <v>1</v>
      </c>
      <c r="BI8" s="137">
        <v>1</v>
      </c>
      <c r="BJ8" s="137">
        <v>1</v>
      </c>
      <c r="BK8" s="137">
        <v>1</v>
      </c>
      <c r="BL8" s="137">
        <v>1</v>
      </c>
      <c r="BM8" s="137">
        <v>1</v>
      </c>
      <c r="BN8" s="137">
        <v>1</v>
      </c>
      <c r="BO8" s="137">
        <v>1</v>
      </c>
      <c r="BP8" s="137">
        <v>1</v>
      </c>
      <c r="BQ8" s="137">
        <v>1</v>
      </c>
      <c r="BR8" s="137">
        <v>1</v>
      </c>
      <c r="BS8" s="137">
        <v>1</v>
      </c>
      <c r="BT8" s="137">
        <v>1</v>
      </c>
      <c r="BU8" s="137">
        <v>1</v>
      </c>
      <c r="BV8" s="137">
        <v>1</v>
      </c>
      <c r="BW8" s="137">
        <v>1</v>
      </c>
      <c r="BX8" s="137">
        <v>1</v>
      </c>
      <c r="BY8" s="137">
        <v>1</v>
      </c>
      <c r="BZ8" s="137">
        <v>1</v>
      </c>
      <c r="CA8" s="137">
        <v>1</v>
      </c>
      <c r="CB8" s="137">
        <v>1</v>
      </c>
      <c r="CC8" s="137">
        <v>1</v>
      </c>
    </row>
    <row r="9" spans="1:160" ht="20.100000000000001" customHeight="1" x14ac:dyDescent="0.25">
      <c r="A9" s="113"/>
      <c r="B9" s="208" t="s">
        <v>107</v>
      </c>
      <c r="C9" s="208"/>
      <c r="D9" s="208"/>
      <c r="E9" s="208"/>
      <c r="F9" s="208"/>
      <c r="G9" s="208"/>
      <c r="H9" s="208"/>
      <c r="I9" s="80"/>
      <c r="J9" s="80"/>
      <c r="L9" s="80" t="s">
        <v>108</v>
      </c>
      <c r="N9" s="1"/>
      <c r="O9" s="1"/>
      <c r="P9" s="1"/>
      <c r="Q9" s="1"/>
      <c r="R9" s="1"/>
      <c r="S9" s="1"/>
      <c r="AL9" s="137">
        <v>94</v>
      </c>
      <c r="AM9" s="137">
        <v>110</v>
      </c>
      <c r="AN9" s="137">
        <v>113</v>
      </c>
      <c r="AO9" s="137">
        <v>27.8</v>
      </c>
      <c r="AP9" s="137">
        <v>152</v>
      </c>
      <c r="AQ9" s="137">
        <v>108.9</v>
      </c>
      <c r="AR9" s="137">
        <v>94</v>
      </c>
      <c r="AS9" s="137">
        <v>115</v>
      </c>
      <c r="AT9" s="137">
        <v>94</v>
      </c>
      <c r="AU9" s="137">
        <v>95</v>
      </c>
      <c r="AV9" s="137">
        <v>147</v>
      </c>
      <c r="AW9" s="137">
        <v>81</v>
      </c>
      <c r="AX9" s="137">
        <v>121</v>
      </c>
      <c r="AY9" s="137">
        <v>105</v>
      </c>
      <c r="AZ9" s="137">
        <v>33.5</v>
      </c>
      <c r="BA9" s="137">
        <v>84</v>
      </c>
      <c r="BB9" s="137">
        <v>121</v>
      </c>
      <c r="BC9" s="137">
        <v>94</v>
      </c>
      <c r="BD9" s="137">
        <v>115</v>
      </c>
      <c r="BE9" s="137">
        <v>32.5</v>
      </c>
      <c r="BF9" s="137">
        <v>94</v>
      </c>
      <c r="BG9" s="137">
        <v>94</v>
      </c>
      <c r="BH9" s="137">
        <v>155</v>
      </c>
      <c r="BI9" s="137">
        <v>147</v>
      </c>
      <c r="BJ9" s="137">
        <v>84</v>
      </c>
      <c r="BK9" s="137">
        <v>101</v>
      </c>
      <c r="BL9" s="137">
        <v>94</v>
      </c>
      <c r="BM9" s="137">
        <v>155</v>
      </c>
      <c r="BN9" s="137">
        <v>37</v>
      </c>
      <c r="BO9" s="137">
        <v>121</v>
      </c>
      <c r="BP9" s="137">
        <v>105</v>
      </c>
      <c r="BQ9" s="137">
        <v>155</v>
      </c>
      <c r="BR9" s="137">
        <v>150</v>
      </c>
      <c r="BS9" s="137">
        <v>121</v>
      </c>
      <c r="BT9" s="137">
        <v>147</v>
      </c>
      <c r="BU9" s="137">
        <v>147</v>
      </c>
      <c r="BV9" s="137">
        <v>101</v>
      </c>
      <c r="BW9" s="137">
        <v>153</v>
      </c>
      <c r="BX9" s="137">
        <v>121</v>
      </c>
      <c r="BY9" s="137">
        <v>95</v>
      </c>
      <c r="BZ9" s="137">
        <v>121</v>
      </c>
      <c r="CA9" s="137">
        <v>147</v>
      </c>
      <c r="CB9" s="137">
        <v>155</v>
      </c>
      <c r="CC9" s="137">
        <v>125</v>
      </c>
    </row>
    <row r="10" spans="1:160" ht="39.950000000000003" customHeight="1" x14ac:dyDescent="0.25">
      <c r="A10" s="128" t="s">
        <v>144</v>
      </c>
      <c r="B10" s="145" t="s">
        <v>407</v>
      </c>
      <c r="C10" s="145" t="s">
        <v>408</v>
      </c>
      <c r="D10" s="145" t="s">
        <v>409</v>
      </c>
      <c r="E10" s="145" t="s">
        <v>239</v>
      </c>
      <c r="F10" s="145" t="s">
        <v>410</v>
      </c>
      <c r="G10" s="145" t="s">
        <v>411</v>
      </c>
      <c r="H10" s="145" t="s">
        <v>412</v>
      </c>
      <c r="I10" s="145" t="s">
        <v>413</v>
      </c>
      <c r="J10" s="145" t="s">
        <v>414</v>
      </c>
      <c r="K10" s="145" t="s">
        <v>430</v>
      </c>
      <c r="L10" s="145" t="s">
        <v>415</v>
      </c>
      <c r="N10" s="238" t="str">
        <f>A10</f>
        <v>Itens da amostra</v>
      </c>
      <c r="O10" s="238" t="s">
        <v>350</v>
      </c>
      <c r="P10" s="238" t="s">
        <v>351</v>
      </c>
      <c r="Q10" s="238" t="s">
        <v>362</v>
      </c>
      <c r="R10" s="238"/>
      <c r="S10" s="238" t="s">
        <v>336</v>
      </c>
      <c r="T10" s="238" t="s">
        <v>434</v>
      </c>
      <c r="U10" s="241" t="s">
        <v>347</v>
      </c>
      <c r="V10" s="241"/>
      <c r="AL10" s="137">
        <v>2</v>
      </c>
      <c r="AM10" s="137">
        <v>3</v>
      </c>
      <c r="AN10" s="137">
        <v>2</v>
      </c>
      <c r="AO10" s="137">
        <v>3</v>
      </c>
      <c r="AP10" s="137">
        <v>3</v>
      </c>
      <c r="AQ10" s="137">
        <v>3</v>
      </c>
      <c r="AR10" s="137">
        <v>3</v>
      </c>
      <c r="AS10" s="137">
        <v>3</v>
      </c>
      <c r="AT10" s="137">
        <v>3</v>
      </c>
      <c r="AU10" s="137">
        <v>3</v>
      </c>
      <c r="AV10" s="137">
        <v>2</v>
      </c>
      <c r="AW10" s="137">
        <v>3</v>
      </c>
      <c r="AX10" s="137">
        <v>3</v>
      </c>
      <c r="AY10" s="137">
        <v>3</v>
      </c>
      <c r="AZ10" s="137">
        <v>4</v>
      </c>
      <c r="BA10" s="137">
        <v>3</v>
      </c>
      <c r="BB10" s="137">
        <v>3</v>
      </c>
      <c r="BC10" s="137">
        <v>3</v>
      </c>
      <c r="BD10" s="137">
        <v>3</v>
      </c>
      <c r="BE10" s="137">
        <v>3</v>
      </c>
      <c r="BF10" s="137">
        <v>3</v>
      </c>
      <c r="BG10" s="137">
        <v>3</v>
      </c>
      <c r="BH10" s="137">
        <v>3</v>
      </c>
      <c r="BI10" s="137">
        <v>4</v>
      </c>
      <c r="BJ10" s="137">
        <v>3</v>
      </c>
      <c r="BK10" s="137">
        <v>2</v>
      </c>
      <c r="BL10" s="137">
        <v>3</v>
      </c>
      <c r="BM10" s="137">
        <v>4</v>
      </c>
      <c r="BN10" s="137">
        <v>3</v>
      </c>
      <c r="BO10" s="137">
        <v>3</v>
      </c>
      <c r="BP10" s="137">
        <v>2</v>
      </c>
      <c r="BQ10" s="137">
        <v>2</v>
      </c>
      <c r="BR10" s="137">
        <v>5.3</v>
      </c>
      <c r="BS10" s="137">
        <v>5</v>
      </c>
      <c r="BT10" s="137">
        <v>4</v>
      </c>
      <c r="BU10" s="137">
        <v>6</v>
      </c>
      <c r="BV10" s="137">
        <v>5</v>
      </c>
      <c r="BW10" s="137">
        <v>3</v>
      </c>
      <c r="BX10" s="137">
        <v>3</v>
      </c>
      <c r="BY10" s="137">
        <v>3</v>
      </c>
      <c r="BZ10" s="137">
        <v>3</v>
      </c>
      <c r="CA10" s="137">
        <v>5</v>
      </c>
      <c r="CB10" s="137">
        <v>3</v>
      </c>
      <c r="CC10" s="137">
        <v>4</v>
      </c>
    </row>
    <row r="11" spans="1:160" s="141" customFormat="1" ht="20.100000000000001" customHeight="1" x14ac:dyDescent="0.25">
      <c r="A11" s="128"/>
      <c r="B11" s="128" t="s">
        <v>420</v>
      </c>
      <c r="C11" s="128" t="s">
        <v>426</v>
      </c>
      <c r="D11" s="128" t="s">
        <v>427</v>
      </c>
      <c r="E11" s="128" t="s">
        <v>421</v>
      </c>
      <c r="F11" s="128" t="s">
        <v>422</v>
      </c>
      <c r="G11" s="128" t="s">
        <v>423</v>
      </c>
      <c r="H11" s="128" t="s">
        <v>424</v>
      </c>
      <c r="I11" s="128" t="s">
        <v>428</v>
      </c>
      <c r="J11" s="128" t="s">
        <v>425</v>
      </c>
      <c r="K11" s="128" t="s">
        <v>431</v>
      </c>
      <c r="L11" s="128" t="s">
        <v>429</v>
      </c>
      <c r="M11" s="2"/>
      <c r="N11" s="239"/>
      <c r="O11" s="239"/>
      <c r="P11" s="239"/>
      <c r="Q11" s="239"/>
      <c r="R11" s="239"/>
      <c r="S11" s="239"/>
      <c r="T11" s="239"/>
      <c r="U11" s="242"/>
      <c r="V11" s="242"/>
      <c r="AL11" s="141">
        <v>1</v>
      </c>
      <c r="AM11" s="141">
        <v>2</v>
      </c>
      <c r="AN11" s="141">
        <v>1</v>
      </c>
      <c r="AO11" s="141">
        <v>2</v>
      </c>
      <c r="AP11" s="141">
        <v>3</v>
      </c>
      <c r="AQ11" s="141">
        <v>1</v>
      </c>
      <c r="AR11" s="141">
        <v>2</v>
      </c>
      <c r="AS11" s="141">
        <v>1</v>
      </c>
      <c r="AT11" s="141">
        <v>2</v>
      </c>
      <c r="AU11" s="141">
        <v>1</v>
      </c>
      <c r="AV11" s="141">
        <v>3</v>
      </c>
      <c r="AW11" s="141">
        <v>2</v>
      </c>
      <c r="AX11" s="141">
        <v>3</v>
      </c>
      <c r="AY11" s="141">
        <v>3</v>
      </c>
      <c r="AZ11" s="141">
        <v>3</v>
      </c>
      <c r="BA11" s="141">
        <v>4</v>
      </c>
      <c r="BB11" s="141">
        <v>2</v>
      </c>
      <c r="BC11" s="141">
        <v>2</v>
      </c>
      <c r="BD11" s="141">
        <v>2</v>
      </c>
      <c r="BE11" s="141">
        <v>3</v>
      </c>
      <c r="BF11" s="141">
        <v>3</v>
      </c>
      <c r="BG11" s="141">
        <v>2</v>
      </c>
      <c r="BH11" s="141">
        <v>2</v>
      </c>
      <c r="BI11" s="141">
        <v>3</v>
      </c>
      <c r="BJ11" s="141">
        <v>3</v>
      </c>
      <c r="BK11" s="141">
        <v>1</v>
      </c>
      <c r="BL11" s="141">
        <v>2</v>
      </c>
      <c r="BM11" s="141">
        <v>3</v>
      </c>
      <c r="BN11" s="141">
        <v>3</v>
      </c>
      <c r="BO11" s="141">
        <v>2</v>
      </c>
      <c r="BP11" s="141">
        <v>2</v>
      </c>
      <c r="BQ11" s="141">
        <v>3</v>
      </c>
      <c r="BR11" s="141">
        <v>3</v>
      </c>
      <c r="BS11" s="141">
        <v>3</v>
      </c>
      <c r="BT11" s="141">
        <v>4</v>
      </c>
      <c r="BU11" s="141">
        <v>2</v>
      </c>
      <c r="BV11" s="141">
        <v>3</v>
      </c>
      <c r="BW11" s="141">
        <v>3</v>
      </c>
      <c r="BX11" s="141">
        <v>2</v>
      </c>
      <c r="BY11" s="141">
        <v>3</v>
      </c>
      <c r="BZ11" s="141">
        <v>4</v>
      </c>
      <c r="CA11" s="141">
        <v>3</v>
      </c>
      <c r="CB11" s="141">
        <v>3</v>
      </c>
      <c r="CC11" s="141">
        <v>3</v>
      </c>
      <c r="EF11" s="165"/>
      <c r="EG11" s="167"/>
      <c r="EH11" s="165"/>
      <c r="EI11" s="166"/>
      <c r="EJ11" s="166"/>
      <c r="EK11" s="166"/>
      <c r="EL11" s="166"/>
      <c r="EM11" s="166"/>
      <c r="EN11" s="166"/>
      <c r="EO11" s="166"/>
      <c r="EQ11" s="167"/>
      <c r="ER11" s="165"/>
      <c r="ES11" s="165"/>
      <c r="ET11" s="165"/>
      <c r="EU11" s="165"/>
      <c r="EV11" s="165"/>
      <c r="EW11" s="165"/>
      <c r="EX11" s="166"/>
      <c r="EY11" s="166"/>
      <c r="EZ11" s="166"/>
      <c r="FA11" s="166"/>
      <c r="FB11" s="166"/>
      <c r="FC11" s="166"/>
      <c r="FD11" s="166"/>
    </row>
    <row r="12" spans="1:160" ht="20.100000000000001" customHeight="1" x14ac:dyDescent="0.25">
      <c r="A12" s="162">
        <v>1</v>
      </c>
      <c r="B12" s="123">
        <v>94</v>
      </c>
      <c r="C12" s="123">
        <v>2</v>
      </c>
      <c r="D12" s="123">
        <v>1</v>
      </c>
      <c r="E12" s="99">
        <v>0</v>
      </c>
      <c r="F12" s="99">
        <v>2</v>
      </c>
      <c r="G12" s="99">
        <v>0</v>
      </c>
      <c r="H12" s="99">
        <v>0</v>
      </c>
      <c r="I12" s="99">
        <v>1</v>
      </c>
      <c r="J12" s="99">
        <v>1</v>
      </c>
      <c r="K12" s="99">
        <v>0</v>
      </c>
      <c r="L12" s="123">
        <v>400000</v>
      </c>
      <c r="N12" s="19">
        <f>A12</f>
        <v>1</v>
      </c>
      <c r="O12" s="85">
        <f t="shared" ref="O12:O55" si="0">F245</f>
        <v>1.554042601952575</v>
      </c>
      <c r="P12" s="86">
        <f t="shared" ref="P12:P55" si="1">K376</f>
        <v>0.12492033845939056</v>
      </c>
      <c r="Q12" s="200" t="str">
        <f t="shared" ref="Q12:Q35" si="2">IF(P12=MAX($P$12:$P$35),"Elemento com maior influência sobre os resultados da regressão","")</f>
        <v/>
      </c>
      <c r="R12" s="200"/>
      <c r="S12" s="85">
        <f t="shared" ref="S12:S55" si="3">J376</f>
        <v>11.4172507266724</v>
      </c>
      <c r="T12" s="158">
        <f t="shared" ref="T12:T55" si="4">_xlfn.CHISQ.DIST.RT(S12,$B$108)</f>
        <v>0.99982723450263289</v>
      </c>
      <c r="U12" s="209" t="str">
        <f t="shared" ref="U12" si="5">IF(T12&lt;0.1,"Rejeitado a um nível de significância de 10% (dez por cento)","")</f>
        <v/>
      </c>
      <c r="V12" s="209"/>
      <c r="Y12" s="137">
        <v>1</v>
      </c>
      <c r="Z12" s="137">
        <f t="shared" ref="Z12:AH12" si="6">B12</f>
        <v>94</v>
      </c>
      <c r="AA12" s="137">
        <f t="shared" si="6"/>
        <v>2</v>
      </c>
      <c r="AB12" s="137">
        <f t="shared" si="6"/>
        <v>1</v>
      </c>
      <c r="AC12" s="137">
        <f t="shared" si="6"/>
        <v>0</v>
      </c>
      <c r="AD12" s="137">
        <f t="shared" si="6"/>
        <v>2</v>
      </c>
      <c r="AE12" s="137">
        <f t="shared" si="6"/>
        <v>0</v>
      </c>
      <c r="AF12" s="137">
        <f t="shared" si="6"/>
        <v>0</v>
      </c>
      <c r="AG12" s="137">
        <f t="shared" si="6"/>
        <v>1</v>
      </c>
      <c r="AH12" s="137">
        <f t="shared" si="6"/>
        <v>1</v>
      </c>
      <c r="AI12" s="137">
        <f t="shared" ref="AI12:AJ27" si="7">K12</f>
        <v>0</v>
      </c>
      <c r="AJ12" s="137">
        <f t="shared" si="7"/>
        <v>400000</v>
      </c>
      <c r="AL12" s="137">
        <v>0</v>
      </c>
      <c r="AM12" s="137">
        <v>0</v>
      </c>
      <c r="AN12" s="137">
        <v>1</v>
      </c>
      <c r="AO12" s="137">
        <v>0</v>
      </c>
      <c r="AP12" s="137">
        <v>1</v>
      </c>
      <c r="AQ12" s="137">
        <v>1</v>
      </c>
      <c r="AR12" s="137">
        <v>1</v>
      </c>
      <c r="AS12" s="137">
        <v>1</v>
      </c>
      <c r="AT12" s="137">
        <v>0</v>
      </c>
      <c r="AU12" s="137">
        <v>1</v>
      </c>
      <c r="AV12" s="137">
        <v>1</v>
      </c>
      <c r="AW12" s="137">
        <v>0</v>
      </c>
      <c r="AX12" s="137">
        <v>0</v>
      </c>
      <c r="AY12" s="137">
        <v>1</v>
      </c>
      <c r="AZ12" s="137">
        <v>0</v>
      </c>
      <c r="BA12" s="137">
        <v>1</v>
      </c>
      <c r="BB12" s="137">
        <v>0</v>
      </c>
      <c r="BC12" s="137">
        <v>0</v>
      </c>
      <c r="BD12" s="137">
        <v>0</v>
      </c>
      <c r="BE12" s="137">
        <v>1</v>
      </c>
      <c r="BF12" s="137">
        <v>0</v>
      </c>
      <c r="BG12" s="137">
        <v>0</v>
      </c>
      <c r="BH12" s="137">
        <v>0</v>
      </c>
      <c r="BI12" s="137">
        <v>1</v>
      </c>
      <c r="BJ12" s="137">
        <v>0</v>
      </c>
      <c r="BK12" s="137">
        <v>0</v>
      </c>
      <c r="BL12" s="137">
        <v>0</v>
      </c>
      <c r="BM12" s="137">
        <v>1</v>
      </c>
      <c r="BN12" s="137">
        <v>1</v>
      </c>
      <c r="BO12" s="137">
        <v>1</v>
      </c>
      <c r="BP12" s="137">
        <v>1</v>
      </c>
      <c r="BQ12" s="137">
        <v>0</v>
      </c>
      <c r="BR12" s="137">
        <v>0</v>
      </c>
      <c r="BS12" s="137">
        <v>1</v>
      </c>
      <c r="BT12" s="137">
        <v>0</v>
      </c>
      <c r="BU12" s="137">
        <v>1</v>
      </c>
      <c r="BV12" s="137">
        <v>0</v>
      </c>
      <c r="BW12" s="137">
        <v>1</v>
      </c>
      <c r="BX12" s="137">
        <v>1</v>
      </c>
      <c r="BY12" s="137">
        <v>0</v>
      </c>
      <c r="BZ12" s="137">
        <v>1</v>
      </c>
      <c r="CA12" s="137">
        <v>1</v>
      </c>
      <c r="CB12" s="137">
        <v>1</v>
      </c>
      <c r="CC12" s="137">
        <v>1</v>
      </c>
    </row>
    <row r="13" spans="1:160" ht="20.100000000000001" customHeight="1" x14ac:dyDescent="0.25">
      <c r="A13" s="162">
        <v>2</v>
      </c>
      <c r="B13" s="123">
        <v>110</v>
      </c>
      <c r="C13" s="123">
        <v>3</v>
      </c>
      <c r="D13" s="123">
        <v>2</v>
      </c>
      <c r="E13" s="99">
        <v>0</v>
      </c>
      <c r="F13" s="99">
        <v>2</v>
      </c>
      <c r="G13" s="99">
        <v>1</v>
      </c>
      <c r="H13" s="99">
        <v>1</v>
      </c>
      <c r="I13" s="99">
        <v>1</v>
      </c>
      <c r="J13" s="99">
        <v>1</v>
      </c>
      <c r="K13" s="99">
        <v>1</v>
      </c>
      <c r="L13" s="123">
        <v>1000000</v>
      </c>
      <c r="N13" s="19">
        <f t="shared" ref="N13:N35" si="8">A13</f>
        <v>2</v>
      </c>
      <c r="O13" s="85">
        <f t="shared" si="0"/>
        <v>0.13236397441776435</v>
      </c>
      <c r="P13" s="86">
        <f t="shared" si="1"/>
        <v>4.453805975384291E-4</v>
      </c>
      <c r="Q13" s="200" t="str">
        <f t="shared" si="2"/>
        <v/>
      </c>
      <c r="R13" s="200"/>
      <c r="S13" s="85">
        <f t="shared" si="3"/>
        <v>6.9995130169891979</v>
      </c>
      <c r="T13" s="158">
        <f t="shared" si="4"/>
        <v>0.99999958354989538</v>
      </c>
      <c r="U13" s="209" t="str">
        <f t="shared" ref="U13:U35" si="9">IF(T13&lt;0.1,"Rejeitado a um nível de significância de 10% (dez por cento)","")</f>
        <v/>
      </c>
      <c r="V13" s="209"/>
      <c r="Y13" s="137">
        <v>1</v>
      </c>
      <c r="Z13" s="137">
        <f t="shared" ref="Z13:Z55" si="10">B13</f>
        <v>110</v>
      </c>
      <c r="AA13" s="137">
        <f t="shared" ref="AA13:AA55" si="11">C13</f>
        <v>3</v>
      </c>
      <c r="AB13" s="137">
        <f t="shared" ref="AB13:AB55" si="12">D13</f>
        <v>2</v>
      </c>
      <c r="AC13" s="137">
        <f t="shared" ref="AC13:AC55" si="13">E13</f>
        <v>0</v>
      </c>
      <c r="AD13" s="137">
        <f t="shared" ref="AD13:AD55" si="14">F13</f>
        <v>2</v>
      </c>
      <c r="AE13" s="137">
        <f t="shared" ref="AE13:AE55" si="15">G13</f>
        <v>1</v>
      </c>
      <c r="AF13" s="137">
        <f t="shared" ref="AF13:AF55" si="16">H13</f>
        <v>1</v>
      </c>
      <c r="AG13" s="137">
        <f t="shared" ref="AG13:AG55" si="17">I13</f>
        <v>1</v>
      </c>
      <c r="AH13" s="137">
        <f t="shared" ref="AH13:AH55" si="18">J13</f>
        <v>1</v>
      </c>
      <c r="AI13" s="137">
        <f t="shared" si="7"/>
        <v>1</v>
      </c>
      <c r="AJ13" s="137">
        <f t="shared" si="7"/>
        <v>1000000</v>
      </c>
      <c r="AL13" s="137">
        <v>2</v>
      </c>
      <c r="AM13" s="137">
        <v>2</v>
      </c>
      <c r="AN13" s="137">
        <v>1</v>
      </c>
      <c r="AO13" s="137">
        <v>2</v>
      </c>
      <c r="AP13" s="137">
        <v>1</v>
      </c>
      <c r="AQ13" s="137">
        <v>1</v>
      </c>
      <c r="AR13" s="137">
        <v>2</v>
      </c>
      <c r="AS13" s="137">
        <v>1</v>
      </c>
      <c r="AT13" s="137">
        <v>1</v>
      </c>
      <c r="AU13" s="137">
        <v>2</v>
      </c>
      <c r="AV13" s="137">
        <v>1</v>
      </c>
      <c r="AW13" s="137">
        <v>1</v>
      </c>
      <c r="AX13" s="137">
        <v>2</v>
      </c>
      <c r="AY13" s="137">
        <v>1</v>
      </c>
      <c r="AZ13" s="137">
        <v>1</v>
      </c>
      <c r="BA13" s="137">
        <v>1</v>
      </c>
      <c r="BB13" s="137">
        <v>1</v>
      </c>
      <c r="BC13" s="137">
        <v>2</v>
      </c>
      <c r="BD13" s="137">
        <v>2</v>
      </c>
      <c r="BE13" s="137">
        <v>1</v>
      </c>
      <c r="BF13" s="137">
        <v>1</v>
      </c>
      <c r="BG13" s="137">
        <v>2</v>
      </c>
      <c r="BH13" s="137">
        <v>1</v>
      </c>
      <c r="BI13" s="137">
        <v>1</v>
      </c>
      <c r="BJ13" s="137">
        <v>2</v>
      </c>
      <c r="BK13" s="137">
        <v>2</v>
      </c>
      <c r="BL13" s="137">
        <v>2</v>
      </c>
      <c r="BM13" s="137">
        <v>2</v>
      </c>
      <c r="BN13" s="137">
        <v>2</v>
      </c>
      <c r="BO13" s="137">
        <v>1</v>
      </c>
      <c r="BP13" s="137">
        <v>1</v>
      </c>
      <c r="BQ13" s="137">
        <v>1</v>
      </c>
      <c r="BR13" s="137">
        <v>2</v>
      </c>
      <c r="BS13" s="137">
        <v>2</v>
      </c>
      <c r="BT13" s="137">
        <v>1</v>
      </c>
      <c r="BU13" s="137">
        <v>2</v>
      </c>
      <c r="BV13" s="137">
        <v>2</v>
      </c>
      <c r="BW13" s="137">
        <v>2</v>
      </c>
      <c r="BX13" s="137">
        <v>2</v>
      </c>
      <c r="BY13" s="137">
        <v>1</v>
      </c>
      <c r="BZ13" s="137">
        <v>1</v>
      </c>
      <c r="CA13" s="137">
        <v>1</v>
      </c>
      <c r="CB13" s="137">
        <v>1</v>
      </c>
      <c r="CC13" s="137">
        <v>1</v>
      </c>
    </row>
    <row r="14" spans="1:160" ht="20.100000000000001" customHeight="1" x14ac:dyDescent="0.25">
      <c r="A14" s="162">
        <v>3</v>
      </c>
      <c r="B14" s="123">
        <v>113</v>
      </c>
      <c r="C14" s="123">
        <v>2</v>
      </c>
      <c r="D14" s="123">
        <v>1</v>
      </c>
      <c r="E14" s="99">
        <v>1</v>
      </c>
      <c r="F14" s="99">
        <v>1</v>
      </c>
      <c r="G14" s="99">
        <v>1</v>
      </c>
      <c r="H14" s="99">
        <v>1</v>
      </c>
      <c r="I14" s="99">
        <v>1</v>
      </c>
      <c r="J14" s="99">
        <v>2</v>
      </c>
      <c r="K14" s="99">
        <v>1</v>
      </c>
      <c r="L14" s="123">
        <v>900000</v>
      </c>
      <c r="N14" s="19">
        <f t="shared" si="8"/>
        <v>3</v>
      </c>
      <c r="O14" s="85">
        <f t="shared" si="0"/>
        <v>-0.2223149050531662</v>
      </c>
      <c r="P14" s="86">
        <f t="shared" si="1"/>
        <v>1.6859692736140293E-3</v>
      </c>
      <c r="Q14" s="200" t="str">
        <f t="shared" si="2"/>
        <v/>
      </c>
      <c r="R14" s="200"/>
      <c r="S14" s="85">
        <f t="shared" si="3"/>
        <v>8.707963242896632</v>
      </c>
      <c r="T14" s="158">
        <f t="shared" si="4"/>
        <v>0.99999308292075084</v>
      </c>
      <c r="U14" s="209" t="str">
        <f t="shared" si="9"/>
        <v/>
      </c>
      <c r="V14" s="209"/>
      <c r="Y14" s="137">
        <v>1</v>
      </c>
      <c r="Z14" s="137">
        <f t="shared" si="10"/>
        <v>113</v>
      </c>
      <c r="AA14" s="137">
        <f t="shared" si="11"/>
        <v>2</v>
      </c>
      <c r="AB14" s="137">
        <f t="shared" si="12"/>
        <v>1</v>
      </c>
      <c r="AC14" s="137">
        <f t="shared" si="13"/>
        <v>1</v>
      </c>
      <c r="AD14" s="137">
        <f t="shared" si="14"/>
        <v>1</v>
      </c>
      <c r="AE14" s="137">
        <f t="shared" si="15"/>
        <v>1</v>
      </c>
      <c r="AF14" s="137">
        <f t="shared" si="16"/>
        <v>1</v>
      </c>
      <c r="AG14" s="137">
        <f t="shared" si="17"/>
        <v>1</v>
      </c>
      <c r="AH14" s="137">
        <f t="shared" si="18"/>
        <v>2</v>
      </c>
      <c r="AI14" s="137">
        <f t="shared" si="7"/>
        <v>1</v>
      </c>
      <c r="AJ14" s="137">
        <f t="shared" si="7"/>
        <v>900000</v>
      </c>
      <c r="AL14" s="137">
        <v>0</v>
      </c>
      <c r="AM14" s="137">
        <v>1</v>
      </c>
      <c r="AN14" s="137">
        <v>1</v>
      </c>
      <c r="AO14" s="137">
        <v>0</v>
      </c>
      <c r="AP14" s="137">
        <v>0</v>
      </c>
      <c r="AQ14" s="137">
        <v>1</v>
      </c>
      <c r="AR14" s="137">
        <v>1</v>
      </c>
      <c r="AS14" s="137">
        <v>1</v>
      </c>
      <c r="AT14" s="137">
        <v>1</v>
      </c>
      <c r="AU14" s="137">
        <v>0</v>
      </c>
      <c r="AV14" s="137">
        <v>0</v>
      </c>
      <c r="AW14" s="137">
        <v>0</v>
      </c>
      <c r="AX14" s="137">
        <v>1</v>
      </c>
      <c r="AY14" s="137">
        <v>0</v>
      </c>
      <c r="AZ14" s="137">
        <v>0</v>
      </c>
      <c r="BA14" s="137">
        <v>1</v>
      </c>
      <c r="BB14" s="137">
        <v>1</v>
      </c>
      <c r="BC14" s="137">
        <v>0</v>
      </c>
      <c r="BD14" s="137">
        <v>1</v>
      </c>
      <c r="BE14" s="137">
        <v>1</v>
      </c>
      <c r="BF14" s="137">
        <v>1</v>
      </c>
      <c r="BG14" s="137">
        <v>1</v>
      </c>
      <c r="BH14" s="137">
        <v>1</v>
      </c>
      <c r="BI14" s="137">
        <v>1</v>
      </c>
      <c r="BJ14" s="137">
        <v>0</v>
      </c>
      <c r="BK14" s="137">
        <v>1</v>
      </c>
      <c r="BL14" s="137">
        <v>1</v>
      </c>
      <c r="BM14" s="137">
        <v>0</v>
      </c>
      <c r="BN14" s="137">
        <v>1</v>
      </c>
      <c r="BO14" s="137">
        <v>1</v>
      </c>
      <c r="BP14" s="137">
        <v>1</v>
      </c>
      <c r="BQ14" s="137">
        <v>1</v>
      </c>
      <c r="BR14" s="137">
        <v>0</v>
      </c>
      <c r="BS14" s="137">
        <v>0</v>
      </c>
      <c r="BT14" s="137">
        <v>1</v>
      </c>
      <c r="BU14" s="137">
        <v>1</v>
      </c>
      <c r="BV14" s="137">
        <v>1</v>
      </c>
      <c r="BW14" s="137">
        <v>1</v>
      </c>
      <c r="BX14" s="137">
        <v>1</v>
      </c>
      <c r="BY14" s="137">
        <v>1</v>
      </c>
      <c r="BZ14" s="137">
        <v>1</v>
      </c>
      <c r="CA14" s="137">
        <v>1</v>
      </c>
      <c r="CB14" s="137">
        <v>1</v>
      </c>
      <c r="CC14" s="137">
        <v>1</v>
      </c>
    </row>
    <row r="15" spans="1:160" ht="20.100000000000001" customHeight="1" x14ac:dyDescent="0.25">
      <c r="A15" s="162">
        <v>4</v>
      </c>
      <c r="B15" s="123">
        <v>27.8</v>
      </c>
      <c r="C15" s="123">
        <v>3</v>
      </c>
      <c r="D15" s="123">
        <v>2</v>
      </c>
      <c r="E15" s="99">
        <v>0</v>
      </c>
      <c r="F15" s="99">
        <v>2</v>
      </c>
      <c r="G15" s="99">
        <v>0</v>
      </c>
      <c r="H15" s="99">
        <v>0</v>
      </c>
      <c r="I15" s="99">
        <v>0</v>
      </c>
      <c r="J15" s="99">
        <v>2</v>
      </c>
      <c r="K15" s="99">
        <v>1</v>
      </c>
      <c r="L15" s="123">
        <v>500000</v>
      </c>
      <c r="N15" s="19">
        <f t="shared" si="8"/>
        <v>4</v>
      </c>
      <c r="O15" s="85">
        <f t="shared" si="0"/>
        <v>-1.2400553519793036</v>
      </c>
      <c r="P15" s="86">
        <f t="shared" si="1"/>
        <v>9.5597152075560132E-2</v>
      </c>
      <c r="Q15" s="200" t="str">
        <f t="shared" si="2"/>
        <v/>
      </c>
      <c r="R15" s="200"/>
      <c r="S15" s="85">
        <f t="shared" si="3"/>
        <v>12.698309710564033</v>
      </c>
      <c r="T15" s="158">
        <f t="shared" si="4"/>
        <v>0.99944557417385216</v>
      </c>
      <c r="U15" s="209" t="str">
        <f t="shared" si="9"/>
        <v/>
      </c>
      <c r="V15" s="209"/>
      <c r="Y15" s="137">
        <v>1</v>
      </c>
      <c r="Z15" s="137">
        <f t="shared" si="10"/>
        <v>27.8</v>
      </c>
      <c r="AA15" s="137">
        <f t="shared" si="11"/>
        <v>3</v>
      </c>
      <c r="AB15" s="137">
        <f t="shared" si="12"/>
        <v>2</v>
      </c>
      <c r="AC15" s="137">
        <f t="shared" si="13"/>
        <v>0</v>
      </c>
      <c r="AD15" s="137">
        <f t="shared" si="14"/>
        <v>2</v>
      </c>
      <c r="AE15" s="137">
        <f t="shared" si="15"/>
        <v>0</v>
      </c>
      <c r="AF15" s="137">
        <f t="shared" si="16"/>
        <v>0</v>
      </c>
      <c r="AG15" s="137">
        <f t="shared" si="17"/>
        <v>0</v>
      </c>
      <c r="AH15" s="137">
        <f t="shared" si="18"/>
        <v>2</v>
      </c>
      <c r="AI15" s="137">
        <f t="shared" si="7"/>
        <v>1</v>
      </c>
      <c r="AJ15" s="137">
        <f t="shared" si="7"/>
        <v>500000</v>
      </c>
      <c r="AL15" s="137">
        <v>0</v>
      </c>
      <c r="AM15" s="137">
        <v>1</v>
      </c>
      <c r="AN15" s="137">
        <v>1</v>
      </c>
      <c r="AO15" s="137">
        <v>0</v>
      </c>
      <c r="AP15" s="137">
        <v>1</v>
      </c>
      <c r="AQ15" s="137">
        <v>1</v>
      </c>
      <c r="AR15" s="137">
        <v>1</v>
      </c>
      <c r="AS15" s="137">
        <v>0</v>
      </c>
      <c r="AT15" s="137">
        <v>0</v>
      </c>
      <c r="AU15" s="137">
        <v>1</v>
      </c>
      <c r="AV15" s="137">
        <v>0</v>
      </c>
      <c r="AW15" s="137">
        <v>0</v>
      </c>
      <c r="AX15" s="137">
        <v>0</v>
      </c>
      <c r="AY15" s="137">
        <v>1</v>
      </c>
      <c r="AZ15" s="137">
        <v>0</v>
      </c>
      <c r="BA15" s="137">
        <v>0</v>
      </c>
      <c r="BB15" s="137">
        <v>0</v>
      </c>
      <c r="BC15" s="137">
        <v>0</v>
      </c>
      <c r="BD15" s="137">
        <v>0</v>
      </c>
      <c r="BE15" s="137">
        <v>0</v>
      </c>
      <c r="BF15" s="137">
        <v>0</v>
      </c>
      <c r="BG15" s="137">
        <v>0</v>
      </c>
      <c r="BH15" s="137">
        <v>0</v>
      </c>
      <c r="BI15" s="137">
        <v>0</v>
      </c>
      <c r="BJ15" s="137">
        <v>1</v>
      </c>
      <c r="BK15" s="137">
        <v>1</v>
      </c>
      <c r="BL15" s="137">
        <v>0</v>
      </c>
      <c r="BM15" s="137">
        <v>1</v>
      </c>
      <c r="BN15" s="137">
        <v>0</v>
      </c>
      <c r="BO15" s="137">
        <v>1</v>
      </c>
      <c r="BP15" s="137">
        <v>1</v>
      </c>
      <c r="BQ15" s="137">
        <v>1</v>
      </c>
      <c r="BR15" s="137">
        <v>1</v>
      </c>
      <c r="BS15" s="137">
        <v>1</v>
      </c>
      <c r="BT15" s="137">
        <v>0</v>
      </c>
      <c r="BU15" s="137">
        <v>0</v>
      </c>
      <c r="BV15" s="137">
        <v>1</v>
      </c>
      <c r="BW15" s="137">
        <v>1</v>
      </c>
      <c r="BX15" s="137">
        <v>1</v>
      </c>
      <c r="BY15" s="137">
        <v>1</v>
      </c>
      <c r="BZ15" s="137">
        <v>1</v>
      </c>
      <c r="CA15" s="137">
        <v>1</v>
      </c>
      <c r="CB15" s="137">
        <v>1</v>
      </c>
      <c r="CC15" s="137">
        <v>1</v>
      </c>
    </row>
    <row r="16" spans="1:160" ht="20.100000000000001" customHeight="1" x14ac:dyDescent="0.25">
      <c r="A16" s="162">
        <v>5</v>
      </c>
      <c r="B16" s="123">
        <v>152</v>
      </c>
      <c r="C16" s="123">
        <v>3</v>
      </c>
      <c r="D16" s="123">
        <v>3</v>
      </c>
      <c r="E16" s="99">
        <v>1</v>
      </c>
      <c r="F16" s="99">
        <v>1</v>
      </c>
      <c r="G16" s="99">
        <v>0</v>
      </c>
      <c r="H16" s="99">
        <v>1</v>
      </c>
      <c r="I16" s="99">
        <v>0</v>
      </c>
      <c r="J16" s="99">
        <v>2</v>
      </c>
      <c r="K16" s="99">
        <v>1</v>
      </c>
      <c r="L16" s="123">
        <v>800000</v>
      </c>
      <c r="N16" s="19">
        <f t="shared" si="8"/>
        <v>5</v>
      </c>
      <c r="O16" s="85">
        <f t="shared" si="0"/>
        <v>0.3339862209600073</v>
      </c>
      <c r="P16" s="86">
        <f t="shared" si="1"/>
        <v>3.993050838482037E-3</v>
      </c>
      <c r="Q16" s="200" t="str">
        <f t="shared" si="2"/>
        <v/>
      </c>
      <c r="R16" s="200"/>
      <c r="S16" s="85">
        <f t="shared" si="3"/>
        <v>9.0055284203109505</v>
      </c>
      <c r="T16" s="158">
        <f t="shared" si="4"/>
        <v>0.99998950907972084</v>
      </c>
      <c r="U16" s="209" t="str">
        <f t="shared" si="9"/>
        <v/>
      </c>
      <c r="V16" s="209"/>
      <c r="Y16" s="137">
        <v>1</v>
      </c>
      <c r="Z16" s="137">
        <f t="shared" si="10"/>
        <v>152</v>
      </c>
      <c r="AA16" s="137">
        <f t="shared" si="11"/>
        <v>3</v>
      </c>
      <c r="AB16" s="137">
        <f t="shared" si="12"/>
        <v>3</v>
      </c>
      <c r="AC16" s="137">
        <f t="shared" si="13"/>
        <v>1</v>
      </c>
      <c r="AD16" s="137">
        <f t="shared" si="14"/>
        <v>1</v>
      </c>
      <c r="AE16" s="137">
        <f t="shared" si="15"/>
        <v>0</v>
      </c>
      <c r="AF16" s="137">
        <f t="shared" si="16"/>
        <v>1</v>
      </c>
      <c r="AG16" s="137">
        <f t="shared" si="17"/>
        <v>0</v>
      </c>
      <c r="AH16" s="137">
        <f t="shared" si="18"/>
        <v>2</v>
      </c>
      <c r="AI16" s="137">
        <f t="shared" si="7"/>
        <v>1</v>
      </c>
      <c r="AJ16" s="137">
        <f t="shared" si="7"/>
        <v>800000</v>
      </c>
      <c r="AL16" s="137">
        <v>1</v>
      </c>
      <c r="AM16" s="137">
        <v>1</v>
      </c>
      <c r="AN16" s="137">
        <v>1</v>
      </c>
      <c r="AO16" s="137">
        <v>0</v>
      </c>
      <c r="AP16" s="137">
        <v>0</v>
      </c>
      <c r="AQ16" s="137">
        <v>1</v>
      </c>
      <c r="AR16" s="137">
        <v>0</v>
      </c>
      <c r="AS16" s="137">
        <v>1</v>
      </c>
      <c r="AT16" s="137">
        <v>0</v>
      </c>
      <c r="AU16" s="137">
        <v>0</v>
      </c>
      <c r="AV16" s="137">
        <v>1</v>
      </c>
      <c r="AW16" s="137">
        <v>1</v>
      </c>
      <c r="AX16" s="137">
        <v>0</v>
      </c>
      <c r="AY16" s="137">
        <v>1</v>
      </c>
      <c r="AZ16" s="137">
        <v>1</v>
      </c>
      <c r="BA16" s="137">
        <v>1</v>
      </c>
      <c r="BB16" s="137">
        <v>0</v>
      </c>
      <c r="BC16" s="137">
        <v>0</v>
      </c>
      <c r="BD16" s="137">
        <v>1</v>
      </c>
      <c r="BE16" s="137">
        <v>0</v>
      </c>
      <c r="BF16" s="137">
        <v>0</v>
      </c>
      <c r="BG16" s="137">
        <v>1</v>
      </c>
      <c r="BH16" s="137">
        <v>1</v>
      </c>
      <c r="BI16" s="137">
        <v>1</v>
      </c>
      <c r="BJ16" s="137">
        <v>1</v>
      </c>
      <c r="BK16" s="137">
        <v>0</v>
      </c>
      <c r="BL16" s="137">
        <v>1</v>
      </c>
      <c r="BM16" s="137">
        <v>0</v>
      </c>
      <c r="BN16" s="137">
        <v>1</v>
      </c>
      <c r="BO16" s="137">
        <v>0</v>
      </c>
      <c r="BP16" s="137">
        <v>1</v>
      </c>
      <c r="BQ16" s="137">
        <v>1</v>
      </c>
      <c r="BR16" s="137">
        <v>0</v>
      </c>
      <c r="BS16" s="137">
        <v>0</v>
      </c>
      <c r="BT16" s="137">
        <v>1</v>
      </c>
      <c r="BU16" s="137">
        <v>1</v>
      </c>
      <c r="BV16" s="137">
        <v>0</v>
      </c>
      <c r="BW16" s="137">
        <v>0</v>
      </c>
      <c r="BX16" s="137">
        <v>1</v>
      </c>
      <c r="BY16" s="137">
        <v>1</v>
      </c>
      <c r="BZ16" s="137">
        <v>1</v>
      </c>
      <c r="CA16" s="137">
        <v>0</v>
      </c>
      <c r="CB16" s="137">
        <v>0</v>
      </c>
      <c r="CC16" s="137">
        <v>1</v>
      </c>
    </row>
    <row r="17" spans="1:81" ht="20.100000000000001" customHeight="1" x14ac:dyDescent="0.25">
      <c r="A17" s="162">
        <v>6</v>
      </c>
      <c r="B17" s="123">
        <v>108.9</v>
      </c>
      <c r="C17" s="123">
        <v>3</v>
      </c>
      <c r="D17" s="123">
        <v>1</v>
      </c>
      <c r="E17" s="99">
        <v>1</v>
      </c>
      <c r="F17" s="99">
        <v>1</v>
      </c>
      <c r="G17" s="99">
        <v>1</v>
      </c>
      <c r="H17" s="99">
        <v>1</v>
      </c>
      <c r="I17" s="99">
        <v>1</v>
      </c>
      <c r="J17" s="99">
        <v>2</v>
      </c>
      <c r="K17" s="99">
        <v>1</v>
      </c>
      <c r="L17" s="123">
        <v>1000000</v>
      </c>
      <c r="N17" s="19">
        <f t="shared" si="8"/>
        <v>6</v>
      </c>
      <c r="O17" s="85">
        <f t="shared" si="0"/>
        <v>-0.26798020477733436</v>
      </c>
      <c r="P17" s="86">
        <f t="shared" si="1"/>
        <v>2.9816915399834801E-3</v>
      </c>
      <c r="Q17" s="200" t="str">
        <f t="shared" si="2"/>
        <v/>
      </c>
      <c r="R17" s="200"/>
      <c r="S17" s="85">
        <f t="shared" si="3"/>
        <v>9.9491248089476088</v>
      </c>
      <c r="T17" s="158">
        <f t="shared" si="4"/>
        <v>0.99996490495854051</v>
      </c>
      <c r="U17" s="209" t="str">
        <f t="shared" si="9"/>
        <v/>
      </c>
      <c r="V17" s="209"/>
      <c r="Y17" s="137">
        <v>1</v>
      </c>
      <c r="Z17" s="137">
        <f t="shared" si="10"/>
        <v>108.9</v>
      </c>
      <c r="AA17" s="137">
        <f t="shared" si="11"/>
        <v>3</v>
      </c>
      <c r="AB17" s="137">
        <f t="shared" si="12"/>
        <v>1</v>
      </c>
      <c r="AC17" s="137">
        <f t="shared" si="13"/>
        <v>1</v>
      </c>
      <c r="AD17" s="137">
        <f t="shared" si="14"/>
        <v>1</v>
      </c>
      <c r="AE17" s="137">
        <f t="shared" si="15"/>
        <v>1</v>
      </c>
      <c r="AF17" s="137">
        <f t="shared" si="16"/>
        <v>1</v>
      </c>
      <c r="AG17" s="137">
        <f t="shared" si="17"/>
        <v>1</v>
      </c>
      <c r="AH17" s="137">
        <f t="shared" si="18"/>
        <v>2</v>
      </c>
      <c r="AI17" s="137">
        <f t="shared" si="7"/>
        <v>1</v>
      </c>
      <c r="AJ17" s="137">
        <f t="shared" si="7"/>
        <v>1000000</v>
      </c>
      <c r="AL17" s="137">
        <v>1</v>
      </c>
      <c r="AM17" s="137">
        <v>1</v>
      </c>
      <c r="AN17" s="137">
        <v>2</v>
      </c>
      <c r="AO17" s="137">
        <v>2</v>
      </c>
      <c r="AP17" s="137">
        <v>2</v>
      </c>
      <c r="AQ17" s="137">
        <v>2</v>
      </c>
      <c r="AR17" s="137">
        <v>1</v>
      </c>
      <c r="AS17" s="137">
        <v>1</v>
      </c>
      <c r="AT17" s="137">
        <v>2</v>
      </c>
      <c r="AU17" s="137">
        <v>1</v>
      </c>
      <c r="AV17" s="137">
        <v>1</v>
      </c>
      <c r="AW17" s="137">
        <v>2</v>
      </c>
      <c r="AX17" s="137">
        <v>2</v>
      </c>
      <c r="AY17" s="137">
        <v>1</v>
      </c>
      <c r="AZ17" s="137">
        <v>1</v>
      </c>
      <c r="BA17" s="137">
        <v>2</v>
      </c>
      <c r="BB17" s="137">
        <v>2</v>
      </c>
      <c r="BC17" s="137">
        <v>1</v>
      </c>
      <c r="BD17" s="137">
        <v>2</v>
      </c>
      <c r="BE17" s="137">
        <v>1</v>
      </c>
      <c r="BF17" s="137">
        <v>1</v>
      </c>
      <c r="BG17" s="137">
        <v>2</v>
      </c>
      <c r="BH17" s="137">
        <v>1</v>
      </c>
      <c r="BI17" s="137">
        <v>1</v>
      </c>
      <c r="BJ17" s="137">
        <v>1</v>
      </c>
      <c r="BK17" s="137">
        <v>1</v>
      </c>
      <c r="BL17" s="137">
        <v>1</v>
      </c>
      <c r="BM17" s="137">
        <v>2</v>
      </c>
      <c r="BN17" s="137">
        <v>1</v>
      </c>
      <c r="BO17" s="137">
        <v>1</v>
      </c>
      <c r="BP17" s="137">
        <v>2</v>
      </c>
      <c r="BQ17" s="137">
        <v>2</v>
      </c>
      <c r="BR17" s="137">
        <v>1</v>
      </c>
      <c r="BS17" s="137">
        <v>2</v>
      </c>
      <c r="BT17" s="137">
        <v>1</v>
      </c>
      <c r="BU17" s="137">
        <v>1</v>
      </c>
      <c r="BV17" s="137">
        <v>2</v>
      </c>
      <c r="BW17" s="137">
        <v>1</v>
      </c>
      <c r="BX17" s="137">
        <v>1</v>
      </c>
      <c r="BY17" s="137">
        <v>1</v>
      </c>
      <c r="BZ17" s="137">
        <v>2</v>
      </c>
      <c r="CA17" s="137">
        <v>1</v>
      </c>
      <c r="CB17" s="137">
        <v>2</v>
      </c>
      <c r="CC17" s="137">
        <v>2</v>
      </c>
    </row>
    <row r="18" spans="1:81" ht="20.100000000000001" customHeight="1" x14ac:dyDescent="0.25">
      <c r="A18" s="162">
        <v>7</v>
      </c>
      <c r="B18" s="123">
        <v>94</v>
      </c>
      <c r="C18" s="123">
        <v>3</v>
      </c>
      <c r="D18" s="123">
        <v>2</v>
      </c>
      <c r="E18" s="99">
        <v>1</v>
      </c>
      <c r="F18" s="99">
        <v>2</v>
      </c>
      <c r="G18" s="99">
        <v>1</v>
      </c>
      <c r="H18" s="99">
        <v>1</v>
      </c>
      <c r="I18" s="99">
        <v>0</v>
      </c>
      <c r="J18" s="99">
        <v>1</v>
      </c>
      <c r="K18" s="99">
        <v>1</v>
      </c>
      <c r="L18" s="123">
        <v>1000000</v>
      </c>
      <c r="N18" s="19">
        <f t="shared" si="8"/>
        <v>7</v>
      </c>
      <c r="O18" s="85">
        <f t="shared" si="0"/>
        <v>-0.2716878245610575</v>
      </c>
      <c r="P18" s="86">
        <f t="shared" si="1"/>
        <v>2.6379644414619898E-3</v>
      </c>
      <c r="Q18" s="200" t="str">
        <f t="shared" si="2"/>
        <v/>
      </c>
      <c r="R18" s="200"/>
      <c r="S18" s="85">
        <f t="shared" si="3"/>
        <v>8.9952297284661693</v>
      </c>
      <c r="T18" s="158">
        <f t="shared" si="4"/>
        <v>0.99998965605941592</v>
      </c>
      <c r="U18" s="209" t="str">
        <f t="shared" si="9"/>
        <v/>
      </c>
      <c r="V18" s="209"/>
      <c r="Y18" s="137">
        <v>1</v>
      </c>
      <c r="Z18" s="137">
        <f t="shared" si="10"/>
        <v>94</v>
      </c>
      <c r="AA18" s="137">
        <f t="shared" si="11"/>
        <v>3</v>
      </c>
      <c r="AB18" s="137">
        <f t="shared" si="12"/>
        <v>2</v>
      </c>
      <c r="AC18" s="137">
        <f t="shared" si="13"/>
        <v>1</v>
      </c>
      <c r="AD18" s="137">
        <f t="shared" si="14"/>
        <v>2</v>
      </c>
      <c r="AE18" s="137">
        <f t="shared" si="15"/>
        <v>1</v>
      </c>
      <c r="AF18" s="137">
        <f t="shared" si="16"/>
        <v>1</v>
      </c>
      <c r="AG18" s="137">
        <f t="shared" si="17"/>
        <v>0</v>
      </c>
      <c r="AH18" s="137">
        <f t="shared" si="18"/>
        <v>1</v>
      </c>
      <c r="AI18" s="137">
        <f t="shared" si="7"/>
        <v>1</v>
      </c>
      <c r="AJ18" s="137">
        <f t="shared" si="7"/>
        <v>1000000</v>
      </c>
      <c r="AL18" s="137">
        <v>0</v>
      </c>
      <c r="AM18" s="137">
        <v>1</v>
      </c>
      <c r="AN18" s="137">
        <v>1</v>
      </c>
      <c r="AO18" s="137">
        <v>1</v>
      </c>
      <c r="AP18" s="137">
        <v>1</v>
      </c>
      <c r="AQ18" s="137">
        <v>1</v>
      </c>
      <c r="AR18" s="137">
        <v>1</v>
      </c>
      <c r="AS18" s="137">
        <v>1</v>
      </c>
      <c r="AT18" s="137">
        <v>0</v>
      </c>
      <c r="AU18" s="137">
        <v>0</v>
      </c>
      <c r="AV18" s="137">
        <v>1</v>
      </c>
      <c r="AW18" s="137">
        <v>0</v>
      </c>
      <c r="AX18" s="137">
        <v>0</v>
      </c>
      <c r="AY18" s="137">
        <v>1</v>
      </c>
      <c r="AZ18" s="137">
        <v>1</v>
      </c>
      <c r="BA18" s="137">
        <v>1</v>
      </c>
      <c r="BB18" s="137">
        <v>1</v>
      </c>
      <c r="BC18" s="137">
        <v>0</v>
      </c>
      <c r="BD18" s="137">
        <v>0</v>
      </c>
      <c r="BE18" s="137">
        <v>0</v>
      </c>
      <c r="BF18" s="137">
        <v>0</v>
      </c>
      <c r="BG18" s="137">
        <v>1</v>
      </c>
      <c r="BH18" s="137">
        <v>1</v>
      </c>
      <c r="BI18" s="137">
        <v>0</v>
      </c>
      <c r="BJ18" s="137">
        <v>1</v>
      </c>
      <c r="BK18" s="137">
        <v>1</v>
      </c>
      <c r="BL18" s="137">
        <v>1</v>
      </c>
      <c r="BM18" s="137">
        <v>0</v>
      </c>
      <c r="BN18" s="137">
        <v>0</v>
      </c>
      <c r="BO18" s="137">
        <v>0</v>
      </c>
      <c r="BP18" s="137">
        <v>0</v>
      </c>
      <c r="BQ18" s="137">
        <v>1</v>
      </c>
      <c r="BR18" s="137">
        <v>1</v>
      </c>
      <c r="BS18" s="137">
        <v>1</v>
      </c>
      <c r="BT18" s="137">
        <v>1</v>
      </c>
      <c r="BU18" s="137">
        <v>0</v>
      </c>
      <c r="BV18" s="137">
        <v>0</v>
      </c>
      <c r="BW18" s="137">
        <v>0</v>
      </c>
      <c r="BX18" s="137">
        <v>0</v>
      </c>
      <c r="BY18" s="137">
        <v>1</v>
      </c>
      <c r="BZ18" s="137">
        <v>1</v>
      </c>
      <c r="CA18" s="137">
        <v>0</v>
      </c>
      <c r="CB18" s="137">
        <v>1</v>
      </c>
      <c r="CC18" s="137">
        <v>0</v>
      </c>
    </row>
    <row r="19" spans="1:81" ht="20.100000000000001" customHeight="1" x14ac:dyDescent="0.25">
      <c r="A19" s="162">
        <v>8</v>
      </c>
      <c r="B19" s="123">
        <v>115</v>
      </c>
      <c r="C19" s="123">
        <v>3</v>
      </c>
      <c r="D19" s="123">
        <v>1</v>
      </c>
      <c r="E19" s="99">
        <v>1</v>
      </c>
      <c r="F19" s="99">
        <v>1</v>
      </c>
      <c r="G19" s="99">
        <v>1</v>
      </c>
      <c r="H19" s="99">
        <v>0</v>
      </c>
      <c r="I19" s="99">
        <v>1</v>
      </c>
      <c r="J19" s="99">
        <v>1</v>
      </c>
      <c r="K19" s="99">
        <v>1</v>
      </c>
      <c r="L19" s="123">
        <v>900000</v>
      </c>
      <c r="N19" s="19">
        <f t="shared" si="8"/>
        <v>8</v>
      </c>
      <c r="O19" s="85">
        <f t="shared" si="0"/>
        <v>1.1398576070128088</v>
      </c>
      <c r="P19" s="86">
        <f t="shared" si="1"/>
        <v>6.0460174996452266E-2</v>
      </c>
      <c r="Q19" s="200" t="str">
        <f t="shared" si="2"/>
        <v/>
      </c>
      <c r="R19" s="200"/>
      <c r="S19" s="85">
        <f t="shared" si="3"/>
        <v>10.701080404151853</v>
      </c>
      <c r="T19" s="158">
        <f t="shared" si="4"/>
        <v>0.99991747771554151</v>
      </c>
      <c r="U19" s="209" t="str">
        <f t="shared" si="9"/>
        <v/>
      </c>
      <c r="V19" s="209"/>
      <c r="Y19" s="137">
        <v>1</v>
      </c>
      <c r="Z19" s="137">
        <f t="shared" si="10"/>
        <v>115</v>
      </c>
      <c r="AA19" s="137">
        <f t="shared" si="11"/>
        <v>3</v>
      </c>
      <c r="AB19" s="137">
        <f t="shared" si="12"/>
        <v>1</v>
      </c>
      <c r="AC19" s="137">
        <f t="shared" si="13"/>
        <v>1</v>
      </c>
      <c r="AD19" s="137">
        <f t="shared" si="14"/>
        <v>1</v>
      </c>
      <c r="AE19" s="137">
        <f t="shared" si="15"/>
        <v>1</v>
      </c>
      <c r="AF19" s="137">
        <f t="shared" si="16"/>
        <v>0</v>
      </c>
      <c r="AG19" s="137">
        <f t="shared" si="17"/>
        <v>1</v>
      </c>
      <c r="AH19" s="137">
        <f t="shared" si="18"/>
        <v>1</v>
      </c>
      <c r="AI19" s="137">
        <f t="shared" si="7"/>
        <v>1</v>
      </c>
      <c r="AJ19" s="137">
        <f t="shared" si="7"/>
        <v>900000</v>
      </c>
    </row>
    <row r="20" spans="1:81" ht="20.100000000000001" customHeight="1" x14ac:dyDescent="0.25">
      <c r="A20" s="162">
        <v>9</v>
      </c>
      <c r="B20" s="123">
        <v>94</v>
      </c>
      <c r="C20" s="123">
        <v>3</v>
      </c>
      <c r="D20" s="123">
        <v>2</v>
      </c>
      <c r="E20" s="99">
        <v>0</v>
      </c>
      <c r="F20" s="99">
        <v>1</v>
      </c>
      <c r="G20" s="99">
        <v>1</v>
      </c>
      <c r="H20" s="99">
        <v>0</v>
      </c>
      <c r="I20" s="99">
        <v>0</v>
      </c>
      <c r="J20" s="99">
        <v>2</v>
      </c>
      <c r="K20" s="99">
        <v>0</v>
      </c>
      <c r="L20" s="123">
        <v>600000</v>
      </c>
      <c r="N20" s="19">
        <f t="shared" si="8"/>
        <v>9</v>
      </c>
      <c r="O20" s="85">
        <f t="shared" si="0"/>
        <v>-0.43409440930344922</v>
      </c>
      <c r="P20" s="86">
        <f t="shared" si="1"/>
        <v>5.8737417509919457E-3</v>
      </c>
      <c r="Q20" s="200" t="str">
        <f t="shared" si="2"/>
        <v/>
      </c>
      <c r="R20" s="200"/>
      <c r="S20" s="85">
        <f t="shared" si="3"/>
        <v>8.1640722335055536</v>
      </c>
      <c r="T20" s="158">
        <f t="shared" si="4"/>
        <v>0.99999692861737366</v>
      </c>
      <c r="U20" s="209" t="str">
        <f t="shared" si="9"/>
        <v/>
      </c>
      <c r="V20" s="209"/>
      <c r="Y20" s="137">
        <v>1</v>
      </c>
      <c r="Z20" s="137">
        <f t="shared" si="10"/>
        <v>94</v>
      </c>
      <c r="AA20" s="137">
        <f t="shared" si="11"/>
        <v>3</v>
      </c>
      <c r="AB20" s="137">
        <f t="shared" si="12"/>
        <v>2</v>
      </c>
      <c r="AC20" s="137">
        <f t="shared" si="13"/>
        <v>0</v>
      </c>
      <c r="AD20" s="137">
        <f t="shared" si="14"/>
        <v>1</v>
      </c>
      <c r="AE20" s="137">
        <f t="shared" si="15"/>
        <v>1</v>
      </c>
      <c r="AF20" s="137">
        <f t="shared" si="16"/>
        <v>0</v>
      </c>
      <c r="AG20" s="137">
        <f t="shared" si="17"/>
        <v>0</v>
      </c>
      <c r="AH20" s="137">
        <f t="shared" si="18"/>
        <v>2</v>
      </c>
      <c r="AI20" s="137">
        <f t="shared" si="7"/>
        <v>0</v>
      </c>
      <c r="AJ20" s="137">
        <f t="shared" si="7"/>
        <v>600000</v>
      </c>
    </row>
    <row r="21" spans="1:81" ht="20.100000000000001" customHeight="1" x14ac:dyDescent="0.25">
      <c r="A21" s="162">
        <v>10</v>
      </c>
      <c r="B21" s="123">
        <v>95</v>
      </c>
      <c r="C21" s="123">
        <v>3</v>
      </c>
      <c r="D21" s="123">
        <v>1</v>
      </c>
      <c r="E21" s="99">
        <v>1</v>
      </c>
      <c r="F21" s="99">
        <v>2</v>
      </c>
      <c r="G21" s="99">
        <v>0</v>
      </c>
      <c r="H21" s="99">
        <v>1</v>
      </c>
      <c r="I21" s="99">
        <v>0</v>
      </c>
      <c r="J21" s="99">
        <v>1</v>
      </c>
      <c r="K21" s="99">
        <v>0</v>
      </c>
      <c r="L21" s="123">
        <v>700000</v>
      </c>
      <c r="N21" s="19">
        <f t="shared" si="8"/>
        <v>10</v>
      </c>
      <c r="O21" s="85">
        <f t="shared" si="0"/>
        <v>1.8294462806843355</v>
      </c>
      <c r="P21" s="86">
        <f t="shared" si="1"/>
        <v>0.12945243487723884</v>
      </c>
      <c r="Q21" s="200" t="str">
        <f t="shared" si="2"/>
        <v>Elemento com maior influência sobre os resultados da regressão</v>
      </c>
      <c r="R21" s="200"/>
      <c r="S21" s="85">
        <f t="shared" si="3"/>
        <v>9.4929703759912805</v>
      </c>
      <c r="T21" s="158">
        <f t="shared" si="4"/>
        <v>0.99998002258741781</v>
      </c>
      <c r="U21" s="209" t="str">
        <f t="shared" si="9"/>
        <v/>
      </c>
      <c r="V21" s="209"/>
      <c r="Y21" s="137">
        <v>1</v>
      </c>
      <c r="Z21" s="137">
        <f t="shared" si="10"/>
        <v>95</v>
      </c>
      <c r="AA21" s="137">
        <f t="shared" si="11"/>
        <v>3</v>
      </c>
      <c r="AB21" s="137">
        <f t="shared" si="12"/>
        <v>1</v>
      </c>
      <c r="AC21" s="137">
        <f t="shared" si="13"/>
        <v>1</v>
      </c>
      <c r="AD21" s="137">
        <f t="shared" si="14"/>
        <v>2</v>
      </c>
      <c r="AE21" s="137">
        <f t="shared" si="15"/>
        <v>0</v>
      </c>
      <c r="AF21" s="137">
        <f t="shared" si="16"/>
        <v>1</v>
      </c>
      <c r="AG21" s="137">
        <f t="shared" si="17"/>
        <v>0</v>
      </c>
      <c r="AH21" s="137">
        <f t="shared" si="18"/>
        <v>1</v>
      </c>
      <c r="AI21" s="137">
        <f t="shared" si="7"/>
        <v>0</v>
      </c>
      <c r="AJ21" s="137">
        <f t="shared" si="7"/>
        <v>700000</v>
      </c>
      <c r="AL21" s="137" cm="1">
        <f t="array" ref="AL21:AV31">MMULT(_xlfn.ANCHORARRAY(AL8),Y12:AI55)</f>
        <v>44</v>
      </c>
      <c r="AM21" s="137">
        <v>4862.7</v>
      </c>
      <c r="AN21" s="137">
        <v>142.30000000000001</v>
      </c>
      <c r="AO21" s="137">
        <v>108</v>
      </c>
      <c r="AP21" s="137">
        <v>23</v>
      </c>
      <c r="AQ21" s="137">
        <v>64</v>
      </c>
      <c r="AR21" s="137">
        <v>31</v>
      </c>
      <c r="AS21" s="137">
        <v>23</v>
      </c>
      <c r="AT21" s="137">
        <v>25</v>
      </c>
      <c r="AU21" s="137">
        <v>63</v>
      </c>
      <c r="AV21" s="137">
        <v>24</v>
      </c>
    </row>
    <row r="22" spans="1:81" ht="20.100000000000001" customHeight="1" x14ac:dyDescent="0.25">
      <c r="A22" s="162">
        <v>11</v>
      </c>
      <c r="B22" s="123">
        <v>147</v>
      </c>
      <c r="C22" s="123">
        <v>2</v>
      </c>
      <c r="D22" s="123">
        <v>3</v>
      </c>
      <c r="E22" s="99">
        <v>1</v>
      </c>
      <c r="F22" s="99">
        <v>1</v>
      </c>
      <c r="G22" s="99">
        <v>0</v>
      </c>
      <c r="H22" s="99">
        <v>0</v>
      </c>
      <c r="I22" s="99">
        <v>1</v>
      </c>
      <c r="J22" s="99">
        <v>1</v>
      </c>
      <c r="K22" s="99">
        <v>1</v>
      </c>
      <c r="L22" s="123">
        <v>600000</v>
      </c>
      <c r="N22" s="19">
        <f t="shared" si="8"/>
        <v>11</v>
      </c>
      <c r="O22" s="85">
        <f t="shared" si="0"/>
        <v>-0.60202710627150291</v>
      </c>
      <c r="P22" s="86">
        <f t="shared" si="1"/>
        <v>3.04219405415758E-2</v>
      </c>
      <c r="Q22" s="200" t="str">
        <f t="shared" si="2"/>
        <v/>
      </c>
      <c r="R22" s="200"/>
      <c r="S22" s="85">
        <f t="shared" si="3"/>
        <v>14.862447888657591</v>
      </c>
      <c r="T22" s="158">
        <f t="shared" si="4"/>
        <v>0.99723377789812839</v>
      </c>
      <c r="U22" s="209" t="str">
        <f t="shared" si="9"/>
        <v/>
      </c>
      <c r="V22" s="209"/>
      <c r="Y22" s="137">
        <v>1</v>
      </c>
      <c r="Z22" s="137">
        <f t="shared" si="10"/>
        <v>147</v>
      </c>
      <c r="AA22" s="137">
        <f t="shared" si="11"/>
        <v>2</v>
      </c>
      <c r="AB22" s="137">
        <f t="shared" si="12"/>
        <v>3</v>
      </c>
      <c r="AC22" s="137">
        <f t="shared" si="13"/>
        <v>1</v>
      </c>
      <c r="AD22" s="137">
        <f t="shared" si="14"/>
        <v>1</v>
      </c>
      <c r="AE22" s="137">
        <f t="shared" si="15"/>
        <v>0</v>
      </c>
      <c r="AF22" s="137">
        <f t="shared" si="16"/>
        <v>0</v>
      </c>
      <c r="AG22" s="137">
        <f t="shared" si="17"/>
        <v>1</v>
      </c>
      <c r="AH22" s="137">
        <f t="shared" si="18"/>
        <v>1</v>
      </c>
      <c r="AI22" s="137">
        <f t="shared" si="7"/>
        <v>1</v>
      </c>
      <c r="AJ22" s="137">
        <f t="shared" si="7"/>
        <v>600000</v>
      </c>
      <c r="AL22" s="137">
        <v>4862.7</v>
      </c>
      <c r="AM22" s="137">
        <v>587154.55000000005</v>
      </c>
      <c r="AN22" s="137">
        <v>16004.6</v>
      </c>
      <c r="AO22" s="137">
        <v>12112.5</v>
      </c>
      <c r="AP22" s="137">
        <v>2701.4</v>
      </c>
      <c r="AQ22" s="137">
        <v>6971.5</v>
      </c>
      <c r="AR22" s="137">
        <v>3523.4</v>
      </c>
      <c r="AS22" s="137">
        <v>2787.9</v>
      </c>
      <c r="AT22" s="137">
        <v>2733.4</v>
      </c>
      <c r="AU22" s="137">
        <v>7012.4</v>
      </c>
      <c r="AV22" s="137">
        <v>2683.2</v>
      </c>
    </row>
    <row r="23" spans="1:81" ht="20.100000000000001" customHeight="1" x14ac:dyDescent="0.25">
      <c r="A23" s="162">
        <v>12</v>
      </c>
      <c r="B23" s="123">
        <v>81</v>
      </c>
      <c r="C23" s="123">
        <v>3</v>
      </c>
      <c r="D23" s="123">
        <v>2</v>
      </c>
      <c r="E23" s="99">
        <v>0</v>
      </c>
      <c r="F23" s="99">
        <v>1</v>
      </c>
      <c r="G23" s="99">
        <v>0</v>
      </c>
      <c r="H23" s="99">
        <v>0</v>
      </c>
      <c r="I23" s="99">
        <v>1</v>
      </c>
      <c r="J23" s="99">
        <v>2</v>
      </c>
      <c r="K23" s="99">
        <v>0</v>
      </c>
      <c r="L23" s="123">
        <v>500000</v>
      </c>
      <c r="N23" s="19">
        <f t="shared" si="8"/>
        <v>12</v>
      </c>
      <c r="O23" s="85">
        <f t="shared" si="0"/>
        <v>1.0545279501661975</v>
      </c>
      <c r="P23" s="86">
        <f t="shared" si="1"/>
        <v>6.4232068641362508E-2</v>
      </c>
      <c r="Q23" s="200" t="str">
        <f t="shared" si="2"/>
        <v/>
      </c>
      <c r="R23" s="200"/>
      <c r="S23" s="85">
        <f t="shared" si="3"/>
        <v>12.181144555243552</v>
      </c>
      <c r="T23" s="158">
        <f t="shared" si="4"/>
        <v>0.99964601530564035</v>
      </c>
      <c r="U23" s="209" t="str">
        <f t="shared" si="9"/>
        <v/>
      </c>
      <c r="V23" s="209"/>
      <c r="Y23" s="137">
        <v>1</v>
      </c>
      <c r="Z23" s="137">
        <f t="shared" si="10"/>
        <v>81</v>
      </c>
      <c r="AA23" s="137">
        <f t="shared" si="11"/>
        <v>3</v>
      </c>
      <c r="AB23" s="137">
        <f t="shared" si="12"/>
        <v>2</v>
      </c>
      <c r="AC23" s="137">
        <f t="shared" si="13"/>
        <v>0</v>
      </c>
      <c r="AD23" s="137">
        <f t="shared" si="14"/>
        <v>1</v>
      </c>
      <c r="AE23" s="137">
        <f t="shared" si="15"/>
        <v>0</v>
      </c>
      <c r="AF23" s="137">
        <f t="shared" si="16"/>
        <v>0</v>
      </c>
      <c r="AG23" s="137">
        <f t="shared" si="17"/>
        <v>1</v>
      </c>
      <c r="AH23" s="137">
        <f t="shared" si="18"/>
        <v>2</v>
      </c>
      <c r="AI23" s="137">
        <f t="shared" si="7"/>
        <v>0</v>
      </c>
      <c r="AJ23" s="137">
        <f t="shared" si="7"/>
        <v>500000</v>
      </c>
      <c r="AL23" s="137">
        <v>142.30000000000001</v>
      </c>
      <c r="AM23" s="137">
        <v>16004.6</v>
      </c>
      <c r="AN23" s="137">
        <v>495.09</v>
      </c>
      <c r="AO23" s="137">
        <v>359.9</v>
      </c>
      <c r="AP23" s="137">
        <v>76</v>
      </c>
      <c r="AQ23" s="137">
        <v>210.6</v>
      </c>
      <c r="AR23" s="137">
        <v>99</v>
      </c>
      <c r="AS23" s="137">
        <v>75.3</v>
      </c>
      <c r="AT23" s="137">
        <v>77</v>
      </c>
      <c r="AU23" s="137">
        <v>202.3</v>
      </c>
      <c r="AV23" s="137">
        <v>74.3</v>
      </c>
    </row>
    <row r="24" spans="1:81" ht="20.100000000000001" customHeight="1" x14ac:dyDescent="0.25">
      <c r="A24" s="162">
        <v>13</v>
      </c>
      <c r="B24" s="123">
        <v>121</v>
      </c>
      <c r="C24" s="123">
        <v>3</v>
      </c>
      <c r="D24" s="123">
        <v>3</v>
      </c>
      <c r="E24" s="99">
        <v>0</v>
      </c>
      <c r="F24" s="99">
        <v>2</v>
      </c>
      <c r="G24" s="99">
        <v>1</v>
      </c>
      <c r="H24" s="99">
        <v>0</v>
      </c>
      <c r="I24" s="99">
        <v>0</v>
      </c>
      <c r="J24" s="99">
        <v>2</v>
      </c>
      <c r="K24" s="99">
        <v>0</v>
      </c>
      <c r="L24" s="123">
        <v>600000</v>
      </c>
      <c r="N24" s="19">
        <f t="shared" si="8"/>
        <v>13</v>
      </c>
      <c r="O24" s="85">
        <f t="shared" si="0"/>
        <v>0.38026584024595877</v>
      </c>
      <c r="P24" s="86">
        <f t="shared" si="1"/>
        <v>5.5337604960169554E-3</v>
      </c>
      <c r="Q24" s="200" t="str">
        <f t="shared" si="2"/>
        <v/>
      </c>
      <c r="R24" s="200"/>
      <c r="S24" s="85">
        <f t="shared" si="3"/>
        <v>9.4252393194957751</v>
      </c>
      <c r="T24" s="158">
        <f t="shared" si="4"/>
        <v>0.99998168361185269</v>
      </c>
      <c r="U24" s="209" t="str">
        <f t="shared" si="9"/>
        <v/>
      </c>
      <c r="V24" s="209"/>
      <c r="Y24" s="137">
        <v>1</v>
      </c>
      <c r="Z24" s="137">
        <f t="shared" si="10"/>
        <v>121</v>
      </c>
      <c r="AA24" s="137">
        <f t="shared" si="11"/>
        <v>3</v>
      </c>
      <c r="AB24" s="137">
        <f t="shared" si="12"/>
        <v>3</v>
      </c>
      <c r="AC24" s="137">
        <f t="shared" si="13"/>
        <v>0</v>
      </c>
      <c r="AD24" s="137">
        <f t="shared" si="14"/>
        <v>2</v>
      </c>
      <c r="AE24" s="137">
        <f t="shared" si="15"/>
        <v>1</v>
      </c>
      <c r="AF24" s="137">
        <f t="shared" si="16"/>
        <v>0</v>
      </c>
      <c r="AG24" s="137">
        <f t="shared" si="17"/>
        <v>0</v>
      </c>
      <c r="AH24" s="137">
        <f t="shared" si="18"/>
        <v>2</v>
      </c>
      <c r="AI24" s="137">
        <f t="shared" si="7"/>
        <v>0</v>
      </c>
      <c r="AJ24" s="137">
        <f t="shared" si="7"/>
        <v>600000</v>
      </c>
      <c r="AL24" s="137">
        <v>108</v>
      </c>
      <c r="AM24" s="137">
        <v>12112.5</v>
      </c>
      <c r="AN24" s="137">
        <v>359.9</v>
      </c>
      <c r="AO24" s="137">
        <v>294</v>
      </c>
      <c r="AP24" s="137">
        <v>58</v>
      </c>
      <c r="AQ24" s="137">
        <v>153</v>
      </c>
      <c r="AR24" s="137">
        <v>76</v>
      </c>
      <c r="AS24" s="137">
        <v>57</v>
      </c>
      <c r="AT24" s="137">
        <v>61</v>
      </c>
      <c r="AU24" s="137">
        <v>156</v>
      </c>
      <c r="AV24" s="137">
        <v>60</v>
      </c>
    </row>
    <row r="25" spans="1:81" ht="20.100000000000001" customHeight="1" x14ac:dyDescent="0.25">
      <c r="A25" s="162">
        <v>14</v>
      </c>
      <c r="B25" s="123">
        <v>105</v>
      </c>
      <c r="C25" s="123">
        <v>3</v>
      </c>
      <c r="D25" s="123">
        <v>3</v>
      </c>
      <c r="E25" s="99">
        <v>1</v>
      </c>
      <c r="F25" s="99">
        <v>1</v>
      </c>
      <c r="G25" s="99">
        <v>0</v>
      </c>
      <c r="H25" s="99">
        <v>1</v>
      </c>
      <c r="I25" s="99">
        <v>1</v>
      </c>
      <c r="J25" s="99">
        <v>1</v>
      </c>
      <c r="K25" s="99">
        <v>1</v>
      </c>
      <c r="L25" s="123">
        <v>900000</v>
      </c>
      <c r="N25" s="19">
        <f t="shared" si="8"/>
        <v>14</v>
      </c>
      <c r="O25" s="85">
        <f t="shared" si="0"/>
        <v>-0.92118721449130458</v>
      </c>
      <c r="P25" s="86">
        <f t="shared" si="1"/>
        <v>2.4021201411369576E-2</v>
      </c>
      <c r="Q25" s="200" t="str">
        <f t="shared" si="2"/>
        <v/>
      </c>
      <c r="R25" s="200"/>
      <c r="S25" s="85">
        <f t="shared" si="3"/>
        <v>7.6021682375028092</v>
      </c>
      <c r="T25" s="158">
        <f t="shared" si="4"/>
        <v>0.99999877062081199</v>
      </c>
      <c r="U25" s="209" t="str">
        <f t="shared" si="9"/>
        <v/>
      </c>
      <c r="V25" s="209"/>
      <c r="Y25" s="137">
        <v>1</v>
      </c>
      <c r="Z25" s="137">
        <f t="shared" si="10"/>
        <v>105</v>
      </c>
      <c r="AA25" s="137">
        <f t="shared" si="11"/>
        <v>3</v>
      </c>
      <c r="AB25" s="137">
        <f t="shared" si="12"/>
        <v>3</v>
      </c>
      <c r="AC25" s="137">
        <f t="shared" si="13"/>
        <v>1</v>
      </c>
      <c r="AD25" s="137">
        <f t="shared" si="14"/>
        <v>1</v>
      </c>
      <c r="AE25" s="137">
        <f t="shared" si="15"/>
        <v>0</v>
      </c>
      <c r="AF25" s="137">
        <f t="shared" si="16"/>
        <v>1</v>
      </c>
      <c r="AG25" s="137">
        <f t="shared" si="17"/>
        <v>1</v>
      </c>
      <c r="AH25" s="137">
        <f t="shared" si="18"/>
        <v>1</v>
      </c>
      <c r="AI25" s="137">
        <f t="shared" si="7"/>
        <v>1</v>
      </c>
      <c r="AJ25" s="137">
        <f t="shared" si="7"/>
        <v>900000</v>
      </c>
      <c r="AL25" s="137">
        <v>23</v>
      </c>
      <c r="AM25" s="137">
        <v>2701.4</v>
      </c>
      <c r="AN25" s="137">
        <v>76</v>
      </c>
      <c r="AO25" s="137">
        <v>58</v>
      </c>
      <c r="AP25" s="137">
        <v>23</v>
      </c>
      <c r="AQ25" s="137">
        <v>31</v>
      </c>
      <c r="AR25" s="137">
        <v>17</v>
      </c>
      <c r="AS25" s="137">
        <v>16</v>
      </c>
      <c r="AT25" s="137">
        <v>13</v>
      </c>
      <c r="AU25" s="137">
        <v>33</v>
      </c>
      <c r="AV25" s="137">
        <v>11</v>
      </c>
    </row>
    <row r="26" spans="1:81" ht="20.100000000000001" customHeight="1" x14ac:dyDescent="0.25">
      <c r="A26" s="162">
        <v>15</v>
      </c>
      <c r="B26" s="123">
        <v>33.5</v>
      </c>
      <c r="C26" s="123">
        <v>4</v>
      </c>
      <c r="D26" s="123">
        <v>3</v>
      </c>
      <c r="E26" s="99">
        <v>0</v>
      </c>
      <c r="F26" s="99">
        <v>1</v>
      </c>
      <c r="G26" s="99">
        <v>0</v>
      </c>
      <c r="H26" s="99">
        <v>0</v>
      </c>
      <c r="I26" s="99">
        <v>1</v>
      </c>
      <c r="J26" s="99">
        <v>1</v>
      </c>
      <c r="K26" s="99">
        <v>1</v>
      </c>
      <c r="L26" s="123">
        <v>800000</v>
      </c>
      <c r="N26" s="19">
        <f t="shared" si="8"/>
        <v>15</v>
      </c>
      <c r="O26" s="85">
        <f t="shared" si="0"/>
        <v>-0.21014586595277848</v>
      </c>
      <c r="P26" s="86">
        <f t="shared" si="1"/>
        <v>3.2407025840668238E-3</v>
      </c>
      <c r="Q26" s="200" t="str">
        <f t="shared" si="2"/>
        <v/>
      </c>
      <c r="R26" s="200"/>
      <c r="S26" s="85">
        <f t="shared" si="3"/>
        <v>13.885241445790282</v>
      </c>
      <c r="T26" s="158">
        <f t="shared" si="4"/>
        <v>0.99859342045033905</v>
      </c>
      <c r="U26" s="209" t="str">
        <f t="shared" si="9"/>
        <v/>
      </c>
      <c r="V26" s="209"/>
      <c r="Y26" s="137">
        <v>1</v>
      </c>
      <c r="Z26" s="137">
        <f t="shared" si="10"/>
        <v>33.5</v>
      </c>
      <c r="AA26" s="137">
        <f t="shared" si="11"/>
        <v>4</v>
      </c>
      <c r="AB26" s="137">
        <f t="shared" si="12"/>
        <v>3</v>
      </c>
      <c r="AC26" s="137">
        <f t="shared" si="13"/>
        <v>0</v>
      </c>
      <c r="AD26" s="137">
        <f t="shared" si="14"/>
        <v>1</v>
      </c>
      <c r="AE26" s="137">
        <f t="shared" si="15"/>
        <v>0</v>
      </c>
      <c r="AF26" s="137">
        <f t="shared" si="16"/>
        <v>0</v>
      </c>
      <c r="AG26" s="137">
        <f t="shared" si="17"/>
        <v>1</v>
      </c>
      <c r="AH26" s="137">
        <f t="shared" si="18"/>
        <v>1</v>
      </c>
      <c r="AI26" s="137">
        <f t="shared" si="7"/>
        <v>1</v>
      </c>
      <c r="AJ26" s="137">
        <f t="shared" si="7"/>
        <v>800000</v>
      </c>
      <c r="AL26" s="137">
        <v>64</v>
      </c>
      <c r="AM26" s="137">
        <v>6971.5</v>
      </c>
      <c r="AN26" s="137">
        <v>210.6</v>
      </c>
      <c r="AO26" s="137">
        <v>153</v>
      </c>
      <c r="AP26" s="137">
        <v>31</v>
      </c>
      <c r="AQ26" s="137">
        <v>104</v>
      </c>
      <c r="AR26" s="137">
        <v>43</v>
      </c>
      <c r="AS26" s="137">
        <v>34</v>
      </c>
      <c r="AT26" s="137">
        <v>34</v>
      </c>
      <c r="AU26" s="137">
        <v>90</v>
      </c>
      <c r="AV26" s="137">
        <v>33</v>
      </c>
    </row>
    <row r="27" spans="1:81" ht="20.100000000000001" customHeight="1" x14ac:dyDescent="0.25">
      <c r="A27" s="162">
        <v>16</v>
      </c>
      <c r="B27" s="123">
        <v>84</v>
      </c>
      <c r="C27" s="123">
        <v>3</v>
      </c>
      <c r="D27" s="123">
        <v>4</v>
      </c>
      <c r="E27" s="99">
        <v>1</v>
      </c>
      <c r="F27" s="99">
        <v>1</v>
      </c>
      <c r="G27" s="99">
        <v>1</v>
      </c>
      <c r="H27" s="99">
        <v>0</v>
      </c>
      <c r="I27" s="99">
        <v>1</v>
      </c>
      <c r="J27" s="99">
        <v>2</v>
      </c>
      <c r="K27" s="99">
        <v>1</v>
      </c>
      <c r="L27" s="123">
        <v>900000</v>
      </c>
      <c r="N27" s="19">
        <f t="shared" si="8"/>
        <v>16</v>
      </c>
      <c r="O27" s="85">
        <f t="shared" si="0"/>
        <v>-0.42416856255076979</v>
      </c>
      <c r="P27" s="86">
        <f t="shared" si="1"/>
        <v>8.6392114026455791E-3</v>
      </c>
      <c r="Q27" s="200" t="str">
        <f t="shared" si="2"/>
        <v/>
      </c>
      <c r="R27" s="200"/>
      <c r="S27" s="85">
        <f t="shared" si="3"/>
        <v>10.911789194308289</v>
      </c>
      <c r="T27" s="158">
        <f t="shared" si="4"/>
        <v>0.99989669964664019</v>
      </c>
      <c r="U27" s="209" t="str">
        <f t="shared" si="9"/>
        <v/>
      </c>
      <c r="V27" s="209"/>
      <c r="Y27" s="137">
        <v>1</v>
      </c>
      <c r="Z27" s="137">
        <f t="shared" si="10"/>
        <v>84</v>
      </c>
      <c r="AA27" s="137">
        <f t="shared" si="11"/>
        <v>3</v>
      </c>
      <c r="AB27" s="137">
        <f t="shared" si="12"/>
        <v>4</v>
      </c>
      <c r="AC27" s="137">
        <f t="shared" si="13"/>
        <v>1</v>
      </c>
      <c r="AD27" s="137">
        <f t="shared" si="14"/>
        <v>1</v>
      </c>
      <c r="AE27" s="137">
        <f t="shared" si="15"/>
        <v>1</v>
      </c>
      <c r="AF27" s="137">
        <f t="shared" si="16"/>
        <v>0</v>
      </c>
      <c r="AG27" s="137">
        <f t="shared" si="17"/>
        <v>1</v>
      </c>
      <c r="AH27" s="137">
        <f t="shared" si="18"/>
        <v>2</v>
      </c>
      <c r="AI27" s="137">
        <f t="shared" si="7"/>
        <v>1</v>
      </c>
      <c r="AJ27" s="137">
        <f t="shared" si="7"/>
        <v>900000</v>
      </c>
      <c r="AL27" s="137">
        <v>31</v>
      </c>
      <c r="AM27" s="137">
        <v>3523.4</v>
      </c>
      <c r="AN27" s="137">
        <v>99</v>
      </c>
      <c r="AO27" s="137">
        <v>76</v>
      </c>
      <c r="AP27" s="137">
        <v>17</v>
      </c>
      <c r="AQ27" s="137">
        <v>43</v>
      </c>
      <c r="AR27" s="137">
        <v>31</v>
      </c>
      <c r="AS27" s="137">
        <v>16</v>
      </c>
      <c r="AT27" s="137">
        <v>19</v>
      </c>
      <c r="AU27" s="137">
        <v>45</v>
      </c>
      <c r="AV27" s="137">
        <v>16</v>
      </c>
    </row>
    <row r="28" spans="1:81" ht="20.100000000000001" customHeight="1" x14ac:dyDescent="0.25">
      <c r="A28" s="162">
        <v>17</v>
      </c>
      <c r="B28" s="123">
        <v>121</v>
      </c>
      <c r="C28" s="123">
        <v>3</v>
      </c>
      <c r="D28" s="123">
        <v>2</v>
      </c>
      <c r="E28" s="99">
        <v>0</v>
      </c>
      <c r="F28" s="99">
        <v>1</v>
      </c>
      <c r="G28" s="99">
        <v>1</v>
      </c>
      <c r="H28" s="99">
        <v>0</v>
      </c>
      <c r="I28" s="99">
        <v>0</v>
      </c>
      <c r="J28" s="99">
        <v>2</v>
      </c>
      <c r="K28" s="99">
        <v>1</v>
      </c>
      <c r="L28" s="123">
        <v>700000</v>
      </c>
      <c r="N28" s="19">
        <f t="shared" si="8"/>
        <v>17</v>
      </c>
      <c r="O28" s="85">
        <f t="shared" si="0"/>
        <v>-1.0406285848618033</v>
      </c>
      <c r="P28" s="86">
        <f t="shared" si="1"/>
        <v>3.7946565645247982E-2</v>
      </c>
      <c r="Q28" s="200" t="str">
        <f t="shared" si="2"/>
        <v/>
      </c>
      <c r="R28" s="200"/>
      <c r="S28" s="85">
        <f t="shared" si="3"/>
        <v>8.8732399675303189</v>
      </c>
      <c r="T28" s="158">
        <f t="shared" si="4"/>
        <v>0.99999126249822068</v>
      </c>
      <c r="U28" s="209" t="str">
        <f t="shared" si="9"/>
        <v/>
      </c>
      <c r="V28" s="209"/>
      <c r="Y28" s="137">
        <v>1</v>
      </c>
      <c r="Z28" s="137">
        <f t="shared" si="10"/>
        <v>121</v>
      </c>
      <c r="AA28" s="137">
        <f t="shared" si="11"/>
        <v>3</v>
      </c>
      <c r="AB28" s="137">
        <f t="shared" si="12"/>
        <v>2</v>
      </c>
      <c r="AC28" s="137">
        <f t="shared" si="13"/>
        <v>0</v>
      </c>
      <c r="AD28" s="137">
        <f t="shared" si="14"/>
        <v>1</v>
      </c>
      <c r="AE28" s="137">
        <f t="shared" si="15"/>
        <v>1</v>
      </c>
      <c r="AF28" s="137">
        <f t="shared" si="16"/>
        <v>0</v>
      </c>
      <c r="AG28" s="137">
        <f t="shared" si="17"/>
        <v>0</v>
      </c>
      <c r="AH28" s="137">
        <f t="shared" si="18"/>
        <v>2</v>
      </c>
      <c r="AI28" s="137">
        <f t="shared" ref="AI28:AI55" si="19">K28</f>
        <v>1</v>
      </c>
      <c r="AJ28" s="137">
        <f t="shared" ref="AJ28:AJ55" si="20">L28</f>
        <v>700000</v>
      </c>
      <c r="AL28" s="137">
        <v>23</v>
      </c>
      <c r="AM28" s="137">
        <v>2787.9</v>
      </c>
      <c r="AN28" s="137">
        <v>75.3</v>
      </c>
      <c r="AO28" s="137">
        <v>57</v>
      </c>
      <c r="AP28" s="137">
        <v>16</v>
      </c>
      <c r="AQ28" s="137">
        <v>34</v>
      </c>
      <c r="AR28" s="137">
        <v>16</v>
      </c>
      <c r="AS28" s="137">
        <v>23</v>
      </c>
      <c r="AT28" s="137">
        <v>11</v>
      </c>
      <c r="AU28" s="137">
        <v>34</v>
      </c>
      <c r="AV28" s="137">
        <v>14</v>
      </c>
    </row>
    <row r="29" spans="1:81" ht="20.100000000000001" customHeight="1" x14ac:dyDescent="0.25">
      <c r="A29" s="162">
        <v>18</v>
      </c>
      <c r="B29" s="123">
        <v>94</v>
      </c>
      <c r="C29" s="123">
        <v>3</v>
      </c>
      <c r="D29" s="123">
        <v>2</v>
      </c>
      <c r="E29" s="99">
        <v>0</v>
      </c>
      <c r="F29" s="99">
        <v>2</v>
      </c>
      <c r="G29" s="99">
        <v>0</v>
      </c>
      <c r="H29" s="99">
        <v>0</v>
      </c>
      <c r="I29" s="99">
        <v>0</v>
      </c>
      <c r="J29" s="99">
        <v>1</v>
      </c>
      <c r="K29" s="99">
        <v>0</v>
      </c>
      <c r="L29" s="123">
        <v>400000</v>
      </c>
      <c r="N29" s="19">
        <f t="shared" si="8"/>
        <v>18</v>
      </c>
      <c r="O29" s="85">
        <f t="shared" si="0"/>
        <v>-1.2971745935619878</v>
      </c>
      <c r="P29" s="86">
        <f t="shared" si="1"/>
        <v>4.4193555028594116E-2</v>
      </c>
      <c r="Q29" s="200" t="str">
        <f t="shared" si="2"/>
        <v/>
      </c>
      <c r="R29" s="200"/>
      <c r="S29" s="85">
        <f t="shared" si="3"/>
        <v>7.1795599435875985</v>
      </c>
      <c r="T29" s="158">
        <f t="shared" si="4"/>
        <v>0.99999941766289657</v>
      </c>
      <c r="U29" s="209" t="str">
        <f t="shared" si="9"/>
        <v/>
      </c>
      <c r="V29" s="209"/>
      <c r="Y29" s="137">
        <v>1</v>
      </c>
      <c r="Z29" s="137">
        <f t="shared" si="10"/>
        <v>94</v>
      </c>
      <c r="AA29" s="137">
        <f t="shared" si="11"/>
        <v>3</v>
      </c>
      <c r="AB29" s="137">
        <f t="shared" si="12"/>
        <v>2</v>
      </c>
      <c r="AC29" s="137">
        <f t="shared" si="13"/>
        <v>0</v>
      </c>
      <c r="AD29" s="137">
        <f t="shared" si="14"/>
        <v>2</v>
      </c>
      <c r="AE29" s="137">
        <f t="shared" si="15"/>
        <v>0</v>
      </c>
      <c r="AF29" s="137">
        <f t="shared" si="16"/>
        <v>0</v>
      </c>
      <c r="AG29" s="137">
        <f t="shared" si="17"/>
        <v>0</v>
      </c>
      <c r="AH29" s="137">
        <f t="shared" si="18"/>
        <v>1</v>
      </c>
      <c r="AI29" s="137">
        <f t="shared" si="19"/>
        <v>0</v>
      </c>
      <c r="AJ29" s="137">
        <f t="shared" si="20"/>
        <v>400000</v>
      </c>
      <c r="AL29" s="137">
        <v>25</v>
      </c>
      <c r="AM29" s="137">
        <v>2733.4</v>
      </c>
      <c r="AN29" s="137">
        <v>77</v>
      </c>
      <c r="AO29" s="137">
        <v>61</v>
      </c>
      <c r="AP29" s="137">
        <v>13</v>
      </c>
      <c r="AQ29" s="137">
        <v>34</v>
      </c>
      <c r="AR29" s="137">
        <v>19</v>
      </c>
      <c r="AS29" s="137">
        <v>11</v>
      </c>
      <c r="AT29" s="137">
        <v>25</v>
      </c>
      <c r="AU29" s="137">
        <v>35</v>
      </c>
      <c r="AV29" s="137">
        <v>16</v>
      </c>
    </row>
    <row r="30" spans="1:81" ht="20.100000000000001" customHeight="1" x14ac:dyDescent="0.25">
      <c r="A30" s="162">
        <v>19</v>
      </c>
      <c r="B30" s="123">
        <v>115</v>
      </c>
      <c r="C30" s="123">
        <v>3</v>
      </c>
      <c r="D30" s="123">
        <v>2</v>
      </c>
      <c r="E30" s="99">
        <v>0</v>
      </c>
      <c r="F30" s="99">
        <v>2</v>
      </c>
      <c r="G30" s="99">
        <v>1</v>
      </c>
      <c r="H30" s="99">
        <v>0</v>
      </c>
      <c r="I30" s="99">
        <v>1</v>
      </c>
      <c r="J30" s="99">
        <v>2</v>
      </c>
      <c r="K30" s="99">
        <v>0</v>
      </c>
      <c r="L30" s="123">
        <v>600000</v>
      </c>
      <c r="N30" s="19">
        <f t="shared" si="8"/>
        <v>19</v>
      </c>
      <c r="O30" s="85">
        <f t="shared" si="0"/>
        <v>-0.76004847854437119</v>
      </c>
      <c r="P30" s="86">
        <f t="shared" si="1"/>
        <v>1.7456630801259709E-2</v>
      </c>
      <c r="Q30" s="200" t="str">
        <f t="shared" si="2"/>
        <v/>
      </c>
      <c r="R30" s="200"/>
      <c r="S30" s="85">
        <f t="shared" si="3"/>
        <v>7.9810130346894583</v>
      </c>
      <c r="T30" s="158">
        <f t="shared" si="4"/>
        <v>0.99999769994194443</v>
      </c>
      <c r="U30" s="209" t="str">
        <f t="shared" si="9"/>
        <v/>
      </c>
      <c r="V30" s="209"/>
      <c r="Y30" s="137">
        <v>1</v>
      </c>
      <c r="Z30" s="137">
        <f t="shared" si="10"/>
        <v>115</v>
      </c>
      <c r="AA30" s="137">
        <f t="shared" si="11"/>
        <v>3</v>
      </c>
      <c r="AB30" s="137">
        <f t="shared" si="12"/>
        <v>2</v>
      </c>
      <c r="AC30" s="137">
        <f t="shared" si="13"/>
        <v>0</v>
      </c>
      <c r="AD30" s="137">
        <f t="shared" si="14"/>
        <v>2</v>
      </c>
      <c r="AE30" s="137">
        <f t="shared" si="15"/>
        <v>1</v>
      </c>
      <c r="AF30" s="137">
        <f t="shared" si="16"/>
        <v>0</v>
      </c>
      <c r="AG30" s="137">
        <f t="shared" si="17"/>
        <v>1</v>
      </c>
      <c r="AH30" s="137">
        <f t="shared" si="18"/>
        <v>2</v>
      </c>
      <c r="AI30" s="137">
        <f t="shared" si="19"/>
        <v>0</v>
      </c>
      <c r="AJ30" s="137">
        <f t="shared" si="20"/>
        <v>600000</v>
      </c>
      <c r="AL30" s="137">
        <v>63</v>
      </c>
      <c r="AM30" s="137">
        <v>7012.4</v>
      </c>
      <c r="AN30" s="137">
        <v>202.3</v>
      </c>
      <c r="AO30" s="137">
        <v>156</v>
      </c>
      <c r="AP30" s="137">
        <v>33</v>
      </c>
      <c r="AQ30" s="137">
        <v>90</v>
      </c>
      <c r="AR30" s="137">
        <v>45</v>
      </c>
      <c r="AS30" s="137">
        <v>34</v>
      </c>
      <c r="AT30" s="137">
        <v>35</v>
      </c>
      <c r="AU30" s="137">
        <v>101</v>
      </c>
      <c r="AV30" s="137">
        <v>35</v>
      </c>
    </row>
    <row r="31" spans="1:81" ht="20.100000000000001" customHeight="1" x14ac:dyDescent="0.25">
      <c r="A31" s="162">
        <v>20</v>
      </c>
      <c r="B31" s="123">
        <v>32.5</v>
      </c>
      <c r="C31" s="123">
        <v>3</v>
      </c>
      <c r="D31" s="123">
        <v>3</v>
      </c>
      <c r="E31" s="99">
        <v>1</v>
      </c>
      <c r="F31" s="99">
        <v>1</v>
      </c>
      <c r="G31" s="99">
        <v>1</v>
      </c>
      <c r="H31" s="99">
        <v>0</v>
      </c>
      <c r="I31" s="99">
        <v>0</v>
      </c>
      <c r="J31" s="99">
        <v>1</v>
      </c>
      <c r="K31" s="99">
        <v>0</v>
      </c>
      <c r="L31" s="123">
        <v>800000</v>
      </c>
      <c r="N31" s="19">
        <f t="shared" si="8"/>
        <v>20</v>
      </c>
      <c r="O31" s="85">
        <f t="shared" si="0"/>
        <v>0.75229050438635825</v>
      </c>
      <c r="P31" s="86">
        <f t="shared" si="1"/>
        <v>4.1058232220276047E-2</v>
      </c>
      <c r="Q31" s="200" t="str">
        <f t="shared" si="2"/>
        <v/>
      </c>
      <c r="R31" s="200"/>
      <c r="S31" s="85">
        <f t="shared" si="3"/>
        <v>13.80260927557109</v>
      </c>
      <c r="T31" s="158">
        <f t="shared" si="4"/>
        <v>0.99867628573217138</v>
      </c>
      <c r="U31" s="209" t="str">
        <f t="shared" si="9"/>
        <v/>
      </c>
      <c r="V31" s="209"/>
      <c r="Y31" s="137">
        <v>1</v>
      </c>
      <c r="Z31" s="137">
        <f t="shared" si="10"/>
        <v>32.5</v>
      </c>
      <c r="AA31" s="137">
        <f t="shared" si="11"/>
        <v>3</v>
      </c>
      <c r="AB31" s="137">
        <f t="shared" si="12"/>
        <v>3</v>
      </c>
      <c r="AC31" s="137">
        <f t="shared" si="13"/>
        <v>1</v>
      </c>
      <c r="AD31" s="137">
        <f t="shared" si="14"/>
        <v>1</v>
      </c>
      <c r="AE31" s="137">
        <f t="shared" si="15"/>
        <v>1</v>
      </c>
      <c r="AF31" s="137">
        <f t="shared" si="16"/>
        <v>0</v>
      </c>
      <c r="AG31" s="137">
        <f t="shared" si="17"/>
        <v>0</v>
      </c>
      <c r="AH31" s="137">
        <f t="shared" si="18"/>
        <v>1</v>
      </c>
      <c r="AI31" s="137">
        <f t="shared" si="19"/>
        <v>0</v>
      </c>
      <c r="AJ31" s="137">
        <f t="shared" si="20"/>
        <v>800000</v>
      </c>
      <c r="AL31" s="137">
        <v>24</v>
      </c>
      <c r="AM31" s="137">
        <v>2683.2</v>
      </c>
      <c r="AN31" s="137">
        <v>74.3</v>
      </c>
      <c r="AO31" s="137">
        <v>60</v>
      </c>
      <c r="AP31" s="137">
        <v>11</v>
      </c>
      <c r="AQ31" s="137">
        <v>33</v>
      </c>
      <c r="AR31" s="137">
        <v>16</v>
      </c>
      <c r="AS31" s="137">
        <v>14</v>
      </c>
      <c r="AT31" s="137">
        <v>16</v>
      </c>
      <c r="AU31" s="137">
        <v>35</v>
      </c>
      <c r="AV31" s="137">
        <v>24</v>
      </c>
    </row>
    <row r="32" spans="1:81" ht="20.100000000000001" customHeight="1" x14ac:dyDescent="0.25">
      <c r="A32" s="162">
        <v>21</v>
      </c>
      <c r="B32" s="123">
        <v>94</v>
      </c>
      <c r="C32" s="123">
        <v>3</v>
      </c>
      <c r="D32" s="123">
        <v>3</v>
      </c>
      <c r="E32" s="99">
        <v>0</v>
      </c>
      <c r="F32" s="99">
        <v>1</v>
      </c>
      <c r="G32" s="99">
        <v>1</v>
      </c>
      <c r="H32" s="99">
        <v>0</v>
      </c>
      <c r="I32" s="99">
        <v>0</v>
      </c>
      <c r="J32" s="99">
        <v>1</v>
      </c>
      <c r="K32" s="99">
        <v>0</v>
      </c>
      <c r="L32" s="123">
        <v>700000</v>
      </c>
      <c r="N32" s="19">
        <f t="shared" si="8"/>
        <v>21</v>
      </c>
      <c r="O32" s="85">
        <f t="shared" si="0"/>
        <v>0.14499967781770018</v>
      </c>
      <c r="P32" s="86">
        <f t="shared" si="1"/>
        <v>7.0669451466535841E-4</v>
      </c>
      <c r="Q32" s="200" t="str">
        <f t="shared" si="2"/>
        <v/>
      </c>
      <c r="R32" s="200"/>
      <c r="S32" s="85">
        <f t="shared" si="3"/>
        <v>8.6177251472422629</v>
      </c>
      <c r="T32" s="158">
        <f t="shared" si="4"/>
        <v>0.99999392638621254</v>
      </c>
      <c r="U32" s="209" t="str">
        <f t="shared" si="9"/>
        <v/>
      </c>
      <c r="V32" s="209"/>
      <c r="Y32" s="137">
        <v>1</v>
      </c>
      <c r="Z32" s="137">
        <f t="shared" si="10"/>
        <v>94</v>
      </c>
      <c r="AA32" s="137">
        <f t="shared" si="11"/>
        <v>3</v>
      </c>
      <c r="AB32" s="137">
        <f t="shared" si="12"/>
        <v>3</v>
      </c>
      <c r="AC32" s="137">
        <f t="shared" si="13"/>
        <v>0</v>
      </c>
      <c r="AD32" s="137">
        <f t="shared" si="14"/>
        <v>1</v>
      </c>
      <c r="AE32" s="137">
        <f t="shared" si="15"/>
        <v>1</v>
      </c>
      <c r="AF32" s="137">
        <f t="shared" si="16"/>
        <v>0</v>
      </c>
      <c r="AG32" s="137">
        <f t="shared" si="17"/>
        <v>0</v>
      </c>
      <c r="AH32" s="137">
        <f t="shared" si="18"/>
        <v>1</v>
      </c>
      <c r="AI32" s="137">
        <f t="shared" si="19"/>
        <v>0</v>
      </c>
      <c r="AJ32" s="137">
        <f t="shared" si="20"/>
        <v>700000</v>
      </c>
    </row>
    <row r="33" spans="1:48" ht="20.100000000000001" customHeight="1" x14ac:dyDescent="0.25">
      <c r="A33" s="162">
        <v>22</v>
      </c>
      <c r="B33" s="123">
        <v>94</v>
      </c>
      <c r="C33" s="123">
        <v>3</v>
      </c>
      <c r="D33" s="123">
        <v>2</v>
      </c>
      <c r="E33" s="99">
        <v>0</v>
      </c>
      <c r="F33" s="99">
        <v>2</v>
      </c>
      <c r="G33" s="99">
        <v>1</v>
      </c>
      <c r="H33" s="99">
        <v>0</v>
      </c>
      <c r="I33" s="99">
        <v>1</v>
      </c>
      <c r="J33" s="99">
        <v>2</v>
      </c>
      <c r="K33" s="99">
        <v>1</v>
      </c>
      <c r="L33" s="123">
        <v>800000</v>
      </c>
      <c r="N33" s="19">
        <f t="shared" si="8"/>
        <v>22</v>
      </c>
      <c r="O33" s="85">
        <f t="shared" si="0"/>
        <v>1.7346917344114616</v>
      </c>
      <c r="P33" s="86">
        <f t="shared" si="1"/>
        <v>8.4456659799025141E-2</v>
      </c>
      <c r="Q33" s="200" t="str">
        <f t="shared" si="2"/>
        <v/>
      </c>
      <c r="R33" s="200"/>
      <c r="S33" s="85">
        <f t="shared" si="3"/>
        <v>7.5533454307317509</v>
      </c>
      <c r="T33" s="158">
        <f t="shared" si="4"/>
        <v>0.99999886923587966</v>
      </c>
      <c r="U33" s="209" t="str">
        <f t="shared" si="9"/>
        <v/>
      </c>
      <c r="V33" s="209"/>
      <c r="Y33" s="137">
        <v>1</v>
      </c>
      <c r="Z33" s="137">
        <f t="shared" si="10"/>
        <v>94</v>
      </c>
      <c r="AA33" s="137">
        <f t="shared" si="11"/>
        <v>3</v>
      </c>
      <c r="AB33" s="137">
        <f t="shared" si="12"/>
        <v>2</v>
      </c>
      <c r="AC33" s="137">
        <f t="shared" si="13"/>
        <v>0</v>
      </c>
      <c r="AD33" s="137">
        <f t="shared" si="14"/>
        <v>2</v>
      </c>
      <c r="AE33" s="137">
        <f t="shared" si="15"/>
        <v>1</v>
      </c>
      <c r="AF33" s="137">
        <f t="shared" si="16"/>
        <v>0</v>
      </c>
      <c r="AG33" s="137">
        <f t="shared" si="17"/>
        <v>1</v>
      </c>
      <c r="AH33" s="137">
        <f t="shared" si="18"/>
        <v>2</v>
      </c>
      <c r="AI33" s="137">
        <f t="shared" si="19"/>
        <v>1</v>
      </c>
      <c r="AJ33" s="137">
        <f t="shared" si="20"/>
        <v>800000</v>
      </c>
    </row>
    <row r="34" spans="1:48" ht="20.100000000000001" customHeight="1" x14ac:dyDescent="0.25">
      <c r="A34" s="162">
        <v>23</v>
      </c>
      <c r="B34" s="123">
        <v>155</v>
      </c>
      <c r="C34" s="123">
        <v>3</v>
      </c>
      <c r="D34" s="123">
        <v>2</v>
      </c>
      <c r="E34" s="99">
        <v>0</v>
      </c>
      <c r="F34" s="99">
        <v>1</v>
      </c>
      <c r="G34" s="99">
        <v>1</v>
      </c>
      <c r="H34" s="99">
        <v>0</v>
      </c>
      <c r="I34" s="99">
        <v>1</v>
      </c>
      <c r="J34" s="99">
        <v>1</v>
      </c>
      <c r="K34" s="99">
        <v>1</v>
      </c>
      <c r="L34" s="123">
        <v>800000</v>
      </c>
      <c r="N34" s="19">
        <f t="shared" si="8"/>
        <v>23</v>
      </c>
      <c r="O34" s="85">
        <f t="shared" si="0"/>
        <v>-0.92482130064598145</v>
      </c>
      <c r="P34" s="86">
        <f t="shared" si="1"/>
        <v>2.6392568120890237E-2</v>
      </c>
      <c r="Q34" s="200" t="str">
        <f t="shared" si="2"/>
        <v/>
      </c>
      <c r="R34" s="200"/>
      <c r="S34" s="85">
        <f t="shared" si="3"/>
        <v>8.104307913455294</v>
      </c>
      <c r="T34" s="158">
        <f t="shared" si="4"/>
        <v>0.99999720274154602</v>
      </c>
      <c r="U34" s="209" t="str">
        <f t="shared" si="9"/>
        <v/>
      </c>
      <c r="V34" s="209"/>
      <c r="Y34" s="137">
        <v>1</v>
      </c>
      <c r="Z34" s="137">
        <f t="shared" si="10"/>
        <v>155</v>
      </c>
      <c r="AA34" s="137">
        <f t="shared" si="11"/>
        <v>3</v>
      </c>
      <c r="AB34" s="137">
        <f t="shared" si="12"/>
        <v>2</v>
      </c>
      <c r="AC34" s="137">
        <f t="shared" si="13"/>
        <v>0</v>
      </c>
      <c r="AD34" s="137">
        <f t="shared" si="14"/>
        <v>1</v>
      </c>
      <c r="AE34" s="137">
        <f t="shared" si="15"/>
        <v>1</v>
      </c>
      <c r="AF34" s="137">
        <f t="shared" si="16"/>
        <v>0</v>
      </c>
      <c r="AG34" s="137">
        <f t="shared" si="17"/>
        <v>1</v>
      </c>
      <c r="AH34" s="137">
        <f t="shared" si="18"/>
        <v>1</v>
      </c>
      <c r="AI34" s="137">
        <f t="shared" si="19"/>
        <v>1</v>
      </c>
      <c r="AJ34" s="137">
        <f t="shared" si="20"/>
        <v>800000</v>
      </c>
      <c r="AL34" s="137" cm="1">
        <f t="array" ref="AL34:AV44">MINVERSE(_xlfn.ANCHORARRAY(AL21))</f>
        <v>1.4172227962570372</v>
      </c>
      <c r="AM34" s="137">
        <v>-1.8023667558744435E-3</v>
      </c>
      <c r="AN34" s="137">
        <v>-5.567409909219824E-2</v>
      </c>
      <c r="AO34" s="137">
        <v>-7.7877875068735031E-2</v>
      </c>
      <c r="AP34" s="137">
        <v>-8.6770557646358396E-2</v>
      </c>
      <c r="AQ34" s="137">
        <v>-0.26677624085831098</v>
      </c>
      <c r="AR34" s="137">
        <v>-0.10068658204659849</v>
      </c>
      <c r="AS34" s="137">
        <v>5.2522188593067697E-2</v>
      </c>
      <c r="AT34" s="137">
        <v>-0.10711431096868468</v>
      </c>
      <c r="AU34" s="137">
        <v>-0.16354581602500579</v>
      </c>
      <c r="AV34" s="137">
        <v>-9.5678303036715123E-2</v>
      </c>
    </row>
    <row r="35" spans="1:48" ht="20.100000000000001" customHeight="1" x14ac:dyDescent="0.25">
      <c r="A35" s="162">
        <v>24</v>
      </c>
      <c r="B35" s="123">
        <v>147</v>
      </c>
      <c r="C35" s="123">
        <v>4</v>
      </c>
      <c r="D35" s="123">
        <v>3</v>
      </c>
      <c r="E35" s="99">
        <v>1</v>
      </c>
      <c r="F35" s="99">
        <v>1</v>
      </c>
      <c r="G35" s="99">
        <v>1</v>
      </c>
      <c r="H35" s="99">
        <v>0</v>
      </c>
      <c r="I35" s="99">
        <v>1</v>
      </c>
      <c r="J35" s="99">
        <v>1</v>
      </c>
      <c r="K35" s="99">
        <v>0</v>
      </c>
      <c r="L35" s="123">
        <v>900000</v>
      </c>
      <c r="N35" s="19">
        <f t="shared" si="8"/>
        <v>24</v>
      </c>
      <c r="O35" s="85">
        <f t="shared" si="0"/>
        <v>0.58176580655171894</v>
      </c>
      <c r="P35" s="86">
        <f t="shared" si="1"/>
        <v>8.9445097080084954E-3</v>
      </c>
      <c r="Q35" s="200" t="str">
        <f t="shared" si="2"/>
        <v/>
      </c>
      <c r="R35" s="200"/>
      <c r="S35" s="85">
        <f t="shared" si="3"/>
        <v>7.21411912187539</v>
      </c>
      <c r="T35" s="158">
        <f t="shared" si="4"/>
        <v>0.99999937969834818</v>
      </c>
      <c r="U35" s="209" t="str">
        <f t="shared" si="9"/>
        <v/>
      </c>
      <c r="V35" s="209"/>
      <c r="Y35" s="137">
        <v>1</v>
      </c>
      <c r="Z35" s="137">
        <f t="shared" si="10"/>
        <v>147</v>
      </c>
      <c r="AA35" s="137">
        <f t="shared" si="11"/>
        <v>4</v>
      </c>
      <c r="AB35" s="137">
        <f t="shared" si="12"/>
        <v>3</v>
      </c>
      <c r="AC35" s="137">
        <f t="shared" si="13"/>
        <v>1</v>
      </c>
      <c r="AD35" s="137">
        <f t="shared" si="14"/>
        <v>1</v>
      </c>
      <c r="AE35" s="137">
        <f t="shared" si="15"/>
        <v>1</v>
      </c>
      <c r="AF35" s="137">
        <f t="shared" si="16"/>
        <v>0</v>
      </c>
      <c r="AG35" s="137">
        <f t="shared" si="17"/>
        <v>1</v>
      </c>
      <c r="AH35" s="137">
        <f t="shared" si="18"/>
        <v>1</v>
      </c>
      <c r="AI35" s="137">
        <f t="shared" si="19"/>
        <v>0</v>
      </c>
      <c r="AJ35" s="137">
        <f t="shared" si="20"/>
        <v>900000</v>
      </c>
      <c r="AL35" s="137">
        <v>-1.8023667558744287E-3</v>
      </c>
      <c r="AM35" s="137">
        <v>2.532044102889941E-5</v>
      </c>
      <c r="AN35" s="137">
        <v>-2.2012879746470594E-4</v>
      </c>
      <c r="AO35" s="137">
        <v>-2.2907182238959776E-5</v>
      </c>
      <c r="AP35" s="137">
        <v>-7.3572353064645546E-5</v>
      </c>
      <c r="AQ35" s="137">
        <v>2.4421730960505001E-4</v>
      </c>
      <c r="AR35" s="137">
        <v>-2.4862865199043265E-4</v>
      </c>
      <c r="AS35" s="137">
        <v>-5.318349716764817E-4</v>
      </c>
      <c r="AT35" s="137">
        <v>-1.9554842992896869E-5</v>
      </c>
      <c r="AU35" s="137">
        <v>-3.8078334965268288E-5</v>
      </c>
      <c r="AV35" s="137">
        <v>-4.7229697002437928E-5</v>
      </c>
    </row>
    <row r="36" spans="1:48" ht="20.100000000000001" customHeight="1" x14ac:dyDescent="0.25">
      <c r="A36" s="162">
        <v>25</v>
      </c>
      <c r="B36" s="123">
        <v>84</v>
      </c>
      <c r="C36" s="123">
        <v>3</v>
      </c>
      <c r="D36" s="123">
        <v>3</v>
      </c>
      <c r="E36" s="99">
        <v>0</v>
      </c>
      <c r="F36" s="99">
        <v>2</v>
      </c>
      <c r="G36" s="99">
        <v>0</v>
      </c>
      <c r="H36" s="99">
        <v>1</v>
      </c>
      <c r="I36" s="99">
        <v>1</v>
      </c>
      <c r="J36" s="99">
        <v>1</v>
      </c>
      <c r="K36" s="99">
        <v>1</v>
      </c>
      <c r="L36" s="123">
        <v>800000</v>
      </c>
      <c r="N36" s="19">
        <f>A36</f>
        <v>25</v>
      </c>
      <c r="O36" s="85">
        <f t="shared" si="0"/>
        <v>-1.4739948249438237</v>
      </c>
      <c r="P36" s="86">
        <f t="shared" si="1"/>
        <v>8.6792787876958905E-2</v>
      </c>
      <c r="Q36" s="200" t="str">
        <f t="shared" ref="Q36:Q55" si="21">IF(P36=MAX($P$12:$P$35),"Elemento com maior influência sobre os resultados da regressão","")</f>
        <v/>
      </c>
      <c r="R36" s="200"/>
      <c r="S36" s="85">
        <f t="shared" si="3"/>
        <v>9.6995797092624834</v>
      </c>
      <c r="T36" s="158">
        <f t="shared" si="4"/>
        <v>0.99997409872614718</v>
      </c>
      <c r="U36" s="209" t="str">
        <f t="shared" ref="U36:U55" si="22">IF(T36&lt;0.1,"Rejeitado a um nível de significância de 10% (dez por cento)","")</f>
        <v/>
      </c>
      <c r="V36" s="209"/>
      <c r="Y36" s="137">
        <v>1</v>
      </c>
      <c r="Z36" s="137">
        <f t="shared" si="10"/>
        <v>84</v>
      </c>
      <c r="AA36" s="137">
        <f t="shared" si="11"/>
        <v>3</v>
      </c>
      <c r="AB36" s="137">
        <f t="shared" si="12"/>
        <v>3</v>
      </c>
      <c r="AC36" s="137">
        <f t="shared" si="13"/>
        <v>0</v>
      </c>
      <c r="AD36" s="137">
        <f t="shared" si="14"/>
        <v>2</v>
      </c>
      <c r="AE36" s="137">
        <f t="shared" si="15"/>
        <v>0</v>
      </c>
      <c r="AF36" s="137">
        <f t="shared" si="16"/>
        <v>1</v>
      </c>
      <c r="AG36" s="137">
        <f t="shared" si="17"/>
        <v>1</v>
      </c>
      <c r="AH36" s="137">
        <f t="shared" si="18"/>
        <v>1</v>
      </c>
      <c r="AI36" s="137">
        <f t="shared" si="19"/>
        <v>1</v>
      </c>
      <c r="AJ36" s="137">
        <f t="shared" si="20"/>
        <v>800000</v>
      </c>
      <c r="AL36" s="137">
        <v>-5.5674099092199336E-2</v>
      </c>
      <c r="AM36" s="137">
        <v>-2.2012879746470312E-4</v>
      </c>
      <c r="AN36" s="137">
        <v>3.917431334435012E-2</v>
      </c>
      <c r="AO36" s="137">
        <v>-1.5810152279398464E-2</v>
      </c>
      <c r="AP36" s="137">
        <v>-5.4593065445228536E-3</v>
      </c>
      <c r="AQ36" s="137">
        <v>-1.7980535284599496E-2</v>
      </c>
      <c r="AR36" s="137">
        <v>3.2382993346150701E-3</v>
      </c>
      <c r="AS36" s="137">
        <v>5.4194426876334389E-3</v>
      </c>
      <c r="AT36" s="137">
        <v>8.1834252092359769E-3</v>
      </c>
      <c r="AU36" s="137">
        <v>5.0069524706939867E-3</v>
      </c>
      <c r="AV36" s="137">
        <v>7.6805221844803854E-3</v>
      </c>
    </row>
    <row r="37" spans="1:48" ht="20.100000000000001" customHeight="1" x14ac:dyDescent="0.25">
      <c r="A37" s="162">
        <v>26</v>
      </c>
      <c r="B37" s="123">
        <v>101</v>
      </c>
      <c r="C37" s="123">
        <v>2</v>
      </c>
      <c r="D37" s="123">
        <v>1</v>
      </c>
      <c r="E37" s="99">
        <v>0</v>
      </c>
      <c r="F37" s="99">
        <v>2</v>
      </c>
      <c r="G37" s="99">
        <v>1</v>
      </c>
      <c r="H37" s="99">
        <v>1</v>
      </c>
      <c r="I37" s="99">
        <v>0</v>
      </c>
      <c r="J37" s="99">
        <v>1</v>
      </c>
      <c r="K37" s="99">
        <v>1</v>
      </c>
      <c r="L37" s="123">
        <v>800000</v>
      </c>
      <c r="N37" s="19">
        <f t="shared" ref="N37:N55" si="23">A37</f>
        <v>26</v>
      </c>
      <c r="O37" s="85">
        <f t="shared" si="0"/>
        <v>-0.73167287087515465</v>
      </c>
      <c r="P37" s="86">
        <f t="shared" si="1"/>
        <v>2.5913375266337125E-2</v>
      </c>
      <c r="Q37" s="200" t="str">
        <f t="shared" si="21"/>
        <v/>
      </c>
      <c r="R37" s="200"/>
      <c r="S37" s="85">
        <f t="shared" si="3"/>
        <v>10.966036311133328</v>
      </c>
      <c r="T37" s="158">
        <f t="shared" si="4"/>
        <v>0.99989066020050665</v>
      </c>
      <c r="U37" s="209" t="str">
        <f t="shared" si="22"/>
        <v/>
      </c>
      <c r="V37" s="209"/>
      <c r="Y37" s="137">
        <v>1</v>
      </c>
      <c r="Z37" s="137">
        <f t="shared" si="10"/>
        <v>101</v>
      </c>
      <c r="AA37" s="137">
        <f t="shared" si="11"/>
        <v>2</v>
      </c>
      <c r="AB37" s="137">
        <f t="shared" si="12"/>
        <v>1</v>
      </c>
      <c r="AC37" s="137">
        <f t="shared" si="13"/>
        <v>0</v>
      </c>
      <c r="AD37" s="137">
        <f t="shared" si="14"/>
        <v>2</v>
      </c>
      <c r="AE37" s="137">
        <f t="shared" si="15"/>
        <v>1</v>
      </c>
      <c r="AF37" s="137">
        <f t="shared" si="16"/>
        <v>1</v>
      </c>
      <c r="AG37" s="137">
        <f t="shared" si="17"/>
        <v>0</v>
      </c>
      <c r="AH37" s="137">
        <f t="shared" si="18"/>
        <v>1</v>
      </c>
      <c r="AI37" s="137">
        <f t="shared" si="19"/>
        <v>1</v>
      </c>
      <c r="AJ37" s="137">
        <f t="shared" si="20"/>
        <v>800000</v>
      </c>
      <c r="AL37" s="137">
        <v>-7.7877875068734587E-2</v>
      </c>
      <c r="AM37" s="137">
        <v>-2.2907182238959945E-5</v>
      </c>
      <c r="AN37" s="137">
        <v>-1.581015227939854E-2</v>
      </c>
      <c r="AO37" s="137">
        <v>4.3870378611809195E-2</v>
      </c>
      <c r="AP37" s="137">
        <v>3.0501387646172939E-4</v>
      </c>
      <c r="AQ37" s="137">
        <v>2.0745610324080604E-2</v>
      </c>
      <c r="AR37" s="137">
        <v>2.8819623144107531E-3</v>
      </c>
      <c r="AS37" s="137">
        <v>-2.1631017486961824E-4</v>
      </c>
      <c r="AT37" s="137">
        <v>7.1247352354010421E-4</v>
      </c>
      <c r="AU37" s="137">
        <v>-4.2026108829096263E-3</v>
      </c>
      <c r="AV37" s="137">
        <v>-5.0977663628738856E-3</v>
      </c>
    </row>
    <row r="38" spans="1:48" ht="20.100000000000001" customHeight="1" x14ac:dyDescent="0.25">
      <c r="A38" s="162">
        <v>27</v>
      </c>
      <c r="B38" s="123">
        <v>94</v>
      </c>
      <c r="C38" s="123">
        <v>3</v>
      </c>
      <c r="D38" s="123">
        <v>2</v>
      </c>
      <c r="E38" s="99">
        <v>0</v>
      </c>
      <c r="F38" s="99">
        <v>2</v>
      </c>
      <c r="G38" s="99">
        <v>1</v>
      </c>
      <c r="H38" s="99">
        <v>0</v>
      </c>
      <c r="I38" s="99">
        <v>1</v>
      </c>
      <c r="J38" s="99">
        <v>1</v>
      </c>
      <c r="K38" s="99">
        <v>1</v>
      </c>
      <c r="L38" s="123">
        <v>800000</v>
      </c>
      <c r="N38" s="19">
        <f t="shared" si="23"/>
        <v>27</v>
      </c>
      <c r="O38" s="85">
        <f t="shared" si="0"/>
        <v>-0.50643579474164591</v>
      </c>
      <c r="P38" s="86">
        <f t="shared" si="1"/>
        <v>5.2084822846182269E-3</v>
      </c>
      <c r="Q38" s="200" t="str">
        <f t="shared" si="21"/>
        <v/>
      </c>
      <c r="R38" s="200"/>
      <c r="S38" s="85">
        <f t="shared" si="3"/>
        <v>5.8283611705730021</v>
      </c>
      <c r="T38" s="158">
        <f t="shared" si="4"/>
        <v>0.99999996496773602</v>
      </c>
      <c r="U38" s="209" t="str">
        <f t="shared" si="22"/>
        <v/>
      </c>
      <c r="V38" s="209"/>
      <c r="Y38" s="137">
        <v>1</v>
      </c>
      <c r="Z38" s="137">
        <f t="shared" si="10"/>
        <v>94</v>
      </c>
      <c r="AA38" s="137">
        <f t="shared" si="11"/>
        <v>3</v>
      </c>
      <c r="AB38" s="137">
        <f t="shared" si="12"/>
        <v>2</v>
      </c>
      <c r="AC38" s="137">
        <f t="shared" si="13"/>
        <v>0</v>
      </c>
      <c r="AD38" s="137">
        <f t="shared" si="14"/>
        <v>2</v>
      </c>
      <c r="AE38" s="137">
        <f t="shared" si="15"/>
        <v>1</v>
      </c>
      <c r="AF38" s="137">
        <f t="shared" si="16"/>
        <v>0</v>
      </c>
      <c r="AG38" s="137">
        <f t="shared" si="17"/>
        <v>1</v>
      </c>
      <c r="AH38" s="137">
        <f t="shared" si="18"/>
        <v>1</v>
      </c>
      <c r="AI38" s="137">
        <f t="shared" si="19"/>
        <v>1</v>
      </c>
      <c r="AJ38" s="137">
        <f t="shared" si="20"/>
        <v>800000</v>
      </c>
      <c r="AL38" s="137">
        <v>-8.6770557646358007E-2</v>
      </c>
      <c r="AM38" s="137">
        <v>-7.357235306464598E-5</v>
      </c>
      <c r="AN38" s="137">
        <v>-5.4593065445228883E-3</v>
      </c>
      <c r="AO38" s="137">
        <v>3.0501387646171595E-4</v>
      </c>
      <c r="AP38" s="137">
        <v>0.12370488049974071</v>
      </c>
      <c r="AQ38" s="137">
        <v>3.6056400595948598E-2</v>
      </c>
      <c r="AR38" s="137">
        <v>4.4334732128635404E-4</v>
      </c>
      <c r="AS38" s="137">
        <v>-5.1065434001913941E-2</v>
      </c>
      <c r="AT38" s="137">
        <v>-9.565417677132447E-3</v>
      </c>
      <c r="AU38" s="137">
        <v>6.756240936063496E-3</v>
      </c>
      <c r="AV38" s="137">
        <v>3.0875592863360703E-2</v>
      </c>
    </row>
    <row r="39" spans="1:48" ht="20.100000000000001" customHeight="1" x14ac:dyDescent="0.25">
      <c r="A39" s="162">
        <v>28</v>
      </c>
      <c r="B39" s="123">
        <v>155</v>
      </c>
      <c r="C39" s="123">
        <v>4</v>
      </c>
      <c r="D39" s="123">
        <v>3</v>
      </c>
      <c r="E39" s="99">
        <v>1</v>
      </c>
      <c r="F39" s="99">
        <v>2</v>
      </c>
      <c r="G39" s="99">
        <v>0</v>
      </c>
      <c r="H39" s="99">
        <v>1</v>
      </c>
      <c r="I39" s="99">
        <v>0</v>
      </c>
      <c r="J39" s="99">
        <v>2</v>
      </c>
      <c r="K39" s="99">
        <v>0</v>
      </c>
      <c r="L39" s="123">
        <v>700000</v>
      </c>
      <c r="N39" s="19">
        <f t="shared" si="23"/>
        <v>28</v>
      </c>
      <c r="O39" s="85">
        <f t="shared" si="0"/>
        <v>-0.99083388586106935</v>
      </c>
      <c r="P39" s="86">
        <f t="shared" si="1"/>
        <v>3.9989935807255593E-2</v>
      </c>
      <c r="Q39" s="200" t="str">
        <f t="shared" si="21"/>
        <v/>
      </c>
      <c r="R39" s="200"/>
      <c r="S39" s="85">
        <f t="shared" si="3"/>
        <v>9.8251270025693866</v>
      </c>
      <c r="T39" s="158">
        <f t="shared" si="4"/>
        <v>0.99996978191332631</v>
      </c>
      <c r="U39" s="209" t="str">
        <f t="shared" si="22"/>
        <v/>
      </c>
      <c r="V39" s="209"/>
      <c r="Y39" s="137">
        <v>1</v>
      </c>
      <c r="Z39" s="137">
        <f t="shared" si="10"/>
        <v>155</v>
      </c>
      <c r="AA39" s="137">
        <f t="shared" si="11"/>
        <v>4</v>
      </c>
      <c r="AB39" s="137">
        <f t="shared" si="12"/>
        <v>3</v>
      </c>
      <c r="AC39" s="137">
        <f t="shared" si="13"/>
        <v>1</v>
      </c>
      <c r="AD39" s="137">
        <f t="shared" si="14"/>
        <v>2</v>
      </c>
      <c r="AE39" s="137">
        <f t="shared" si="15"/>
        <v>0</v>
      </c>
      <c r="AF39" s="137">
        <f t="shared" si="16"/>
        <v>1</v>
      </c>
      <c r="AG39" s="137">
        <f t="shared" si="17"/>
        <v>0</v>
      </c>
      <c r="AH39" s="137">
        <f t="shared" si="18"/>
        <v>2</v>
      </c>
      <c r="AI39" s="137">
        <f t="shared" si="19"/>
        <v>0</v>
      </c>
      <c r="AJ39" s="137">
        <f t="shared" si="20"/>
        <v>700000</v>
      </c>
      <c r="AL39" s="137">
        <v>-0.26677624085831009</v>
      </c>
      <c r="AM39" s="137">
        <v>2.4421730960505109E-4</v>
      </c>
      <c r="AN39" s="137">
        <v>-1.7980535284599738E-2</v>
      </c>
      <c r="AO39" s="137">
        <v>2.0745610324080635E-2</v>
      </c>
      <c r="AP39" s="137">
        <v>3.6056400595948675E-2</v>
      </c>
      <c r="AQ39" s="137">
        <v>0.12951470879806018</v>
      </c>
      <c r="AR39" s="137">
        <v>2.0265768847023642E-2</v>
      </c>
      <c r="AS39" s="137">
        <v>-2.599576415015499E-2</v>
      </c>
      <c r="AT39" s="137">
        <v>1.2370420367599532E-2</v>
      </c>
      <c r="AU39" s="137">
        <v>1.432675271876077E-2</v>
      </c>
      <c r="AV39" s="137">
        <v>2.1178440678676802E-2</v>
      </c>
    </row>
    <row r="40" spans="1:48" ht="20.100000000000001" customHeight="1" x14ac:dyDescent="0.25">
      <c r="A40" s="162">
        <v>29</v>
      </c>
      <c r="B40" s="123">
        <v>37</v>
      </c>
      <c r="C40" s="123">
        <v>3</v>
      </c>
      <c r="D40" s="123">
        <v>3</v>
      </c>
      <c r="E40" s="99">
        <v>1</v>
      </c>
      <c r="F40" s="99">
        <v>2</v>
      </c>
      <c r="G40" s="99">
        <v>1</v>
      </c>
      <c r="H40" s="99">
        <v>0</v>
      </c>
      <c r="I40" s="99">
        <v>1</v>
      </c>
      <c r="J40" s="99">
        <v>1</v>
      </c>
      <c r="K40" s="99">
        <v>0</v>
      </c>
      <c r="L40" s="123">
        <v>800000</v>
      </c>
      <c r="N40" s="19">
        <f t="shared" si="23"/>
        <v>29</v>
      </c>
      <c r="O40" s="85">
        <f t="shared" si="0"/>
        <v>0.14706258484286994</v>
      </c>
      <c r="P40" s="86">
        <f t="shared" si="1"/>
        <v>1.4557725568363857E-3</v>
      </c>
      <c r="Q40" s="200" t="str">
        <f t="shared" si="21"/>
        <v/>
      </c>
      <c r="R40" s="200"/>
      <c r="S40" s="85">
        <f t="shared" si="3"/>
        <v>13.264064065581337</v>
      </c>
      <c r="T40" s="158">
        <f t="shared" si="4"/>
        <v>0.99912178522264172</v>
      </c>
      <c r="U40" s="209" t="str">
        <f t="shared" si="22"/>
        <v/>
      </c>
      <c r="V40" s="209"/>
      <c r="Y40" s="137">
        <v>1</v>
      </c>
      <c r="Z40" s="137">
        <f t="shared" si="10"/>
        <v>37</v>
      </c>
      <c r="AA40" s="137">
        <f t="shared" si="11"/>
        <v>3</v>
      </c>
      <c r="AB40" s="137">
        <f t="shared" si="12"/>
        <v>3</v>
      </c>
      <c r="AC40" s="137">
        <f t="shared" si="13"/>
        <v>1</v>
      </c>
      <c r="AD40" s="137">
        <f t="shared" si="14"/>
        <v>2</v>
      </c>
      <c r="AE40" s="137">
        <f t="shared" si="15"/>
        <v>1</v>
      </c>
      <c r="AF40" s="137">
        <f t="shared" si="16"/>
        <v>0</v>
      </c>
      <c r="AG40" s="137">
        <f t="shared" si="17"/>
        <v>1</v>
      </c>
      <c r="AH40" s="137">
        <f t="shared" si="18"/>
        <v>1</v>
      </c>
      <c r="AI40" s="137">
        <f t="shared" si="19"/>
        <v>0</v>
      </c>
      <c r="AJ40" s="137">
        <f t="shared" si="20"/>
        <v>800000</v>
      </c>
      <c r="AL40" s="137">
        <v>-0.10068658204659892</v>
      </c>
      <c r="AM40" s="137">
        <v>-2.4862865199043173E-4</v>
      </c>
      <c r="AN40" s="137">
        <v>3.2382993346150701E-3</v>
      </c>
      <c r="AO40" s="137">
        <v>2.8819623144107714E-3</v>
      </c>
      <c r="AP40" s="137">
        <v>4.4334732128637605E-4</v>
      </c>
      <c r="AQ40" s="137">
        <v>2.0265768847023736E-2</v>
      </c>
      <c r="AR40" s="137">
        <v>0.12129204668628045</v>
      </c>
      <c r="AS40" s="137">
        <v>1.5347950114924511E-3</v>
      </c>
      <c r="AT40" s="137">
        <v>-1.4654664806824109E-2</v>
      </c>
      <c r="AU40" s="137">
        <v>-4.9207725767789964E-3</v>
      </c>
      <c r="AV40" s="137">
        <v>1.8373733174237083E-2</v>
      </c>
    </row>
    <row r="41" spans="1:48" ht="20.100000000000001" customHeight="1" x14ac:dyDescent="0.25">
      <c r="A41" s="162">
        <v>30</v>
      </c>
      <c r="B41" s="123">
        <v>121</v>
      </c>
      <c r="C41" s="123">
        <v>3</v>
      </c>
      <c r="D41" s="123">
        <v>2</v>
      </c>
      <c r="E41" s="99">
        <v>1</v>
      </c>
      <c r="F41" s="99">
        <v>1</v>
      </c>
      <c r="G41" s="99">
        <v>1</v>
      </c>
      <c r="H41" s="99">
        <v>1</v>
      </c>
      <c r="I41" s="99">
        <v>0</v>
      </c>
      <c r="J41" s="99">
        <v>1</v>
      </c>
      <c r="K41" s="99">
        <v>0</v>
      </c>
      <c r="L41" s="123">
        <v>900000</v>
      </c>
      <c r="N41" s="19">
        <f t="shared" si="23"/>
        <v>30</v>
      </c>
      <c r="O41" s="85">
        <f t="shared" si="0"/>
        <v>-0.20201897018691331</v>
      </c>
      <c r="P41" s="86">
        <f t="shared" si="1"/>
        <v>1.0412518984417292E-3</v>
      </c>
      <c r="Q41" s="200" t="str">
        <f t="shared" si="21"/>
        <v/>
      </c>
      <c r="R41" s="200"/>
      <c r="S41" s="85">
        <f t="shared" si="3"/>
        <v>7.0194640101183765</v>
      </c>
      <c r="T41" s="158">
        <f t="shared" si="4"/>
        <v>0.9999995675591693</v>
      </c>
      <c r="U41" s="209" t="str">
        <f t="shared" si="22"/>
        <v/>
      </c>
      <c r="V41" s="209"/>
      <c r="Y41" s="137">
        <v>1</v>
      </c>
      <c r="Z41" s="137">
        <f t="shared" si="10"/>
        <v>121</v>
      </c>
      <c r="AA41" s="137">
        <f t="shared" si="11"/>
        <v>3</v>
      </c>
      <c r="AB41" s="137">
        <f t="shared" si="12"/>
        <v>2</v>
      </c>
      <c r="AC41" s="137">
        <f t="shared" si="13"/>
        <v>1</v>
      </c>
      <c r="AD41" s="137">
        <f t="shared" si="14"/>
        <v>1</v>
      </c>
      <c r="AE41" s="137">
        <f t="shared" si="15"/>
        <v>1</v>
      </c>
      <c r="AF41" s="137">
        <f t="shared" si="16"/>
        <v>1</v>
      </c>
      <c r="AG41" s="137">
        <f t="shared" si="17"/>
        <v>0</v>
      </c>
      <c r="AH41" s="137">
        <f t="shared" si="18"/>
        <v>1</v>
      </c>
      <c r="AI41" s="137">
        <f t="shared" si="19"/>
        <v>0</v>
      </c>
      <c r="AJ41" s="137">
        <f t="shared" si="20"/>
        <v>900000</v>
      </c>
      <c r="AL41" s="137">
        <v>5.2522188593067294E-2</v>
      </c>
      <c r="AM41" s="137">
        <v>-5.3183497167648202E-4</v>
      </c>
      <c r="AN41" s="137">
        <v>5.4194426876335213E-3</v>
      </c>
      <c r="AO41" s="137">
        <v>-2.1631017486962688E-4</v>
      </c>
      <c r="AP41" s="137">
        <v>-5.1065434001913955E-2</v>
      </c>
      <c r="AQ41" s="137">
        <v>-2.5995764150154956E-2</v>
      </c>
      <c r="AR41" s="137">
        <v>1.5347950114925038E-3</v>
      </c>
      <c r="AS41" s="137">
        <v>0.13232285831740223</v>
      </c>
      <c r="AT41" s="137">
        <v>2.5699497900940432E-2</v>
      </c>
      <c r="AU41" s="137">
        <v>-9.8577821399104069E-3</v>
      </c>
      <c r="AV41" s="137">
        <v>-3.1119385358324935E-2</v>
      </c>
    </row>
    <row r="42" spans="1:48" ht="20.100000000000001" customHeight="1" x14ac:dyDescent="0.25">
      <c r="A42" s="162">
        <v>31</v>
      </c>
      <c r="B42" s="123">
        <v>105</v>
      </c>
      <c r="C42" s="123">
        <v>2</v>
      </c>
      <c r="D42" s="123">
        <v>2</v>
      </c>
      <c r="E42" s="99">
        <v>1</v>
      </c>
      <c r="F42" s="99">
        <v>1</v>
      </c>
      <c r="G42" s="99">
        <v>1</v>
      </c>
      <c r="H42" s="99">
        <v>1</v>
      </c>
      <c r="I42" s="99">
        <v>1</v>
      </c>
      <c r="J42" s="99">
        <v>2</v>
      </c>
      <c r="K42" s="99">
        <v>0</v>
      </c>
      <c r="L42" s="123">
        <v>800000</v>
      </c>
      <c r="N42" s="19">
        <f t="shared" si="23"/>
        <v>31</v>
      </c>
      <c r="O42" s="85">
        <f t="shared" si="0"/>
        <v>-0.38767845075137303</v>
      </c>
      <c r="P42" s="86">
        <f t="shared" si="1"/>
        <v>4.8150596783679495E-3</v>
      </c>
      <c r="Q42" s="200" t="str">
        <f t="shared" si="21"/>
        <v/>
      </c>
      <c r="R42" s="200"/>
      <c r="S42" s="85">
        <f t="shared" si="3"/>
        <v>8.3276875935652335</v>
      </c>
      <c r="T42" s="158">
        <f t="shared" si="4"/>
        <v>0.99999605045131834</v>
      </c>
      <c r="U42" s="209" t="str">
        <f t="shared" si="22"/>
        <v/>
      </c>
      <c r="V42" s="209"/>
      <c r="Y42" s="137">
        <v>1</v>
      </c>
      <c r="Z42" s="137">
        <f t="shared" si="10"/>
        <v>105</v>
      </c>
      <c r="AA42" s="137">
        <f t="shared" si="11"/>
        <v>2</v>
      </c>
      <c r="AB42" s="137">
        <f t="shared" si="12"/>
        <v>2</v>
      </c>
      <c r="AC42" s="137">
        <f t="shared" si="13"/>
        <v>1</v>
      </c>
      <c r="AD42" s="137">
        <f t="shared" si="14"/>
        <v>1</v>
      </c>
      <c r="AE42" s="137">
        <f t="shared" si="15"/>
        <v>1</v>
      </c>
      <c r="AF42" s="137">
        <f t="shared" si="16"/>
        <v>1</v>
      </c>
      <c r="AG42" s="137">
        <f t="shared" si="17"/>
        <v>1</v>
      </c>
      <c r="AH42" s="137">
        <f t="shared" si="18"/>
        <v>2</v>
      </c>
      <c r="AI42" s="137">
        <f t="shared" si="19"/>
        <v>0</v>
      </c>
      <c r="AJ42" s="137">
        <f t="shared" si="20"/>
        <v>800000</v>
      </c>
      <c r="AL42" s="137">
        <v>-0.10711431096868498</v>
      </c>
      <c r="AM42" s="137">
        <v>-1.9554842992895456E-5</v>
      </c>
      <c r="AN42" s="137">
        <v>8.1834252092358936E-3</v>
      </c>
      <c r="AO42" s="137">
        <v>7.1247352354016362E-4</v>
      </c>
      <c r="AP42" s="137">
        <v>-9.5654176771324002E-3</v>
      </c>
      <c r="AQ42" s="137">
        <v>1.2370420367599669E-2</v>
      </c>
      <c r="AR42" s="137">
        <v>-1.4654664806824091E-2</v>
      </c>
      <c r="AS42" s="137">
        <v>2.5699497900940386E-2</v>
      </c>
      <c r="AT42" s="137">
        <v>0.11152349303602999</v>
      </c>
      <c r="AU42" s="137">
        <v>1.1083906811370494E-2</v>
      </c>
      <c r="AV42" s="137">
        <v>-2.617496353551747E-2</v>
      </c>
    </row>
    <row r="43" spans="1:48" ht="20.100000000000001" customHeight="1" x14ac:dyDescent="0.25">
      <c r="A43" s="162">
        <v>32</v>
      </c>
      <c r="B43" s="123">
        <v>155</v>
      </c>
      <c r="C43" s="123">
        <v>2</v>
      </c>
      <c r="D43" s="123">
        <v>3</v>
      </c>
      <c r="E43" s="99">
        <v>0</v>
      </c>
      <c r="F43" s="99">
        <v>1</v>
      </c>
      <c r="G43" s="99">
        <v>1</v>
      </c>
      <c r="H43" s="99">
        <v>1</v>
      </c>
      <c r="I43" s="99">
        <v>1</v>
      </c>
      <c r="J43" s="99">
        <v>2</v>
      </c>
      <c r="K43" s="99">
        <v>1</v>
      </c>
      <c r="L43" s="123">
        <v>900000</v>
      </c>
      <c r="N43" s="19">
        <f t="shared" si="23"/>
        <v>32</v>
      </c>
      <c r="O43" s="85">
        <f t="shared" si="0"/>
        <v>0.5670791793565535</v>
      </c>
      <c r="P43" s="86">
        <f t="shared" si="1"/>
        <v>1.3107455523963585E-2</v>
      </c>
      <c r="Q43" s="200" t="str">
        <f t="shared" si="21"/>
        <v/>
      </c>
      <c r="R43" s="200"/>
      <c r="S43" s="85">
        <f t="shared" si="3"/>
        <v>9.8293247818369736</v>
      </c>
      <c r="T43" s="158">
        <f t="shared" si="4"/>
        <v>0.99996962718054694</v>
      </c>
      <c r="U43" s="209" t="str">
        <f t="shared" si="22"/>
        <v/>
      </c>
      <c r="V43" s="209"/>
      <c r="Y43" s="137">
        <v>1</v>
      </c>
      <c r="Z43" s="137">
        <f t="shared" si="10"/>
        <v>155</v>
      </c>
      <c r="AA43" s="137">
        <f t="shared" si="11"/>
        <v>2</v>
      </c>
      <c r="AB43" s="137">
        <f t="shared" si="12"/>
        <v>3</v>
      </c>
      <c r="AC43" s="137">
        <f t="shared" si="13"/>
        <v>0</v>
      </c>
      <c r="AD43" s="137">
        <f t="shared" si="14"/>
        <v>1</v>
      </c>
      <c r="AE43" s="137">
        <f t="shared" si="15"/>
        <v>1</v>
      </c>
      <c r="AF43" s="137">
        <f t="shared" si="16"/>
        <v>1</v>
      </c>
      <c r="AG43" s="137">
        <f t="shared" si="17"/>
        <v>1</v>
      </c>
      <c r="AH43" s="137">
        <f t="shared" si="18"/>
        <v>2</v>
      </c>
      <c r="AI43" s="137">
        <f t="shared" si="19"/>
        <v>1</v>
      </c>
      <c r="AJ43" s="137">
        <f t="shared" si="20"/>
        <v>900000</v>
      </c>
      <c r="AL43" s="137">
        <v>-0.16354581602500573</v>
      </c>
      <c r="AM43" s="137">
        <v>-3.8078334965266167E-5</v>
      </c>
      <c r="AN43" s="137">
        <v>5.0069524706938765E-3</v>
      </c>
      <c r="AO43" s="137">
        <v>-4.202610882909596E-3</v>
      </c>
      <c r="AP43" s="137">
        <v>6.7562409360635099E-3</v>
      </c>
      <c r="AQ43" s="137">
        <v>1.4326752718760853E-2</v>
      </c>
      <c r="AR43" s="137">
        <v>-4.9207725767790736E-3</v>
      </c>
      <c r="AS43" s="137">
        <v>-9.8577821399104468E-3</v>
      </c>
      <c r="AT43" s="137">
        <v>1.1083906811370451E-2</v>
      </c>
      <c r="AU43" s="137">
        <v>9.8311887393699546E-2</v>
      </c>
      <c r="AV43" s="137">
        <v>-1.7169703837102562E-3</v>
      </c>
    </row>
    <row r="44" spans="1:48" ht="20.100000000000001" customHeight="1" x14ac:dyDescent="0.25">
      <c r="A44" s="162">
        <v>33</v>
      </c>
      <c r="B44" s="123">
        <v>150</v>
      </c>
      <c r="C44" s="123">
        <v>5.3</v>
      </c>
      <c r="D44" s="123">
        <v>3</v>
      </c>
      <c r="E44" s="99">
        <v>0</v>
      </c>
      <c r="F44" s="99">
        <v>2</v>
      </c>
      <c r="G44" s="99">
        <v>0</v>
      </c>
      <c r="H44" s="99">
        <v>1</v>
      </c>
      <c r="I44" s="99">
        <v>0</v>
      </c>
      <c r="J44" s="99">
        <v>1</v>
      </c>
      <c r="K44" s="99">
        <v>1</v>
      </c>
      <c r="L44" s="123">
        <v>1000000</v>
      </c>
      <c r="N44" s="19">
        <f t="shared" si="23"/>
        <v>33</v>
      </c>
      <c r="O44" s="85">
        <f t="shared" si="0"/>
        <v>0.65581338420740221</v>
      </c>
      <c r="P44" s="86">
        <f t="shared" si="1"/>
        <v>2.5405250329013456E-2</v>
      </c>
      <c r="Q44" s="200" t="str">
        <f t="shared" si="21"/>
        <v/>
      </c>
      <c r="R44" s="200"/>
      <c r="S44" s="85">
        <f t="shared" si="3"/>
        <v>12.338051988278568</v>
      </c>
      <c r="T44" s="158">
        <f t="shared" si="4"/>
        <v>0.99959317815393012</v>
      </c>
      <c r="U44" s="209" t="str">
        <f t="shared" si="22"/>
        <v/>
      </c>
      <c r="V44" s="209"/>
      <c r="Y44" s="137">
        <v>1</v>
      </c>
      <c r="Z44" s="137">
        <f t="shared" si="10"/>
        <v>150</v>
      </c>
      <c r="AA44" s="137">
        <f t="shared" si="11"/>
        <v>5.3</v>
      </c>
      <c r="AB44" s="137">
        <f t="shared" si="12"/>
        <v>3</v>
      </c>
      <c r="AC44" s="137">
        <f t="shared" si="13"/>
        <v>0</v>
      </c>
      <c r="AD44" s="137">
        <f t="shared" si="14"/>
        <v>2</v>
      </c>
      <c r="AE44" s="137">
        <f t="shared" si="15"/>
        <v>0</v>
      </c>
      <c r="AF44" s="137">
        <f t="shared" si="16"/>
        <v>1</v>
      </c>
      <c r="AG44" s="137">
        <f t="shared" si="17"/>
        <v>0</v>
      </c>
      <c r="AH44" s="137">
        <f t="shared" si="18"/>
        <v>1</v>
      </c>
      <c r="AI44" s="137">
        <f t="shared" si="19"/>
        <v>1</v>
      </c>
      <c r="AJ44" s="137">
        <f t="shared" si="20"/>
        <v>1000000</v>
      </c>
      <c r="AL44" s="137">
        <v>-9.5678303036715331E-2</v>
      </c>
      <c r="AM44" s="137">
        <v>-4.7229697002436837E-5</v>
      </c>
      <c r="AN44" s="137">
        <v>7.6805221844803515E-3</v>
      </c>
      <c r="AO44" s="137">
        <v>-5.0977663628738543E-3</v>
      </c>
      <c r="AP44" s="137">
        <v>3.0875592863360724E-2</v>
      </c>
      <c r="AQ44" s="137">
        <v>2.1178440678676864E-2</v>
      </c>
      <c r="AR44" s="137">
        <v>1.8373733174237034E-2</v>
      </c>
      <c r="AS44" s="137">
        <v>-3.1119385358324963E-2</v>
      </c>
      <c r="AT44" s="137">
        <v>-2.6174963535517473E-2</v>
      </c>
      <c r="AU44" s="137">
        <v>-1.716970383710217E-3</v>
      </c>
      <c r="AV44" s="137">
        <v>0.11417808998655155</v>
      </c>
    </row>
    <row r="45" spans="1:48" ht="20.100000000000001" customHeight="1" x14ac:dyDescent="0.25">
      <c r="A45" s="162">
        <v>34</v>
      </c>
      <c r="B45" s="123">
        <v>121</v>
      </c>
      <c r="C45" s="123">
        <v>5</v>
      </c>
      <c r="D45" s="123">
        <v>3</v>
      </c>
      <c r="E45" s="99">
        <v>1</v>
      </c>
      <c r="F45" s="99">
        <v>2</v>
      </c>
      <c r="G45" s="99">
        <v>0</v>
      </c>
      <c r="H45" s="99">
        <v>1</v>
      </c>
      <c r="I45" s="99">
        <v>0</v>
      </c>
      <c r="J45" s="99">
        <v>2</v>
      </c>
      <c r="K45" s="99">
        <v>1</v>
      </c>
      <c r="L45" s="123">
        <v>1000000</v>
      </c>
      <c r="N45" s="19">
        <f t="shared" si="23"/>
        <v>34</v>
      </c>
      <c r="O45" s="85">
        <f t="shared" si="0"/>
        <v>1.307602405086189</v>
      </c>
      <c r="P45" s="86">
        <f t="shared" si="1"/>
        <v>8.9385655202998099E-2</v>
      </c>
      <c r="Q45" s="200" t="str">
        <f t="shared" si="21"/>
        <v/>
      </c>
      <c r="R45" s="200"/>
      <c r="S45" s="85">
        <f t="shared" si="3"/>
        <v>11.490005895166792</v>
      </c>
      <c r="T45" s="158">
        <f t="shared" si="4"/>
        <v>0.99981446264255802</v>
      </c>
      <c r="U45" s="209" t="str">
        <f t="shared" si="22"/>
        <v/>
      </c>
      <c r="V45" s="209"/>
      <c r="Y45" s="137">
        <v>1</v>
      </c>
      <c r="Z45" s="137">
        <f t="shared" si="10"/>
        <v>121</v>
      </c>
      <c r="AA45" s="137">
        <f t="shared" si="11"/>
        <v>5</v>
      </c>
      <c r="AB45" s="137">
        <f t="shared" si="12"/>
        <v>3</v>
      </c>
      <c r="AC45" s="137">
        <f t="shared" si="13"/>
        <v>1</v>
      </c>
      <c r="AD45" s="137">
        <f t="shared" si="14"/>
        <v>2</v>
      </c>
      <c r="AE45" s="137">
        <f t="shared" si="15"/>
        <v>0</v>
      </c>
      <c r="AF45" s="137">
        <f t="shared" si="16"/>
        <v>1</v>
      </c>
      <c r="AG45" s="137">
        <f t="shared" si="17"/>
        <v>0</v>
      </c>
      <c r="AH45" s="137">
        <f t="shared" si="18"/>
        <v>2</v>
      </c>
      <c r="AI45" s="137">
        <f t="shared" si="19"/>
        <v>1</v>
      </c>
      <c r="AJ45" s="137">
        <f t="shared" si="20"/>
        <v>1000000</v>
      </c>
    </row>
    <row r="46" spans="1:48" ht="20.100000000000001" customHeight="1" x14ac:dyDescent="0.25">
      <c r="A46" s="162">
        <v>35</v>
      </c>
      <c r="B46" s="123">
        <v>147</v>
      </c>
      <c r="C46" s="123">
        <v>4</v>
      </c>
      <c r="D46" s="123">
        <v>4</v>
      </c>
      <c r="E46" s="99">
        <v>0</v>
      </c>
      <c r="F46" s="99">
        <v>1</v>
      </c>
      <c r="G46" s="99">
        <v>1</v>
      </c>
      <c r="H46" s="99">
        <v>0</v>
      </c>
      <c r="I46" s="99">
        <v>1</v>
      </c>
      <c r="J46" s="99">
        <v>1</v>
      </c>
      <c r="K46" s="99">
        <v>1</v>
      </c>
      <c r="L46" s="123">
        <v>1000000</v>
      </c>
      <c r="N46" s="19">
        <f t="shared" si="23"/>
        <v>35</v>
      </c>
      <c r="O46" s="85">
        <f t="shared" si="0"/>
        <v>0.69023904180339124</v>
      </c>
      <c r="P46" s="86">
        <f t="shared" si="1"/>
        <v>1.896142721814514E-2</v>
      </c>
      <c r="Q46" s="200" t="str">
        <f t="shared" si="21"/>
        <v/>
      </c>
      <c r="R46" s="200"/>
      <c r="S46" s="85">
        <f t="shared" si="3"/>
        <v>9.6756134294139429</v>
      </c>
      <c r="T46" s="158">
        <f t="shared" si="4"/>
        <v>0.99997485758875793</v>
      </c>
      <c r="U46" s="209" t="str">
        <f t="shared" si="22"/>
        <v/>
      </c>
      <c r="V46" s="209"/>
      <c r="Y46" s="137">
        <v>1</v>
      </c>
      <c r="Z46" s="137">
        <f t="shared" si="10"/>
        <v>147</v>
      </c>
      <c r="AA46" s="137">
        <f t="shared" si="11"/>
        <v>4</v>
      </c>
      <c r="AB46" s="137">
        <f t="shared" si="12"/>
        <v>4</v>
      </c>
      <c r="AC46" s="137">
        <f t="shared" si="13"/>
        <v>0</v>
      </c>
      <c r="AD46" s="137">
        <f t="shared" si="14"/>
        <v>1</v>
      </c>
      <c r="AE46" s="137">
        <f t="shared" si="15"/>
        <v>1</v>
      </c>
      <c r="AF46" s="137">
        <f t="shared" si="16"/>
        <v>0</v>
      </c>
      <c r="AG46" s="137">
        <f t="shared" si="17"/>
        <v>1</v>
      </c>
      <c r="AH46" s="137">
        <f t="shared" si="18"/>
        <v>1</v>
      </c>
      <c r="AI46" s="137">
        <f t="shared" si="19"/>
        <v>1</v>
      </c>
      <c r="AJ46" s="137">
        <f t="shared" si="20"/>
        <v>1000000</v>
      </c>
    </row>
    <row r="47" spans="1:48" ht="20.100000000000001" customHeight="1" x14ac:dyDescent="0.25">
      <c r="A47" s="162">
        <v>36</v>
      </c>
      <c r="B47" s="123">
        <v>147</v>
      </c>
      <c r="C47" s="123">
        <v>6</v>
      </c>
      <c r="D47" s="123">
        <v>2</v>
      </c>
      <c r="E47" s="99">
        <v>1</v>
      </c>
      <c r="F47" s="99">
        <v>2</v>
      </c>
      <c r="G47" s="99">
        <v>1</v>
      </c>
      <c r="H47" s="99">
        <v>0</v>
      </c>
      <c r="I47" s="99">
        <v>1</v>
      </c>
      <c r="J47" s="99">
        <v>1</v>
      </c>
      <c r="K47" s="99">
        <v>0</v>
      </c>
      <c r="L47" s="123">
        <v>1000000</v>
      </c>
      <c r="N47" s="19">
        <f t="shared" si="23"/>
        <v>36</v>
      </c>
      <c r="O47" s="85">
        <f t="shared" si="0"/>
        <v>-0.74014330078547697</v>
      </c>
      <c r="P47" s="86">
        <f t="shared" si="1"/>
        <v>7.6785357013898464E-2</v>
      </c>
      <c r="Q47" s="200" t="str">
        <f t="shared" si="21"/>
        <v/>
      </c>
      <c r="R47" s="200"/>
      <c r="S47" s="85">
        <f t="shared" si="3"/>
        <v>18.635322691383529</v>
      </c>
      <c r="T47" s="158">
        <f t="shared" si="4"/>
        <v>0.97902774066486598</v>
      </c>
      <c r="U47" s="209" t="str">
        <f t="shared" si="22"/>
        <v/>
      </c>
      <c r="V47" s="209"/>
      <c r="Y47" s="137">
        <v>1</v>
      </c>
      <c r="Z47" s="137">
        <f t="shared" si="10"/>
        <v>147</v>
      </c>
      <c r="AA47" s="137">
        <f t="shared" si="11"/>
        <v>6</v>
      </c>
      <c r="AB47" s="137">
        <f t="shared" si="12"/>
        <v>2</v>
      </c>
      <c r="AC47" s="137">
        <f t="shared" si="13"/>
        <v>1</v>
      </c>
      <c r="AD47" s="137">
        <f t="shared" si="14"/>
        <v>2</v>
      </c>
      <c r="AE47" s="137">
        <f t="shared" si="15"/>
        <v>1</v>
      </c>
      <c r="AF47" s="137">
        <f t="shared" si="16"/>
        <v>0</v>
      </c>
      <c r="AG47" s="137">
        <f t="shared" si="17"/>
        <v>1</v>
      </c>
      <c r="AH47" s="137">
        <f t="shared" si="18"/>
        <v>1</v>
      </c>
      <c r="AI47" s="137">
        <f t="shared" si="19"/>
        <v>0</v>
      </c>
      <c r="AJ47" s="137">
        <f t="shared" si="20"/>
        <v>1000000</v>
      </c>
      <c r="AL47" s="137" cm="1">
        <f t="array" ref="AL47:AL57">MMULT(_xlfn.ANCHORARRAY(AL8),AJ12:AJ55)</f>
        <v>36400000</v>
      </c>
      <c r="AN47" s="137" cm="1">
        <f t="array" ref="AN47:AN57">MMULT(_xlfn.ANCHORARRAY(AL34),_xlfn.ANCHORARRAY(AL47))</f>
        <v>251141.60522603919</v>
      </c>
    </row>
    <row r="48" spans="1:48" ht="20.100000000000001" customHeight="1" x14ac:dyDescent="0.25">
      <c r="A48" s="162">
        <v>37</v>
      </c>
      <c r="B48" s="123">
        <v>101</v>
      </c>
      <c r="C48" s="123">
        <v>5</v>
      </c>
      <c r="D48" s="123">
        <v>3</v>
      </c>
      <c r="E48" s="99">
        <v>0</v>
      </c>
      <c r="F48" s="99">
        <v>2</v>
      </c>
      <c r="G48" s="99">
        <v>1</v>
      </c>
      <c r="H48" s="99">
        <v>1</v>
      </c>
      <c r="I48" s="99">
        <v>0</v>
      </c>
      <c r="J48" s="99">
        <v>2</v>
      </c>
      <c r="K48" s="99">
        <v>0</v>
      </c>
      <c r="L48" s="123">
        <v>1000000</v>
      </c>
      <c r="N48" s="19">
        <f t="shared" si="23"/>
        <v>37</v>
      </c>
      <c r="O48" s="85">
        <f t="shared" si="0"/>
        <v>0.45720088641695911</v>
      </c>
      <c r="P48" s="86">
        <f t="shared" si="1"/>
        <v>1.1728479271834501E-2</v>
      </c>
      <c r="Q48" s="200" t="str">
        <f t="shared" si="21"/>
        <v/>
      </c>
      <c r="R48" s="200"/>
      <c r="S48" s="85">
        <f t="shared" si="3"/>
        <v>11.978669193527702</v>
      </c>
      <c r="T48" s="158">
        <f t="shared" si="4"/>
        <v>0.99970536974309965</v>
      </c>
      <c r="U48" s="209" t="str">
        <f t="shared" si="22"/>
        <v/>
      </c>
      <c r="V48" s="209"/>
      <c r="Y48" s="137">
        <v>1</v>
      </c>
      <c r="Z48" s="137">
        <f t="shared" si="10"/>
        <v>101</v>
      </c>
      <c r="AA48" s="137">
        <f t="shared" si="11"/>
        <v>5</v>
      </c>
      <c r="AB48" s="137">
        <f t="shared" si="12"/>
        <v>3</v>
      </c>
      <c r="AC48" s="137">
        <f t="shared" si="13"/>
        <v>0</v>
      </c>
      <c r="AD48" s="137">
        <f t="shared" si="14"/>
        <v>2</v>
      </c>
      <c r="AE48" s="137">
        <f t="shared" si="15"/>
        <v>1</v>
      </c>
      <c r="AF48" s="137">
        <f t="shared" si="16"/>
        <v>1</v>
      </c>
      <c r="AG48" s="137">
        <f t="shared" si="17"/>
        <v>0</v>
      </c>
      <c r="AH48" s="137">
        <f t="shared" si="18"/>
        <v>2</v>
      </c>
      <c r="AI48" s="137">
        <f t="shared" si="19"/>
        <v>0</v>
      </c>
      <c r="AJ48" s="137">
        <f t="shared" si="20"/>
        <v>1000000</v>
      </c>
      <c r="AL48" s="137">
        <v>4112500000</v>
      </c>
      <c r="AN48" s="137">
        <v>-432.47197949341398</v>
      </c>
    </row>
    <row r="49" spans="1:93" ht="20.100000000000001" customHeight="1" x14ac:dyDescent="0.25">
      <c r="A49" s="162">
        <v>38</v>
      </c>
      <c r="B49" s="123">
        <v>153</v>
      </c>
      <c r="C49" s="123">
        <v>3</v>
      </c>
      <c r="D49" s="123">
        <v>3</v>
      </c>
      <c r="E49" s="99">
        <v>1</v>
      </c>
      <c r="F49" s="99">
        <v>2</v>
      </c>
      <c r="G49" s="99">
        <v>1</v>
      </c>
      <c r="H49" s="99">
        <v>1</v>
      </c>
      <c r="I49" s="99">
        <v>0</v>
      </c>
      <c r="J49" s="99">
        <v>1</v>
      </c>
      <c r="K49" s="99">
        <v>0</v>
      </c>
      <c r="L49" s="123">
        <v>900000</v>
      </c>
      <c r="N49" s="19">
        <f t="shared" si="23"/>
        <v>38</v>
      </c>
      <c r="O49" s="85">
        <f t="shared" si="0"/>
        <v>0.69696971884812053</v>
      </c>
      <c r="P49" s="86">
        <f t="shared" si="1"/>
        <v>1.8642613130574991E-2</v>
      </c>
      <c r="Q49" s="200" t="str">
        <f t="shared" si="21"/>
        <v/>
      </c>
      <c r="R49" s="200"/>
      <c r="S49" s="85">
        <f t="shared" si="3"/>
        <v>9.4432780368231182</v>
      </c>
      <c r="T49" s="158">
        <f t="shared" si="4"/>
        <v>0.99998125368209057</v>
      </c>
      <c r="U49" s="209" t="str">
        <f t="shared" si="22"/>
        <v/>
      </c>
      <c r="V49" s="209"/>
      <c r="Y49" s="137">
        <v>1</v>
      </c>
      <c r="Z49" s="137">
        <f t="shared" si="10"/>
        <v>153</v>
      </c>
      <c r="AA49" s="137">
        <f t="shared" si="11"/>
        <v>3</v>
      </c>
      <c r="AB49" s="137">
        <f t="shared" si="12"/>
        <v>3</v>
      </c>
      <c r="AC49" s="137">
        <f t="shared" si="13"/>
        <v>1</v>
      </c>
      <c r="AD49" s="137">
        <f t="shared" si="14"/>
        <v>2</v>
      </c>
      <c r="AE49" s="137">
        <f t="shared" si="15"/>
        <v>1</v>
      </c>
      <c r="AF49" s="137">
        <f t="shared" si="16"/>
        <v>1</v>
      </c>
      <c r="AG49" s="137">
        <f t="shared" si="17"/>
        <v>0</v>
      </c>
      <c r="AH49" s="137">
        <f t="shared" si="18"/>
        <v>1</v>
      </c>
      <c r="AI49" s="137">
        <f t="shared" si="19"/>
        <v>0</v>
      </c>
      <c r="AJ49" s="137">
        <f t="shared" si="20"/>
        <v>900000</v>
      </c>
      <c r="AL49" s="137">
        <v>120700000</v>
      </c>
      <c r="AN49" s="137">
        <v>99393.669015519379</v>
      </c>
    </row>
    <row r="50" spans="1:93" ht="20.100000000000001" customHeight="1" x14ac:dyDescent="0.25">
      <c r="A50" s="162">
        <v>39</v>
      </c>
      <c r="B50" s="123">
        <v>121</v>
      </c>
      <c r="C50" s="123">
        <v>3</v>
      </c>
      <c r="D50" s="123">
        <v>2</v>
      </c>
      <c r="E50" s="99">
        <v>1</v>
      </c>
      <c r="F50" s="99">
        <v>2</v>
      </c>
      <c r="G50" s="99">
        <v>1</v>
      </c>
      <c r="H50" s="99">
        <v>1</v>
      </c>
      <c r="I50" s="99">
        <v>1</v>
      </c>
      <c r="J50" s="99">
        <v>1</v>
      </c>
      <c r="K50" s="99">
        <v>0</v>
      </c>
      <c r="L50" s="123">
        <v>900000</v>
      </c>
      <c r="N50" s="19">
        <f t="shared" si="23"/>
        <v>39</v>
      </c>
      <c r="O50" s="85">
        <f t="shared" si="0"/>
        <v>-0.88341248526746308</v>
      </c>
      <c r="P50" s="86">
        <f t="shared" si="1"/>
        <v>1.9541864024442204E-2</v>
      </c>
      <c r="Q50" s="200" t="str">
        <f t="shared" si="21"/>
        <v/>
      </c>
      <c r="R50" s="200"/>
      <c r="S50" s="85">
        <f t="shared" si="3"/>
        <v>6.9170874422701747</v>
      </c>
      <c r="T50" s="158">
        <f t="shared" si="4"/>
        <v>0.99999964409104103</v>
      </c>
      <c r="U50" s="209" t="str">
        <f t="shared" si="22"/>
        <v/>
      </c>
      <c r="V50" s="209"/>
      <c r="Y50" s="137">
        <v>1</v>
      </c>
      <c r="Z50" s="137">
        <f t="shared" si="10"/>
        <v>121</v>
      </c>
      <c r="AA50" s="137">
        <f t="shared" si="11"/>
        <v>3</v>
      </c>
      <c r="AB50" s="137">
        <f t="shared" si="12"/>
        <v>2</v>
      </c>
      <c r="AC50" s="137">
        <f t="shared" si="13"/>
        <v>1</v>
      </c>
      <c r="AD50" s="137">
        <f t="shared" si="14"/>
        <v>2</v>
      </c>
      <c r="AE50" s="137">
        <f t="shared" si="15"/>
        <v>1</v>
      </c>
      <c r="AF50" s="137">
        <f t="shared" si="16"/>
        <v>1</v>
      </c>
      <c r="AG50" s="137">
        <f t="shared" si="17"/>
        <v>1</v>
      </c>
      <c r="AH50" s="137">
        <f t="shared" si="18"/>
        <v>1</v>
      </c>
      <c r="AI50" s="137">
        <f t="shared" si="19"/>
        <v>0</v>
      </c>
      <c r="AJ50" s="137">
        <f t="shared" si="20"/>
        <v>900000</v>
      </c>
      <c r="AL50" s="137">
        <v>91500000</v>
      </c>
      <c r="AN50" s="137">
        <v>27939.896303570233</v>
      </c>
    </row>
    <row r="51" spans="1:93" ht="20.100000000000001" customHeight="1" x14ac:dyDescent="0.25">
      <c r="A51" s="162">
        <v>40</v>
      </c>
      <c r="B51" s="123">
        <v>95</v>
      </c>
      <c r="C51" s="123">
        <v>3</v>
      </c>
      <c r="D51" s="123">
        <v>3</v>
      </c>
      <c r="E51" s="99">
        <v>0</v>
      </c>
      <c r="F51" s="99">
        <v>1</v>
      </c>
      <c r="G51" s="99">
        <v>1</v>
      </c>
      <c r="H51" s="99">
        <v>1</v>
      </c>
      <c r="I51" s="99">
        <v>1</v>
      </c>
      <c r="J51" s="99">
        <v>1</v>
      </c>
      <c r="K51" s="99">
        <v>1</v>
      </c>
      <c r="L51" s="123">
        <v>1100000</v>
      </c>
      <c r="N51" s="19">
        <f t="shared" si="23"/>
        <v>40</v>
      </c>
      <c r="O51" s="85">
        <f t="shared" si="0"/>
        <v>1.2478478046061734</v>
      </c>
      <c r="P51" s="86">
        <f t="shared" si="1"/>
        <v>5.4175288203528321E-2</v>
      </c>
      <c r="Q51" s="200" t="str">
        <f t="shared" si="21"/>
        <v/>
      </c>
      <c r="R51" s="200"/>
      <c r="S51" s="85">
        <f t="shared" si="3"/>
        <v>8.8291461475961963</v>
      </c>
      <c r="T51" s="158">
        <f t="shared" si="4"/>
        <v>0.99999178583304871</v>
      </c>
      <c r="U51" s="209" t="str">
        <f t="shared" si="22"/>
        <v/>
      </c>
      <c r="V51" s="209"/>
      <c r="Y51" s="137">
        <v>1</v>
      </c>
      <c r="Z51" s="137">
        <f t="shared" si="10"/>
        <v>95</v>
      </c>
      <c r="AA51" s="137">
        <f t="shared" si="11"/>
        <v>3</v>
      </c>
      <c r="AB51" s="137">
        <f t="shared" si="12"/>
        <v>3</v>
      </c>
      <c r="AC51" s="137">
        <f t="shared" si="13"/>
        <v>0</v>
      </c>
      <c r="AD51" s="137">
        <f t="shared" si="14"/>
        <v>1</v>
      </c>
      <c r="AE51" s="137">
        <f t="shared" si="15"/>
        <v>1</v>
      </c>
      <c r="AF51" s="137">
        <f t="shared" si="16"/>
        <v>1</v>
      </c>
      <c r="AG51" s="137">
        <f t="shared" si="17"/>
        <v>1</v>
      </c>
      <c r="AH51" s="137">
        <f t="shared" si="18"/>
        <v>1</v>
      </c>
      <c r="AI51" s="137">
        <f t="shared" si="19"/>
        <v>1</v>
      </c>
      <c r="AJ51" s="137">
        <f t="shared" si="20"/>
        <v>1100000</v>
      </c>
      <c r="AL51" s="137">
        <v>20600000</v>
      </c>
      <c r="AN51" s="137">
        <v>57885.951590269222</v>
      </c>
    </row>
    <row r="52" spans="1:93" ht="20.100000000000001" customHeight="1" x14ac:dyDescent="0.25">
      <c r="A52" s="162">
        <v>41</v>
      </c>
      <c r="B52" s="123">
        <v>121</v>
      </c>
      <c r="C52" s="123">
        <v>3</v>
      </c>
      <c r="D52" s="123">
        <v>4</v>
      </c>
      <c r="E52" s="99">
        <v>1</v>
      </c>
      <c r="F52" s="99">
        <v>1</v>
      </c>
      <c r="G52" s="99">
        <v>1</v>
      </c>
      <c r="H52" s="99">
        <v>1</v>
      </c>
      <c r="I52" s="99">
        <v>1</v>
      </c>
      <c r="J52" s="99">
        <v>2</v>
      </c>
      <c r="K52" s="99">
        <v>1</v>
      </c>
      <c r="L52" s="123">
        <v>1100000</v>
      </c>
      <c r="N52" s="19">
        <f t="shared" si="23"/>
        <v>41</v>
      </c>
      <c r="O52" s="85">
        <f t="shared" si="0"/>
        <v>0.57007065244827282</v>
      </c>
      <c r="P52" s="86">
        <f t="shared" si="1"/>
        <v>9.3225677592579589E-3</v>
      </c>
      <c r="Q52" s="200" t="str">
        <f t="shared" si="21"/>
        <v/>
      </c>
      <c r="R52" s="200"/>
      <c r="S52" s="85">
        <f t="shared" si="3"/>
        <v>7.6785538610065531</v>
      </c>
      <c r="T52" s="158">
        <f t="shared" si="4"/>
        <v>0.99999860069866497</v>
      </c>
      <c r="U52" s="209" t="str">
        <f t="shared" si="22"/>
        <v/>
      </c>
      <c r="V52" s="209"/>
      <c r="Y52" s="137">
        <v>1</v>
      </c>
      <c r="Z52" s="137">
        <f t="shared" si="10"/>
        <v>121</v>
      </c>
      <c r="AA52" s="137">
        <f t="shared" si="11"/>
        <v>3</v>
      </c>
      <c r="AB52" s="137">
        <f t="shared" si="12"/>
        <v>4</v>
      </c>
      <c r="AC52" s="137">
        <f t="shared" si="13"/>
        <v>1</v>
      </c>
      <c r="AD52" s="137">
        <f t="shared" si="14"/>
        <v>1</v>
      </c>
      <c r="AE52" s="137">
        <f t="shared" si="15"/>
        <v>1</v>
      </c>
      <c r="AF52" s="137">
        <f t="shared" si="16"/>
        <v>1</v>
      </c>
      <c r="AG52" s="137">
        <f t="shared" si="17"/>
        <v>1</v>
      </c>
      <c r="AH52" s="137">
        <f t="shared" si="18"/>
        <v>2</v>
      </c>
      <c r="AI52" s="137">
        <f t="shared" si="19"/>
        <v>1</v>
      </c>
      <c r="AJ52" s="137">
        <f t="shared" si="20"/>
        <v>1100000</v>
      </c>
      <c r="AL52" s="137">
        <v>52100000</v>
      </c>
      <c r="AN52" s="137">
        <v>-37071.050963605288</v>
      </c>
    </row>
    <row r="53" spans="1:93" ht="20.100000000000001" customHeight="1" x14ac:dyDescent="0.25">
      <c r="A53" s="162">
        <v>42</v>
      </c>
      <c r="B53" s="123">
        <v>147</v>
      </c>
      <c r="C53" s="123">
        <v>5</v>
      </c>
      <c r="D53" s="123">
        <v>3</v>
      </c>
      <c r="E53" s="99">
        <v>1</v>
      </c>
      <c r="F53" s="99">
        <v>1</v>
      </c>
      <c r="G53" s="99">
        <v>1</v>
      </c>
      <c r="H53" s="99">
        <v>1</v>
      </c>
      <c r="I53" s="99">
        <v>0</v>
      </c>
      <c r="J53" s="99">
        <v>1</v>
      </c>
      <c r="K53" s="99">
        <v>0</v>
      </c>
      <c r="L53" s="123">
        <v>1100000</v>
      </c>
      <c r="N53" s="19">
        <f t="shared" si="23"/>
        <v>42</v>
      </c>
      <c r="O53" s="85">
        <f t="shared" si="0"/>
        <v>-0.80797683485549987</v>
      </c>
      <c r="P53" s="86">
        <f t="shared" si="1"/>
        <v>2.5530313368313629E-2</v>
      </c>
      <c r="Q53" s="200" t="str">
        <f t="shared" si="21"/>
        <v/>
      </c>
      <c r="R53" s="200"/>
      <c r="S53" s="85">
        <f t="shared" si="3"/>
        <v>9.5633007707425222</v>
      </c>
      <c r="T53" s="158">
        <f t="shared" si="4"/>
        <v>0.99997815752324892</v>
      </c>
      <c r="U53" s="209" t="str">
        <f t="shared" si="22"/>
        <v/>
      </c>
      <c r="V53" s="209"/>
      <c r="Y53" s="137">
        <v>1</v>
      </c>
      <c r="Z53" s="137">
        <f t="shared" si="10"/>
        <v>147</v>
      </c>
      <c r="AA53" s="137">
        <f t="shared" si="11"/>
        <v>5</v>
      </c>
      <c r="AB53" s="137">
        <f t="shared" si="12"/>
        <v>3</v>
      </c>
      <c r="AC53" s="137">
        <f t="shared" si="13"/>
        <v>1</v>
      </c>
      <c r="AD53" s="137">
        <f t="shared" si="14"/>
        <v>1</v>
      </c>
      <c r="AE53" s="137">
        <f t="shared" si="15"/>
        <v>1</v>
      </c>
      <c r="AF53" s="137">
        <f t="shared" si="16"/>
        <v>1</v>
      </c>
      <c r="AG53" s="137">
        <f t="shared" si="17"/>
        <v>0</v>
      </c>
      <c r="AH53" s="137">
        <f t="shared" si="18"/>
        <v>1</v>
      </c>
      <c r="AI53" s="137">
        <f t="shared" si="19"/>
        <v>0</v>
      </c>
      <c r="AJ53" s="137">
        <f t="shared" si="20"/>
        <v>1100000</v>
      </c>
      <c r="AL53" s="137">
        <v>27300000</v>
      </c>
      <c r="AN53" s="137">
        <v>198139.74027303464</v>
      </c>
    </row>
    <row r="54" spans="1:93" ht="20.100000000000001" customHeight="1" x14ac:dyDescent="0.25">
      <c r="A54" s="162">
        <v>43</v>
      </c>
      <c r="B54" s="123">
        <v>155</v>
      </c>
      <c r="C54" s="123">
        <v>3</v>
      </c>
      <c r="D54" s="123">
        <v>3</v>
      </c>
      <c r="E54" s="99">
        <v>1</v>
      </c>
      <c r="F54" s="99">
        <v>1</v>
      </c>
      <c r="G54" s="99">
        <v>1</v>
      </c>
      <c r="H54" s="99">
        <v>1</v>
      </c>
      <c r="I54" s="99">
        <v>0</v>
      </c>
      <c r="J54" s="99">
        <v>2</v>
      </c>
      <c r="K54" s="99">
        <v>1</v>
      </c>
      <c r="L54" s="123">
        <v>1000000</v>
      </c>
      <c r="N54" s="19">
        <f t="shared" si="23"/>
        <v>43</v>
      </c>
      <c r="O54" s="85">
        <f t="shared" si="0"/>
        <v>0.45756840738577903</v>
      </c>
      <c r="P54" s="86">
        <f t="shared" si="1"/>
        <v>5.0343291398966183E-3</v>
      </c>
      <c r="Q54" s="200" t="str">
        <f t="shared" si="21"/>
        <v/>
      </c>
      <c r="R54" s="200"/>
      <c r="S54" s="85">
        <f t="shared" si="3"/>
        <v>6.6982167256585887</v>
      </c>
      <c r="T54" s="158">
        <f t="shared" si="4"/>
        <v>0.9999997681602556</v>
      </c>
      <c r="U54" s="209" t="str">
        <f t="shared" si="22"/>
        <v/>
      </c>
      <c r="V54" s="209"/>
      <c r="Y54" s="137">
        <v>1</v>
      </c>
      <c r="Z54" s="137">
        <f t="shared" si="10"/>
        <v>155</v>
      </c>
      <c r="AA54" s="137">
        <f t="shared" si="11"/>
        <v>3</v>
      </c>
      <c r="AB54" s="137">
        <f t="shared" si="12"/>
        <v>3</v>
      </c>
      <c r="AC54" s="137">
        <f t="shared" si="13"/>
        <v>1</v>
      </c>
      <c r="AD54" s="137">
        <f t="shared" si="14"/>
        <v>1</v>
      </c>
      <c r="AE54" s="137">
        <f t="shared" si="15"/>
        <v>1</v>
      </c>
      <c r="AF54" s="137">
        <f t="shared" si="16"/>
        <v>1</v>
      </c>
      <c r="AG54" s="137">
        <f t="shared" si="17"/>
        <v>0</v>
      </c>
      <c r="AH54" s="137">
        <f t="shared" si="18"/>
        <v>2</v>
      </c>
      <c r="AI54" s="137">
        <f t="shared" si="19"/>
        <v>1</v>
      </c>
      <c r="AJ54" s="137">
        <f t="shared" si="20"/>
        <v>1000000</v>
      </c>
      <c r="AL54" s="137">
        <v>21300000</v>
      </c>
      <c r="AN54" s="137">
        <v>190597.43806874647</v>
      </c>
    </row>
    <row r="55" spans="1:93" ht="20.100000000000001" customHeight="1" x14ac:dyDescent="0.25">
      <c r="A55" s="162">
        <v>44</v>
      </c>
      <c r="B55" s="123">
        <v>125</v>
      </c>
      <c r="C55" s="123">
        <v>4</v>
      </c>
      <c r="D55" s="123">
        <v>3</v>
      </c>
      <c r="E55" s="99">
        <v>1</v>
      </c>
      <c r="F55" s="99">
        <v>1</v>
      </c>
      <c r="G55" s="99">
        <v>1</v>
      </c>
      <c r="H55" s="99">
        <v>1</v>
      </c>
      <c r="I55" s="99">
        <v>1</v>
      </c>
      <c r="J55" s="99">
        <v>2</v>
      </c>
      <c r="K55" s="99">
        <v>0</v>
      </c>
      <c r="L55" s="123">
        <v>1000000</v>
      </c>
      <c r="N55" s="19">
        <f t="shared" si="23"/>
        <v>44</v>
      </c>
      <c r="O55" s="85">
        <f t="shared" si="0"/>
        <v>-1.0951904428027142</v>
      </c>
      <c r="P55" s="86">
        <f t="shared" si="1"/>
        <v>3.4345473731056501E-2</v>
      </c>
      <c r="Q55" s="200" t="str">
        <f t="shared" si="21"/>
        <v/>
      </c>
      <c r="R55" s="200"/>
      <c r="S55" s="85">
        <f t="shared" si="3"/>
        <v>7.6681160293152679</v>
      </c>
      <c r="T55" s="158">
        <f t="shared" si="4"/>
        <v>0.99999862510278037</v>
      </c>
      <c r="U55" s="209" t="str">
        <f t="shared" si="22"/>
        <v/>
      </c>
      <c r="V55" s="209"/>
      <c r="Y55" s="137">
        <v>1</v>
      </c>
      <c r="Z55" s="137">
        <f t="shared" si="10"/>
        <v>125</v>
      </c>
      <c r="AA55" s="137">
        <f t="shared" si="11"/>
        <v>4</v>
      </c>
      <c r="AB55" s="137">
        <f t="shared" si="12"/>
        <v>3</v>
      </c>
      <c r="AC55" s="137">
        <f t="shared" si="13"/>
        <v>1</v>
      </c>
      <c r="AD55" s="137">
        <f t="shared" si="14"/>
        <v>1</v>
      </c>
      <c r="AE55" s="137">
        <f t="shared" si="15"/>
        <v>1</v>
      </c>
      <c r="AF55" s="137">
        <f t="shared" si="16"/>
        <v>1</v>
      </c>
      <c r="AG55" s="137">
        <f t="shared" si="17"/>
        <v>1</v>
      </c>
      <c r="AH55" s="137">
        <f t="shared" si="18"/>
        <v>2</v>
      </c>
      <c r="AI55" s="137">
        <f t="shared" si="19"/>
        <v>0</v>
      </c>
      <c r="AJ55" s="137">
        <f t="shared" si="20"/>
        <v>1000000</v>
      </c>
      <c r="AL55" s="137">
        <v>21200000</v>
      </c>
      <c r="AN55" s="137">
        <v>54481.486750437529</v>
      </c>
    </row>
    <row r="56" spans="1:93" ht="20.100000000000001" customHeight="1" x14ac:dyDescent="0.25">
      <c r="K56" s="88"/>
      <c r="N56" s="1"/>
      <c r="O56" s="148"/>
      <c r="P56" s="148"/>
      <c r="Q56" s="1"/>
      <c r="R56" s="1"/>
      <c r="S56" s="1"/>
      <c r="AL56" s="137">
        <v>51800000</v>
      </c>
      <c r="AN56" s="137">
        <v>-57263.543125750999</v>
      </c>
    </row>
    <row r="57" spans="1:93" ht="20.100000000000001" customHeight="1" x14ac:dyDescent="0.25">
      <c r="K57" s="88"/>
      <c r="N57" s="1"/>
      <c r="O57" s="148"/>
      <c r="P57" s="148"/>
      <c r="Q57" s="1"/>
      <c r="R57" s="1"/>
      <c r="S57" s="1"/>
      <c r="AL57" s="137">
        <v>21100000</v>
      </c>
      <c r="AN57" s="137">
        <v>127174.43176058447</v>
      </c>
    </row>
    <row r="58" spans="1:93" ht="20.100000000000001" customHeight="1" x14ac:dyDescent="0.25">
      <c r="A58" s="17" t="s">
        <v>61</v>
      </c>
      <c r="B58" s="91">
        <f t="shared" ref="B58:L58" si="24">AVERAGE(B12:B55)</f>
        <v>110.51590909090909</v>
      </c>
      <c r="C58" s="91">
        <f t="shared" si="24"/>
        <v>3.2340909090909093</v>
      </c>
      <c r="D58" s="91">
        <f t="shared" si="24"/>
        <v>2.4545454545454546</v>
      </c>
      <c r="E58" s="91">
        <f t="shared" si="24"/>
        <v>0.52272727272727271</v>
      </c>
      <c r="F58" s="91">
        <f t="shared" si="24"/>
        <v>1.4545454545454546</v>
      </c>
      <c r="G58" s="91">
        <f t="shared" si="24"/>
        <v>0.70454545454545459</v>
      </c>
      <c r="H58" s="91">
        <f t="shared" si="24"/>
        <v>0.52272727272727271</v>
      </c>
      <c r="I58" s="91">
        <f t="shared" si="24"/>
        <v>0.56818181818181823</v>
      </c>
      <c r="J58" s="91">
        <f t="shared" si="24"/>
        <v>1.4318181818181819</v>
      </c>
      <c r="K58" s="91">
        <f t="shared" si="24"/>
        <v>0.54545454545454541</v>
      </c>
      <c r="L58" s="91">
        <f t="shared" si="24"/>
        <v>827272.72727272729</v>
      </c>
      <c r="N58" s="201" t="s">
        <v>175</v>
      </c>
      <c r="O58" s="201"/>
      <c r="P58" s="201"/>
      <c r="Q58" s="201"/>
      <c r="R58" s="201"/>
      <c r="S58" s="1"/>
    </row>
    <row r="59" spans="1:93" ht="20.100000000000001" customHeight="1" x14ac:dyDescent="0.25">
      <c r="A59" s="18" t="s">
        <v>62</v>
      </c>
      <c r="B59" s="89">
        <f t="shared" ref="B59:L59" si="25">STDEVA(B12:B55)</f>
        <v>34.013963912117063</v>
      </c>
      <c r="C59" s="89">
        <f t="shared" si="25"/>
        <v>0.90063109186634283</v>
      </c>
      <c r="D59" s="89">
        <f t="shared" si="25"/>
        <v>0.8199417294822241</v>
      </c>
      <c r="E59" s="89">
        <f t="shared" si="25"/>
        <v>0.50525776813638057</v>
      </c>
      <c r="F59" s="89">
        <f t="shared" si="25"/>
        <v>0.50368620050931456</v>
      </c>
      <c r="G59" s="89">
        <f t="shared" si="25"/>
        <v>0.46152152080364017</v>
      </c>
      <c r="H59" s="89">
        <f t="shared" si="25"/>
        <v>0.50525776813638057</v>
      </c>
      <c r="I59" s="89">
        <f t="shared" si="25"/>
        <v>0.50105596738531244</v>
      </c>
      <c r="J59" s="89">
        <f t="shared" si="25"/>
        <v>0.50105596738531244</v>
      </c>
      <c r="K59" s="89">
        <f t="shared" si="25"/>
        <v>0.50368620050931467</v>
      </c>
      <c r="L59" s="89">
        <f t="shared" si="25"/>
        <v>182187.7850086072</v>
      </c>
      <c r="N59" s="210" t="s">
        <v>176</v>
      </c>
      <c r="O59" s="210"/>
      <c r="P59" s="210"/>
      <c r="Q59" s="87" t="s">
        <v>177</v>
      </c>
      <c r="R59" s="87" t="s">
        <v>178</v>
      </c>
      <c r="S59" s="1"/>
    </row>
    <row r="60" spans="1:93" ht="20.100000000000001" customHeight="1" x14ac:dyDescent="0.25">
      <c r="A60" s="18" t="s">
        <v>133</v>
      </c>
      <c r="B60" s="96">
        <f>B59/B58</f>
        <v>0.30777436653158757</v>
      </c>
      <c r="C60" s="96">
        <f t="shared" ref="C60:H60" si="26">C59/C58</f>
        <v>0.27848045005002869</v>
      </c>
      <c r="D60" s="96">
        <f t="shared" si="26"/>
        <v>0.33405033423349872</v>
      </c>
      <c r="E60" s="96">
        <f t="shared" si="26"/>
        <v>0.96658007817394542</v>
      </c>
      <c r="F60" s="96">
        <f t="shared" si="26"/>
        <v>0.34628426285015373</v>
      </c>
      <c r="G60" s="96">
        <f t="shared" si="26"/>
        <v>0.65506280372129566</v>
      </c>
      <c r="H60" s="96">
        <f t="shared" si="26"/>
        <v>0.96658007817394542</v>
      </c>
      <c r="I60" s="96">
        <f t="shared" ref="I60:K60" si="27">I59/I58</f>
        <v>0.8818585025981498</v>
      </c>
      <c r="J60" s="96">
        <f t="shared" si="27"/>
        <v>0.34994385023736108</v>
      </c>
      <c r="K60" s="96">
        <f t="shared" si="27"/>
        <v>0.92342470093374363</v>
      </c>
      <c r="L60" s="96">
        <f>L59/L58</f>
        <v>0.22022699286754716</v>
      </c>
      <c r="N60" s="182" t="s">
        <v>352</v>
      </c>
      <c r="O60" s="182"/>
      <c r="P60" s="182"/>
      <c r="Q60" s="186">
        <f>F116</f>
        <v>4.5455497944388659E-27</v>
      </c>
      <c r="R60" s="184" t="str">
        <f>IF(Q60&lt;=0.05,"Aprovado","Revisar os elementos da amostra")</f>
        <v>Aprovado</v>
      </c>
      <c r="S60" s="1"/>
    </row>
    <row r="61" spans="1:93" ht="20.100000000000001" customHeight="1" x14ac:dyDescent="0.25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N61" s="183"/>
      <c r="O61" s="183"/>
      <c r="P61" s="183"/>
      <c r="Q61" s="187"/>
      <c r="R61" s="185"/>
      <c r="S61" s="1"/>
    </row>
    <row r="62" spans="1:93" ht="20.100000000000001" customHeight="1" x14ac:dyDescent="0.25">
      <c r="A62" s="17" t="s">
        <v>85</v>
      </c>
      <c r="B62" s="91">
        <f t="shared" ref="B62:L62" si="28">MIN(B12:B55)</f>
        <v>27.8</v>
      </c>
      <c r="C62" s="91">
        <f t="shared" si="28"/>
        <v>2</v>
      </c>
      <c r="D62" s="91">
        <f t="shared" si="28"/>
        <v>1</v>
      </c>
      <c r="E62" s="91">
        <f t="shared" si="28"/>
        <v>0</v>
      </c>
      <c r="F62" s="91">
        <f t="shared" si="28"/>
        <v>1</v>
      </c>
      <c r="G62" s="91">
        <f t="shared" si="28"/>
        <v>0</v>
      </c>
      <c r="H62" s="91">
        <f t="shared" si="28"/>
        <v>0</v>
      </c>
      <c r="I62" s="91">
        <f t="shared" si="28"/>
        <v>0</v>
      </c>
      <c r="J62" s="91">
        <f t="shared" si="28"/>
        <v>1</v>
      </c>
      <c r="K62" s="91">
        <f t="shared" si="28"/>
        <v>0</v>
      </c>
      <c r="L62" s="91">
        <f t="shared" si="28"/>
        <v>400000</v>
      </c>
      <c r="N62" s="182" t="s">
        <v>399</v>
      </c>
      <c r="O62" s="182"/>
      <c r="P62" s="182"/>
      <c r="Q62" s="186">
        <f>F123</f>
        <v>1.961068397020177E-3</v>
      </c>
      <c r="R62" s="184" t="str">
        <f>IF(Q62&lt;=0.3,"Aprovado","Revisar os elementos da amostra")</f>
        <v>Aprovado</v>
      </c>
      <c r="S62" s="1"/>
    </row>
    <row r="63" spans="1:93" ht="20.100000000000001" customHeight="1" x14ac:dyDescent="0.25">
      <c r="A63" s="18" t="s">
        <v>86</v>
      </c>
      <c r="B63" s="89">
        <f t="shared" ref="B63:L63" si="29">MAX(B12:B55)</f>
        <v>155</v>
      </c>
      <c r="C63" s="89">
        <f t="shared" si="29"/>
        <v>6</v>
      </c>
      <c r="D63" s="89">
        <f t="shared" si="29"/>
        <v>4</v>
      </c>
      <c r="E63" s="89">
        <f t="shared" si="29"/>
        <v>1</v>
      </c>
      <c r="F63" s="89">
        <f t="shared" si="29"/>
        <v>2</v>
      </c>
      <c r="G63" s="89">
        <f t="shared" si="29"/>
        <v>1</v>
      </c>
      <c r="H63" s="89">
        <f t="shared" si="29"/>
        <v>1</v>
      </c>
      <c r="I63" s="89">
        <f t="shared" si="29"/>
        <v>1</v>
      </c>
      <c r="J63" s="89">
        <f t="shared" si="29"/>
        <v>2</v>
      </c>
      <c r="K63" s="89">
        <f t="shared" si="29"/>
        <v>1</v>
      </c>
      <c r="L63" s="89">
        <f t="shared" si="29"/>
        <v>1100000</v>
      </c>
      <c r="N63" s="183"/>
      <c r="O63" s="183"/>
      <c r="P63" s="183"/>
      <c r="Q63" s="187"/>
      <c r="R63" s="185"/>
      <c r="S63" s="1"/>
      <c r="Y63" s="137" cm="1">
        <f t="array" ref="Y63:AI63">TRANSPOSE(X64:X74)</f>
        <v>1</v>
      </c>
      <c r="Z63" s="137">
        <v>105.72</v>
      </c>
      <c r="AA63" s="137">
        <v>3</v>
      </c>
      <c r="AB63" s="137">
        <v>2</v>
      </c>
      <c r="AC63" s="137">
        <v>1</v>
      </c>
      <c r="AD63" s="137">
        <v>1</v>
      </c>
      <c r="AE63" s="137">
        <v>1</v>
      </c>
      <c r="AF63" s="137">
        <v>1</v>
      </c>
      <c r="AG63" s="137">
        <v>1</v>
      </c>
      <c r="AH63" s="137">
        <v>1</v>
      </c>
      <c r="AI63" s="137">
        <v>0</v>
      </c>
      <c r="AL63" s="137" cm="1">
        <f t="array" ref="AL63:AV106">MMULT(Y12:AI55,_xlfn.ANCHORARRAY(AL34))</f>
        <v>0.25436163924139688</v>
      </c>
      <c r="AM63" s="137">
        <v>5.4539136492567561E-4</v>
      </c>
      <c r="AN63" s="137">
        <v>-3.6598424533848609E-2</v>
      </c>
      <c r="AO63" s="137">
        <v>-2.9779992857393137E-2</v>
      </c>
      <c r="AP63" s="137">
        <v>-3.4996333596190594E-2</v>
      </c>
      <c r="AQ63" s="137">
        <v>2.669131668192623E-2</v>
      </c>
      <c r="AR63" s="137">
        <v>-9.3743014039614145E-2</v>
      </c>
      <c r="AS63" s="137">
        <v>-2.2997536083404366E-2</v>
      </c>
      <c r="AT63" s="137">
        <v>5.5475098314594573E-2</v>
      </c>
      <c r="AU63" s="137">
        <v>-2.3264585810671062E-2</v>
      </c>
      <c r="AV63" s="137">
        <v>-7.5389669110731528E-2</v>
      </c>
      <c r="AX63" s="137" cm="1">
        <f t="array" ref="AX63:CO106">MMULT(_xlfn.ANCHORARRAY(AL63),_xlfn.ANCHORARRAY(AL8))</f>
        <v>0.28824473148709595</v>
      </c>
      <c r="AY63" s="137">
        <v>3.8462356700915024E-2</v>
      </c>
      <c r="AZ63" s="137">
        <v>2.1524712098145909E-2</v>
      </c>
      <c r="BA63" s="137">
        <v>3.1632052501777363E-2</v>
      </c>
      <c r="BB63" s="137">
        <v>-1.5095519193368059E-2</v>
      </c>
      <c r="BC63" s="137">
        <v>-1.7309817031897989E-2</v>
      </c>
      <c r="BD63" s="137">
        <v>-6.0735337048680949E-2</v>
      </c>
      <c r="BE63" s="137">
        <v>3.2279192188224087E-2</v>
      </c>
      <c r="BF63" s="137">
        <v>2.2692299249048239E-2</v>
      </c>
      <c r="BG63" s="137">
        <v>0.1387227303239835</v>
      </c>
      <c r="BH63" s="137">
        <v>0.12051316872452217</v>
      </c>
      <c r="BI63" s="137">
        <v>0.16482032385922316</v>
      </c>
      <c r="BJ63" s="137">
        <v>3.4329189926574591E-2</v>
      </c>
      <c r="BK63" s="137">
        <v>3.8010770780390807E-2</v>
      </c>
      <c r="BL63" s="137">
        <v>2.0410733333951367E-2</v>
      </c>
      <c r="BM63" s="137">
        <v>-9.7232504507322334E-2</v>
      </c>
      <c r="BN63" s="137">
        <v>-3.7971803008690033E-2</v>
      </c>
      <c r="BO63" s="137">
        <v>0.16639121578125968</v>
      </c>
      <c r="BP63" s="137">
        <v>0.11631193290900821</v>
      </c>
      <c r="BQ63" s="137">
        <v>-5.2361010336793481E-2</v>
      </c>
      <c r="BR63" s="137">
        <v>1.617689220232614E-2</v>
      </c>
      <c r="BS63" s="137">
        <v>2.9469045134837502E-2</v>
      </c>
      <c r="BT63" s="137">
        <v>5.9311187524048542E-2</v>
      </c>
      <c r="BU63" s="137">
        <v>2.8962974727942334E-2</v>
      </c>
      <c r="BV63" s="137">
        <v>8.8245202395068473E-2</v>
      </c>
      <c r="BW63" s="137">
        <v>4.4457153493231066E-2</v>
      </c>
      <c r="BX63" s="137">
        <v>5.2733630945508564E-2</v>
      </c>
      <c r="BY63" s="137">
        <v>5.2023216160218086E-2</v>
      </c>
      <c r="BZ63" s="137">
        <v>3.2259665801892837E-2</v>
      </c>
      <c r="CA63" s="137">
        <v>2.6885822331176035E-3</v>
      </c>
      <c r="CB63" s="137">
        <v>6.2771257432078925E-2</v>
      </c>
      <c r="CC63" s="137">
        <v>1.9867497306428616E-2</v>
      </c>
      <c r="CD63" s="137">
        <v>-1.541044226228333E-2</v>
      </c>
      <c r="CE63" s="137">
        <v>-7.8508183891834962E-2</v>
      </c>
      <c r="CF63" s="137">
        <v>-4.1210353643991726E-2</v>
      </c>
      <c r="CG63" s="137">
        <v>1.2237435199564495E-2</v>
      </c>
      <c r="CH63" s="137">
        <v>-7.2773022523040506E-2</v>
      </c>
      <c r="CI63" s="137">
        <v>1.7052429735272323E-2</v>
      </c>
      <c r="CJ63" s="137">
        <v>8.4854997229638407E-2</v>
      </c>
      <c r="CK63" s="137">
        <v>-2.6189823312289529E-2</v>
      </c>
      <c r="CL63" s="137">
        <v>-0.10005056008847671</v>
      </c>
      <c r="CM63" s="137">
        <v>-8.61080842039052E-2</v>
      </c>
      <c r="CN63" s="137">
        <v>-0.10720235913820519</v>
      </c>
      <c r="CO63" s="137">
        <v>-2.9297757194497925E-2</v>
      </c>
    </row>
    <row r="64" spans="1:93" ht="20.100000000000001" customHeight="1" x14ac:dyDescent="0.25">
      <c r="A64" s="18" t="s">
        <v>63</v>
      </c>
      <c r="B64" s="89">
        <f>B63-B62</f>
        <v>127.2</v>
      </c>
      <c r="C64" s="90">
        <f t="shared" ref="C64:H64" si="30">C63-C62</f>
        <v>4</v>
      </c>
      <c r="D64" s="90">
        <f t="shared" si="30"/>
        <v>3</v>
      </c>
      <c r="E64" s="90">
        <f t="shared" si="30"/>
        <v>1</v>
      </c>
      <c r="F64" s="90">
        <f t="shared" si="30"/>
        <v>1</v>
      </c>
      <c r="G64" s="90">
        <f t="shared" si="30"/>
        <v>1</v>
      </c>
      <c r="H64" s="90">
        <f t="shared" si="30"/>
        <v>1</v>
      </c>
      <c r="I64" s="90">
        <f t="shared" ref="I64:K64" si="31">I63-I62</f>
        <v>1</v>
      </c>
      <c r="J64" s="90">
        <f t="shared" si="31"/>
        <v>1</v>
      </c>
      <c r="K64" s="90">
        <f t="shared" si="31"/>
        <v>1</v>
      </c>
      <c r="L64" s="89">
        <f>L63-L62</f>
        <v>700000</v>
      </c>
      <c r="N64" s="182" t="s">
        <v>400</v>
      </c>
      <c r="O64" s="182"/>
      <c r="P64" s="182"/>
      <c r="Q64" s="186">
        <f>F124</f>
        <v>8.7185879326817124E-20</v>
      </c>
      <c r="R64" s="184" t="str">
        <f>IF(Q64&lt;=0.3,"Aprovado","Revisar os elementos da amostra")</f>
        <v>Aprovado</v>
      </c>
      <c r="S64" s="1"/>
      <c r="X64" s="137">
        <v>1</v>
      </c>
      <c r="AL64" s="137">
        <v>-5.1870899503774923E-2</v>
      </c>
      <c r="AM64" s="137">
        <v>-1.2021087898494756E-4</v>
      </c>
      <c r="AN64" s="137">
        <v>-4.1806002160338016E-4</v>
      </c>
      <c r="AO64" s="137">
        <v>-4.5183956641384766E-3</v>
      </c>
      <c r="AP64" s="137">
        <v>-6.1074277730552906E-2</v>
      </c>
      <c r="AQ64" s="137">
        <v>4.8812314050633736E-2</v>
      </c>
      <c r="AR64" s="137">
        <v>4.9599764049574752E-2</v>
      </c>
      <c r="AS64" s="137">
        <v>7.6434504853105475E-2</v>
      </c>
      <c r="AT64" s="137">
        <v>4.8927989118083159E-2</v>
      </c>
      <c r="AU64" s="137">
        <v>-3.9565022682730641E-2</v>
      </c>
      <c r="AV64" s="137">
        <v>2.7869849361299645E-2</v>
      </c>
      <c r="AX64" s="137">
        <v>3.8462356700914774E-2</v>
      </c>
      <c r="AY64" s="137">
        <v>0.18550664521539362</v>
      </c>
      <c r="AZ64" s="137">
        <v>4.063085380026335E-2</v>
      </c>
      <c r="BA64" s="137">
        <v>-1.9139301235537726E-2</v>
      </c>
      <c r="BB64" s="137">
        <v>-7.2039974997687828E-2</v>
      </c>
      <c r="BC64" s="137">
        <v>4.0705658382498261E-2</v>
      </c>
      <c r="BD64" s="137">
        <v>7.7427752430516722E-2</v>
      </c>
      <c r="BE64" s="137">
        <v>3.1028898503152325E-3</v>
      </c>
      <c r="BF64" s="137">
        <v>-5.4179660786699869E-2</v>
      </c>
      <c r="BG64" s="137">
        <v>4.3563238047958502E-3</v>
      </c>
      <c r="BH64" s="137">
        <v>-5.8962353633451398E-2</v>
      </c>
      <c r="BI64" s="137">
        <v>-5.3288694291387155E-2</v>
      </c>
      <c r="BJ64" s="137">
        <v>-1.3131436132798199E-2</v>
      </c>
      <c r="BK64" s="137">
        <v>2.2102948115418505E-2</v>
      </c>
      <c r="BL64" s="137">
        <v>1.491973881868628E-2</v>
      </c>
      <c r="BM64" s="137">
        <v>-4.6290782576297443E-2</v>
      </c>
      <c r="BN64" s="137">
        <v>-2.9555505157993815E-2</v>
      </c>
      <c r="BO64" s="137">
        <v>-1.5402088102910244E-2</v>
      </c>
      <c r="BP64" s="137">
        <v>4.103621392333312E-2</v>
      </c>
      <c r="BQ64" s="137">
        <v>-7.2814342441086324E-2</v>
      </c>
      <c r="BR64" s="137">
        <v>-1.9133033768107703E-2</v>
      </c>
      <c r="BS64" s="137">
        <v>7.1430491743316671E-2</v>
      </c>
      <c r="BT64" s="137">
        <v>5.485033675733178E-2</v>
      </c>
      <c r="BU64" s="137">
        <v>-3.8068558988383031E-2</v>
      </c>
      <c r="BV64" s="137">
        <v>0.13451396835528903</v>
      </c>
      <c r="BW64" s="137">
        <v>0.14259700969391684</v>
      </c>
      <c r="BX64" s="137">
        <v>0.11099551442604731</v>
      </c>
      <c r="BY64" s="137">
        <v>-5.1876202966911977E-2</v>
      </c>
      <c r="BZ64" s="137">
        <v>2.438501177219829E-2</v>
      </c>
      <c r="CA64" s="137">
        <v>-2.5001047140102428E-3</v>
      </c>
      <c r="CB64" s="137">
        <v>9.2042958067048014E-3</v>
      </c>
      <c r="CC64" s="137">
        <v>8.7619483285171509E-2</v>
      </c>
      <c r="CD64" s="137">
        <v>7.6690523174511555E-2</v>
      </c>
      <c r="CE64" s="137">
        <v>-2.0337243741727504E-2</v>
      </c>
      <c r="CF64" s="137">
        <v>4.6357172439331011E-2</v>
      </c>
      <c r="CG64" s="137">
        <v>1.4426030683182406E-2</v>
      </c>
      <c r="CH64" s="137">
        <v>6.4871166256799478E-2</v>
      </c>
      <c r="CI64" s="137">
        <v>3.7947065544966699E-2</v>
      </c>
      <c r="CJ64" s="137">
        <v>9.5240198454706645E-2</v>
      </c>
      <c r="CK64" s="137">
        <v>0.13397909868539562</v>
      </c>
      <c r="CL64" s="137">
        <v>2.5695919754364971E-2</v>
      </c>
      <c r="CM64" s="137">
        <v>-1.0980103274964098E-2</v>
      </c>
      <c r="CN64" s="137">
        <v>-2.2800843585067926E-2</v>
      </c>
      <c r="CO64" s="137">
        <v>1.4455625196606453E-3</v>
      </c>
    </row>
    <row r="65" spans="1:93" ht="20.100000000000001" customHeight="1" x14ac:dyDescent="0.25">
      <c r="N65" s="183"/>
      <c r="O65" s="183"/>
      <c r="P65" s="183"/>
      <c r="Q65" s="187"/>
      <c r="R65" s="185"/>
      <c r="S65" s="1"/>
      <c r="X65" s="137">
        <f>B69</f>
        <v>105.72</v>
      </c>
      <c r="AL65" s="137">
        <v>9.2733841576482109E-2</v>
      </c>
      <c r="AM65" s="137">
        <v>-1.570815738295493E-4</v>
      </c>
      <c r="AN65" s="137">
        <v>-6.9144262681783506E-3</v>
      </c>
      <c r="AO65" s="137">
        <v>-5.7290550873794602E-2</v>
      </c>
      <c r="AP65" s="137">
        <v>3.8264018718169819E-2</v>
      </c>
      <c r="AQ65" s="137">
        <v>-3.2351664543382917E-2</v>
      </c>
      <c r="AR65" s="137">
        <v>1.7990422342061274E-2</v>
      </c>
      <c r="AS65" s="137">
        <v>3.4708415433642809E-2</v>
      </c>
      <c r="AT65" s="137">
        <v>2.9121494622966863E-2</v>
      </c>
      <c r="AU65" s="137">
        <v>5.0257776335591503E-2</v>
      </c>
      <c r="AV65" s="137">
        <v>3.3125586249659486E-2</v>
      </c>
      <c r="AX65" s="137">
        <v>2.1524712098145708E-2</v>
      </c>
      <c r="AY65" s="137">
        <v>4.0630853800263537E-2</v>
      </c>
      <c r="AZ65" s="137">
        <v>0.22523804581789209</v>
      </c>
      <c r="BA65" s="137">
        <v>2.1980403105973045E-2</v>
      </c>
      <c r="BB65" s="137">
        <v>5.0504419457743935E-2</v>
      </c>
      <c r="BC65" s="137">
        <v>0.21896765400241486</v>
      </c>
      <c r="BD65" s="137">
        <v>5.2286683076739268E-2</v>
      </c>
      <c r="BE65" s="137">
        <v>0.13304326463282029</v>
      </c>
      <c r="BF65" s="137">
        <v>2.8798103554241589E-2</v>
      </c>
      <c r="BG65" s="137">
        <v>5.830414378498356E-2</v>
      </c>
      <c r="BH65" s="137">
        <v>2.359556448802605E-3</v>
      </c>
      <c r="BI65" s="137">
        <v>4.1971236294931318E-2</v>
      </c>
      <c r="BJ65" s="137">
        <v>-6.5085314356333801E-2</v>
      </c>
      <c r="BK65" s="137">
        <v>3.6750971715108112E-2</v>
      </c>
      <c r="BL65" s="137">
        <v>-3.190455617607009E-2</v>
      </c>
      <c r="BM65" s="137">
        <v>1.6298917135744037E-2</v>
      </c>
      <c r="BN65" s="137">
        <v>5.7682487310503225E-2</v>
      </c>
      <c r="BO65" s="137">
        <v>-7.1801759666794113E-2</v>
      </c>
      <c r="BP65" s="137">
        <v>2.2269220583404997E-2</v>
      </c>
      <c r="BQ65" s="137">
        <v>-3.0825688146457447E-2</v>
      </c>
      <c r="BR65" s="137">
        <v>-7.875022365514453E-2</v>
      </c>
      <c r="BS65" s="137">
        <v>5.8693519883485021E-2</v>
      </c>
      <c r="BT65" s="137">
        <v>3.1205432087673908E-2</v>
      </c>
      <c r="BU65" s="137">
        <v>-2.6604459995152319E-2</v>
      </c>
      <c r="BV65" s="137">
        <v>-3.0565998496024052E-2</v>
      </c>
      <c r="BW65" s="137">
        <v>7.7128070483735572E-2</v>
      </c>
      <c r="BX65" s="137">
        <v>8.4357435478935178E-3</v>
      </c>
      <c r="BY65" s="137">
        <v>-2.2358502324965474E-2</v>
      </c>
      <c r="BZ65" s="137">
        <v>-3.4762725149106471E-2</v>
      </c>
      <c r="CA65" s="137">
        <v>4.727155887706487E-2</v>
      </c>
      <c r="CB65" s="137">
        <v>0.1360785612850744</v>
      </c>
      <c r="CC65" s="137">
        <v>6.5795499251291981E-2</v>
      </c>
      <c r="CD65" s="137">
        <v>-8.5958057408551405E-2</v>
      </c>
      <c r="CE65" s="137">
        <v>9.1934311667203478E-3</v>
      </c>
      <c r="CF65" s="137">
        <v>-8.9033443337457233E-2</v>
      </c>
      <c r="CG65" s="137">
        <v>-1.5494426201097311E-2</v>
      </c>
      <c r="CH65" s="137">
        <v>-4.1064119982456709E-2</v>
      </c>
      <c r="CI65" s="137">
        <v>-4.7397266902658219E-2</v>
      </c>
      <c r="CJ65" s="137">
        <v>4.4041388956648823E-2</v>
      </c>
      <c r="CK65" s="137">
        <v>1.8048191077295064E-2</v>
      </c>
      <c r="CL65" s="137">
        <v>4.5195314337693512E-2</v>
      </c>
      <c r="CM65" s="137">
        <v>-2.7931965452654722E-2</v>
      </c>
      <c r="CN65" s="137">
        <v>6.8023597078316553E-2</v>
      </c>
      <c r="CO65" s="137">
        <v>6.1817526398332066E-2</v>
      </c>
    </row>
    <row r="66" spans="1:93" ht="20.100000000000001" customHeight="1" x14ac:dyDescent="0.25">
      <c r="A66" s="206" t="s">
        <v>356</v>
      </c>
      <c r="B66" s="206"/>
      <c r="C66" s="206"/>
      <c r="D66" s="206"/>
      <c r="E66" s="206"/>
      <c r="F66" s="206"/>
      <c r="G66" s="206"/>
      <c r="H66" s="206"/>
      <c r="I66" s="206"/>
      <c r="J66" s="206"/>
      <c r="K66" s="206"/>
      <c r="N66" s="182" t="s">
        <v>401</v>
      </c>
      <c r="O66" s="182"/>
      <c r="P66" s="182"/>
      <c r="Q66" s="186">
        <f>F125</f>
        <v>9.621255364949086E-6</v>
      </c>
      <c r="R66" s="184" t="str">
        <f>IF(Q66&lt;=0.3,"Aprovado","Revisar os elementos da amostra")</f>
        <v>Aprovado</v>
      </c>
      <c r="S66" s="1"/>
      <c r="X66" s="137">
        <f t="shared" ref="X66:X74" si="32">B70</f>
        <v>3</v>
      </c>
      <c r="Y66" s="137" cm="1">
        <f t="array" ref="Y66:AI66">MMULT(_xlfn.ANCHORARRAY(Y63),_xlfn.ANCHORARRAY(AL34))</f>
        <v>0.23152721646003516</v>
      </c>
      <c r="Z66" s="137">
        <v>-4.9914233225589722E-4</v>
      </c>
      <c r="AA66" s="137">
        <v>5.3647977871420626E-3</v>
      </c>
      <c r="AB66" s="137">
        <v>-1.9763183008900807E-2</v>
      </c>
      <c r="AC66" s="137">
        <v>-3.9865010190049122E-3</v>
      </c>
      <c r="AD66" s="137">
        <v>-6.6869684915264294E-2</v>
      </c>
      <c r="AE66" s="137">
        <v>1.2467739980119491E-2</v>
      </c>
      <c r="AF66" s="137">
        <v>8.4760474038446831E-2</v>
      </c>
      <c r="AG66" s="137">
        <v>5.325080933687823E-2</v>
      </c>
      <c r="AH66" s="137">
        <v>-4.5255588808066335E-2</v>
      </c>
      <c r="AI66" s="137">
        <v>-7.6408945337397546E-2</v>
      </c>
      <c r="AL66" s="137">
        <v>8.8016536226313988E-2</v>
      </c>
      <c r="AM66" s="137">
        <v>-1.4396109998659364E-3</v>
      </c>
      <c r="AN66" s="137">
        <v>5.8423123692048409E-3</v>
      </c>
      <c r="AO66" s="137">
        <v>-1.02161618300869E-2</v>
      </c>
      <c r="AP66" s="137">
        <v>1.1917114985184444E-2</v>
      </c>
      <c r="AQ66" s="137">
        <v>3.6423978855391059E-2</v>
      </c>
      <c r="AR66" s="137">
        <v>-4.3055910224539612E-2</v>
      </c>
      <c r="AS66" s="137">
        <v>-4.9263593844833253E-2</v>
      </c>
      <c r="AT66" s="137">
        <v>-6.0949022106676569E-2</v>
      </c>
      <c r="AU66" s="137">
        <v>6.557155175043286E-2</v>
      </c>
      <c r="AV66" s="137">
        <v>6.8955775790795121E-2</v>
      </c>
      <c r="AX66" s="137">
        <v>3.1632052501777162E-2</v>
      </c>
      <c r="AY66" s="137">
        <v>-1.9139301235537615E-2</v>
      </c>
      <c r="AZ66" s="137">
        <v>2.1980403105972879E-2</v>
      </c>
      <c r="BA66" s="137">
        <v>0.31803680087992464</v>
      </c>
      <c r="BB66" s="137">
        <v>5.5250495151448559E-2</v>
      </c>
      <c r="BC66" s="137">
        <v>3.3725120574628037E-2</v>
      </c>
      <c r="BD66" s="137">
        <v>7.6760611854178373E-2</v>
      </c>
      <c r="BE66" s="137">
        <v>8.6355355698462255E-3</v>
      </c>
      <c r="BF66" s="137">
        <v>7.4298887818073867E-2</v>
      </c>
      <c r="BG66" s="137">
        <v>5.9637297118143806E-2</v>
      </c>
      <c r="BH66" s="137">
        <v>-2.0650742230702762E-2</v>
      </c>
      <c r="BI66" s="137">
        <v>7.5120718934194072E-2</v>
      </c>
      <c r="BJ66" s="137">
        <v>6.1637207846997735E-2</v>
      </c>
      <c r="BK66" s="137">
        <v>-3.608361711961855E-3</v>
      </c>
      <c r="BL66" s="137">
        <v>0.14251261600730625</v>
      </c>
      <c r="BM66" s="137">
        <v>8.8186542825862413E-2</v>
      </c>
      <c r="BN66" s="137">
        <v>0.1043851666124887</v>
      </c>
      <c r="BO66" s="137">
        <v>8.8207225147571677E-2</v>
      </c>
      <c r="BP66" s="137">
        <v>1.9542013569603695E-2</v>
      </c>
      <c r="BQ66" s="137">
        <v>9.896436571449363E-2</v>
      </c>
      <c r="BR66" s="137">
        <v>-1.4888257624458973E-3</v>
      </c>
      <c r="BS66" s="137">
        <v>0.11872962035758347</v>
      </c>
      <c r="BT66" s="137">
        <v>-7.1082181240062575E-2</v>
      </c>
      <c r="BU66" s="137">
        <v>-0.12097780350762782</v>
      </c>
      <c r="BV66" s="137">
        <v>5.1130333155429447E-2</v>
      </c>
      <c r="BW66" s="137">
        <v>5.9140069330814435E-2</v>
      </c>
      <c r="BX66" s="137">
        <v>5.315806860715061E-2</v>
      </c>
      <c r="BY66" s="137">
        <v>2.4242177585651559E-2</v>
      </c>
      <c r="BZ66" s="137">
        <v>6.7961072963811403E-2</v>
      </c>
      <c r="CA66" s="137">
        <v>-6.7488639788388094E-2</v>
      </c>
      <c r="CB66" s="137">
        <v>-4.5674646515981687E-2</v>
      </c>
      <c r="CC66" s="137">
        <v>-7.0832697533754679E-2</v>
      </c>
      <c r="CD66" s="137">
        <v>3.0502347720125333E-2</v>
      </c>
      <c r="CE66" s="137">
        <v>0.14798703974109334</v>
      </c>
      <c r="CF66" s="137">
        <v>-7.4155304532104033E-2</v>
      </c>
      <c r="CG66" s="137">
        <v>-6.2653038083740176E-2</v>
      </c>
      <c r="CH66" s="137">
        <v>5.2850458737892902E-2</v>
      </c>
      <c r="CI66" s="137">
        <v>-8.7348374758793923E-2</v>
      </c>
      <c r="CJ66" s="137">
        <v>-9.2013683039673611E-2</v>
      </c>
      <c r="CK66" s="137">
        <v>-4.418527692302654E-2</v>
      </c>
      <c r="CL66" s="137">
        <v>-1.4342658014010495E-2</v>
      </c>
      <c r="CM66" s="137">
        <v>-0.10345006287657965</v>
      </c>
      <c r="CN66" s="137">
        <v>7.8757519273111587E-3</v>
      </c>
      <c r="CO66" s="137">
        <v>-7.2998403604977613E-2</v>
      </c>
    </row>
    <row r="67" spans="1:93" ht="20.100000000000001" customHeight="1" x14ac:dyDescent="0.25">
      <c r="N67" s="183"/>
      <c r="O67" s="183"/>
      <c r="P67" s="183"/>
      <c r="Q67" s="187"/>
      <c r="R67" s="185"/>
      <c r="S67" s="1"/>
      <c r="X67" s="137">
        <f t="shared" si="32"/>
        <v>2</v>
      </c>
      <c r="AL67" s="137">
        <v>1.8812581882994658E-2</v>
      </c>
      <c r="AM67" s="137">
        <v>8.3265595933823165E-4</v>
      </c>
      <c r="AN67" s="137">
        <v>-1.9367165127599797E-2</v>
      </c>
      <c r="AO67" s="137">
        <v>1.0152238125154943E-2</v>
      </c>
      <c r="AP67" s="137">
        <v>3.9667488512895269E-2</v>
      </c>
      <c r="AQ67" s="137">
        <v>-3.1952693319847618E-2</v>
      </c>
      <c r="AR67" s="137">
        <v>-8.9341253001585394E-2</v>
      </c>
      <c r="AS67" s="137">
        <v>-8.2806190362786185E-3</v>
      </c>
      <c r="AT67" s="137">
        <v>-5.8901600226645805E-2</v>
      </c>
      <c r="AU67" s="137">
        <v>3.9211317742229246E-2</v>
      </c>
      <c r="AV67" s="137">
        <v>3.6569847886577397E-2</v>
      </c>
      <c r="AX67" s="137">
        <v>-1.5095519193368025E-2</v>
      </c>
      <c r="AY67" s="137">
        <v>-7.2039974997687786E-2</v>
      </c>
      <c r="AZ67" s="137">
        <v>5.0504419457743921E-2</v>
      </c>
      <c r="BA67" s="137">
        <v>5.5250495151448642E-2</v>
      </c>
      <c r="BB67" s="137">
        <v>0.23215816622287622</v>
      </c>
      <c r="BC67" s="137">
        <v>2.7723364896857366E-2</v>
      </c>
      <c r="BD67" s="137">
        <v>1.3206618392441583E-2</v>
      </c>
      <c r="BE67" s="137">
        <v>1.8718675428699566E-3</v>
      </c>
      <c r="BF67" s="137">
        <v>1.6413912091324402E-2</v>
      </c>
      <c r="BG67" s="137">
        <v>5.6658441341632865E-2</v>
      </c>
      <c r="BH67" s="137">
        <v>0.15752975262118846</v>
      </c>
      <c r="BI67" s="137">
        <v>3.6029037394866986E-2</v>
      </c>
      <c r="BJ67" s="137">
        <v>1.7095167798763994E-2</v>
      </c>
      <c r="BK67" s="137">
        <v>9.4910418165104288E-2</v>
      </c>
      <c r="BL67" s="137">
        <v>-1.5378517531795713E-2</v>
      </c>
      <c r="BM67" s="137">
        <v>4.5727564921078837E-2</v>
      </c>
      <c r="BN67" s="137">
        <v>7.5465470880034052E-2</v>
      </c>
      <c r="BO67" s="137">
        <v>3.4591154030832932E-2</v>
      </c>
      <c r="BP67" s="137">
        <v>-5.6954606309066153E-2</v>
      </c>
      <c r="BQ67" s="137">
        <v>-2.4186020512155876E-2</v>
      </c>
      <c r="BR67" s="137">
        <v>-1.2645167525749908E-2</v>
      </c>
      <c r="BS67" s="137">
        <v>-3.7870533568591616E-2</v>
      </c>
      <c r="BT67" s="137">
        <v>5.662855528658875E-3</v>
      </c>
      <c r="BU67" s="137">
        <v>-7.1156785221739641E-3</v>
      </c>
      <c r="BV67" s="137">
        <v>5.8044611862585332E-3</v>
      </c>
      <c r="BW67" s="137">
        <v>-1.1417351402641218E-2</v>
      </c>
      <c r="BX67" s="137">
        <v>-7.7081851310820862E-2</v>
      </c>
      <c r="BY67" s="137">
        <v>0.14676642776686608</v>
      </c>
      <c r="BZ67" s="137">
        <v>-0.11129336224162725</v>
      </c>
      <c r="CA67" s="137">
        <v>3.1071174727844073E-2</v>
      </c>
      <c r="CB67" s="137">
        <v>1.742556202161559E-2</v>
      </c>
      <c r="CC67" s="137">
        <v>6.6112957487364232E-2</v>
      </c>
      <c r="CD67" s="137">
        <v>7.5116874935748104E-2</v>
      </c>
      <c r="CE67" s="137">
        <v>0.13565880790834384</v>
      </c>
      <c r="CF67" s="137">
        <v>-6.1081023336864715E-5</v>
      </c>
      <c r="CG67" s="137">
        <v>-8.7954940222376099E-2</v>
      </c>
      <c r="CH67" s="137">
        <v>-4.6572900679478876E-2</v>
      </c>
      <c r="CI67" s="137">
        <v>3.5915710231974804E-2</v>
      </c>
      <c r="CJ67" s="137">
        <v>-5.9783118818649367E-2</v>
      </c>
      <c r="CK67" s="137">
        <v>-4.2424882942758688E-2</v>
      </c>
      <c r="CL67" s="137">
        <v>6.8255216380314787E-2</v>
      </c>
      <c r="CM67" s="137">
        <v>2.4138137540593466E-2</v>
      </c>
      <c r="CN67" s="137">
        <v>0.14531488109930552</v>
      </c>
      <c r="CO67" s="137">
        <v>5.4965890783355981E-3</v>
      </c>
    </row>
    <row r="68" spans="1:93" ht="20.100000000000001" customHeight="1" x14ac:dyDescent="0.25">
      <c r="A68" s="121" t="s">
        <v>367</v>
      </c>
      <c r="B68" s="121" t="s">
        <v>22</v>
      </c>
      <c r="C68" s="205" t="s">
        <v>45</v>
      </c>
      <c r="D68" s="205"/>
      <c r="E68" s="205" t="s">
        <v>92</v>
      </c>
      <c r="F68" s="205"/>
      <c r="N68" s="182" t="s">
        <v>402</v>
      </c>
      <c r="O68" s="182"/>
      <c r="P68" s="182"/>
      <c r="Q68" s="186">
        <f>F126</f>
        <v>2.6485665817687176E-7</v>
      </c>
      <c r="R68" s="184" t="str">
        <f>IF(Q68&lt;=0.3,"Aprovado","Revisar os elementos da amostra")</f>
        <v>Aprovado</v>
      </c>
      <c r="S68" s="1"/>
      <c r="X68" s="137">
        <f t="shared" si="32"/>
        <v>1</v>
      </c>
      <c r="AL68" s="137">
        <v>4.4449446183367866E-2</v>
      </c>
      <c r="AM68" s="137">
        <v>-4.8102417951274021E-4</v>
      </c>
      <c r="AN68" s="137">
        <v>3.3162415145777058E-2</v>
      </c>
      <c r="AO68" s="137">
        <v>-7.3006783706013351E-2</v>
      </c>
      <c r="AP68" s="137">
        <v>3.3106358821212011E-2</v>
      </c>
      <c r="AQ68" s="137">
        <v>-5.1333490797363122E-2</v>
      </c>
      <c r="AR68" s="137">
        <v>2.2248099149837108E-2</v>
      </c>
      <c r="AS68" s="137">
        <v>4.2308381505149817E-2</v>
      </c>
      <c r="AT68" s="137">
        <v>3.7385094688473716E-2</v>
      </c>
      <c r="AU68" s="137">
        <v>5.5420849979643083E-2</v>
      </c>
      <c r="AV68" s="137">
        <v>4.0999750191849871E-2</v>
      </c>
      <c r="AX68" s="137">
        <v>-1.7309817031898392E-2</v>
      </c>
      <c r="AY68" s="137">
        <v>4.0705658382498275E-2</v>
      </c>
      <c r="AZ68" s="137">
        <v>0.21896765400241455</v>
      </c>
      <c r="BA68" s="137">
        <v>3.3725120574627968E-2</v>
      </c>
      <c r="BB68" s="137">
        <v>2.7723364896857228E-2</v>
      </c>
      <c r="BC68" s="137">
        <v>0.25410226828419386</v>
      </c>
      <c r="BD68" s="137">
        <v>4.4123309387440413E-2</v>
      </c>
      <c r="BE68" s="137">
        <v>0.15343878930437321</v>
      </c>
      <c r="BF68" s="137">
        <v>3.446315964623492E-2</v>
      </c>
      <c r="BG68" s="137">
        <v>5.3401219572254029E-2</v>
      </c>
      <c r="BH68" s="137">
        <v>-6.3378066147675327E-2</v>
      </c>
      <c r="BI68" s="137">
        <v>5.5853469518537133E-2</v>
      </c>
      <c r="BJ68" s="137">
        <v>-0.10286476770398556</v>
      </c>
      <c r="BK68" s="137">
        <v>3.2295746042786636E-2</v>
      </c>
      <c r="BL68" s="137">
        <v>2.4436649697362797E-2</v>
      </c>
      <c r="BM68" s="137">
        <v>4.7510377308712104E-3</v>
      </c>
      <c r="BN68" s="137">
        <v>6.2475256991240791E-2</v>
      </c>
      <c r="BO68" s="137">
        <v>-9.4539280280608401E-2</v>
      </c>
      <c r="BP68" s="137">
        <v>1.0413255767577942E-2</v>
      </c>
      <c r="BQ68" s="137">
        <v>-3.1275128178175987E-2</v>
      </c>
      <c r="BR68" s="137">
        <v>-9.3964474039421514E-2</v>
      </c>
      <c r="BS68" s="137">
        <v>6.1514513729195378E-2</v>
      </c>
      <c r="BT68" s="137">
        <v>2.8084679596638254E-2</v>
      </c>
      <c r="BU68" s="137">
        <v>-1.5804886898133988E-2</v>
      </c>
      <c r="BV68" s="137">
        <v>-4.2042595806020933E-2</v>
      </c>
      <c r="BW68" s="137">
        <v>4.7494149869875504E-2</v>
      </c>
      <c r="BX68" s="137">
        <v>6.0936637495522944E-3</v>
      </c>
      <c r="BY68" s="137">
        <v>-3.2890533485116946E-2</v>
      </c>
      <c r="BZ68" s="137">
        <v>-4.7388133094872734E-2</v>
      </c>
      <c r="CA68" s="137">
        <v>4.1469397146109671E-2</v>
      </c>
      <c r="CB68" s="137">
        <v>0.10880931354065325</v>
      </c>
      <c r="CC68" s="137">
        <v>1.9644712229640759E-2</v>
      </c>
      <c r="CD68" s="137">
        <v>-3.4901731507048284E-2</v>
      </c>
      <c r="CE68" s="137">
        <v>5.7626453955943152E-2</v>
      </c>
      <c r="CF68" s="137">
        <v>-8.0918279233509471E-2</v>
      </c>
      <c r="CG68" s="137">
        <v>7.219323630207039E-2</v>
      </c>
      <c r="CH68" s="137">
        <v>1.5388927682973175E-2</v>
      </c>
      <c r="CI68" s="137">
        <v>-9.8263651101674454E-2</v>
      </c>
      <c r="CJ68" s="137">
        <v>2.7521001037220258E-2</v>
      </c>
      <c r="CK68" s="137">
        <v>2.6247728166539128E-2</v>
      </c>
      <c r="CL68" s="137">
        <v>2.926152459404964E-2</v>
      </c>
      <c r="CM68" s="137">
        <v>2.2280815064319198E-2</v>
      </c>
      <c r="CN68" s="137">
        <v>4.8528391508156105E-2</v>
      </c>
      <c r="CO68" s="137">
        <v>9.2506876535939211E-2</v>
      </c>
    </row>
    <row r="69" spans="1:93" ht="20.100000000000001" customHeight="1" x14ac:dyDescent="0.25">
      <c r="A69" s="17" t="str">
        <f>B11</f>
        <v>AREA</v>
      </c>
      <c r="B69" s="119">
        <v>105.72</v>
      </c>
      <c r="C69" s="203" t="str">
        <f>C676</f>
        <v>Não extrapolou</v>
      </c>
      <c r="D69" s="203"/>
      <c r="E69" s="203" t="str">
        <f>C677</f>
        <v>Admissível</v>
      </c>
      <c r="F69" s="203"/>
      <c r="N69" s="183"/>
      <c r="O69" s="183"/>
      <c r="P69" s="183"/>
      <c r="Q69" s="187"/>
      <c r="R69" s="185"/>
      <c r="S69" s="1"/>
      <c r="X69" s="137">
        <f t="shared" si="32"/>
        <v>1</v>
      </c>
      <c r="Y69" s="137" cm="1">
        <f t="array" ref="Y69">MMULT(_xlfn.ANCHORARRAY(Y66),X64:X74)</f>
        <v>0.18969316505067529</v>
      </c>
      <c r="AL69" s="137">
        <v>-2.6892780874570171E-3</v>
      </c>
      <c r="AM69" s="137">
        <v>-5.7935544551908867E-4</v>
      </c>
      <c r="AN69" s="137">
        <v>-1.0538731015926865E-2</v>
      </c>
      <c r="AO69" s="137">
        <v>-4.5593403953935784E-3</v>
      </c>
      <c r="AP69" s="137">
        <v>7.3373178095354527E-2</v>
      </c>
      <c r="AQ69" s="137">
        <v>6.8590817325301909E-2</v>
      </c>
      <c r="AR69" s="137">
        <v>6.8675834609532124E-2</v>
      </c>
      <c r="AS69" s="137">
        <v>8.1789324970748499E-3</v>
      </c>
      <c r="AT69" s="137">
        <v>-7.1848044107192921E-2</v>
      </c>
      <c r="AU69" s="137">
        <v>-4.3283435198593331E-2</v>
      </c>
      <c r="AV69" s="137">
        <v>8.5676080912216845E-2</v>
      </c>
      <c r="AX69" s="137">
        <v>-6.0735337048681087E-2</v>
      </c>
      <c r="AY69" s="137">
        <v>7.7427752430516875E-2</v>
      </c>
      <c r="AZ69" s="137">
        <v>5.2286683076739338E-2</v>
      </c>
      <c r="BA69" s="137">
        <v>7.6760611854178568E-2</v>
      </c>
      <c r="BB69" s="137">
        <v>1.3206618392441638E-2</v>
      </c>
      <c r="BC69" s="137">
        <v>4.4123309387440732E-2</v>
      </c>
      <c r="BD69" s="137">
        <v>0.23191866176136972</v>
      </c>
      <c r="BE69" s="137">
        <v>7.5693743871292768E-2</v>
      </c>
      <c r="BF69" s="137">
        <v>-4.7183782267171737E-2</v>
      </c>
      <c r="BG69" s="137">
        <v>8.1546731189495264E-2</v>
      </c>
      <c r="BH69" s="137">
        <v>-1.0101414769710493E-2</v>
      </c>
      <c r="BI69" s="137">
        <v>-0.18017604019214861</v>
      </c>
      <c r="BJ69" s="137">
        <v>1.2050976337212027E-3</v>
      </c>
      <c r="BK69" s="137">
        <v>1.1871715423239226E-2</v>
      </c>
      <c r="BL69" s="137">
        <v>-3.8795211830502177E-2</v>
      </c>
      <c r="BM69" s="137">
        <v>3.6692306297610444E-2</v>
      </c>
      <c r="BN69" s="137">
        <v>2.2849701616029713E-2</v>
      </c>
      <c r="BO69" s="137">
        <v>-3.9853643528086208E-3</v>
      </c>
      <c r="BP69" s="137">
        <v>-6.2607473404963615E-2</v>
      </c>
      <c r="BQ69" s="137">
        <v>0.10054385053080651</v>
      </c>
      <c r="BR69" s="137">
        <v>-8.4596874639719793E-3</v>
      </c>
      <c r="BS69" s="137">
        <v>3.5235071863154097E-2</v>
      </c>
      <c r="BT69" s="137">
        <v>-2.5412992440218871E-2</v>
      </c>
      <c r="BU69" s="137">
        <v>-4.8179123104248961E-2</v>
      </c>
      <c r="BV69" s="137">
        <v>1.925581900908746E-2</v>
      </c>
      <c r="BW69" s="137">
        <v>0.16958806695870204</v>
      </c>
      <c r="BX69" s="137">
        <v>7.8518507061747428E-2</v>
      </c>
      <c r="BY69" s="137">
        <v>-1.6155442546957402E-2</v>
      </c>
      <c r="BZ69" s="137">
        <v>9.4679524244079619E-2</v>
      </c>
      <c r="CA69" s="137">
        <v>6.200916649483558E-2</v>
      </c>
      <c r="CB69" s="137">
        <v>-3.3313894666718386E-2</v>
      </c>
      <c r="CC69" s="137">
        <v>-5.4538104521204084E-2</v>
      </c>
      <c r="CD69" s="137">
        <v>2.8627322375388772E-2</v>
      </c>
      <c r="CE69" s="137">
        <v>7.8679992496981585E-2</v>
      </c>
      <c r="CF69" s="137">
        <v>-4.0435560682780203E-2</v>
      </c>
      <c r="CG69" s="137">
        <v>3.8935725845928443E-3</v>
      </c>
      <c r="CH69" s="137">
        <v>-1.0632299067588058E-4</v>
      </c>
      <c r="CI69" s="137">
        <v>0.10750126916813309</v>
      </c>
      <c r="CJ69" s="137">
        <v>5.8751939712944581E-2</v>
      </c>
      <c r="CK69" s="137">
        <v>1.2967926392607715E-2</v>
      </c>
      <c r="CL69" s="137">
        <v>2.3435087310479025E-2</v>
      </c>
      <c r="CM69" s="137">
        <v>2.1309122484091975E-2</v>
      </c>
      <c r="CN69" s="137">
        <v>8.0144386665416498E-2</v>
      </c>
      <c r="CO69" s="137">
        <v>-7.0537806004347461E-2</v>
      </c>
    </row>
    <row r="70" spans="1:93" ht="20.100000000000001" customHeight="1" x14ac:dyDescent="0.25">
      <c r="A70" s="17" t="str">
        <f>C11</f>
        <v>DISTROD</v>
      </c>
      <c r="B70" s="95">
        <v>3</v>
      </c>
      <c r="C70" s="203" t="str">
        <f>D676</f>
        <v>Não extrapolou</v>
      </c>
      <c r="D70" s="203"/>
      <c r="E70" s="203" t="str">
        <f>D677</f>
        <v>Admissível</v>
      </c>
      <c r="F70" s="203"/>
      <c r="N70" s="182" t="s">
        <v>403</v>
      </c>
      <c r="O70" s="182"/>
      <c r="P70" s="182"/>
      <c r="Q70" s="186">
        <f>F127</f>
        <v>3.0767338363239176E-4</v>
      </c>
      <c r="R70" s="184" t="str">
        <f>IF(Q70&lt;=0.3,"Aprovado","Revisar os elementos da amostra")</f>
        <v>Aprovado</v>
      </c>
      <c r="S70" s="1"/>
      <c r="X70" s="137">
        <f t="shared" si="32"/>
        <v>1</v>
      </c>
      <c r="AL70" s="137">
        <v>0.14447863640447234</v>
      </c>
      <c r="AM70" s="137">
        <v>2.4334381740529428E-4</v>
      </c>
      <c r="AN70" s="137">
        <v>2.1393234322914956E-2</v>
      </c>
      <c r="AO70" s="137">
        <v>-6.8727596459891779E-2</v>
      </c>
      <c r="AP70" s="137">
        <v>7.6966760533368123E-2</v>
      </c>
      <c r="AQ70" s="137">
        <v>-3.8174753777378174E-2</v>
      </c>
      <c r="AR70" s="137">
        <v>2.411744193798206E-2</v>
      </c>
      <c r="AS70" s="137">
        <v>-8.3400887999568504E-2</v>
      </c>
      <c r="AT70" s="137">
        <v>4.8240543390615578E-4</v>
      </c>
      <c r="AU70" s="137">
        <v>-3.3265533117434229E-2</v>
      </c>
      <c r="AV70" s="137">
        <v>7.354800478217019E-2</v>
      </c>
      <c r="AX70" s="137">
        <v>3.2279192188223726E-2</v>
      </c>
      <c r="AY70" s="137">
        <v>3.1028898503153435E-3</v>
      </c>
      <c r="AZ70" s="137">
        <v>0.13304326463282012</v>
      </c>
      <c r="BA70" s="137">
        <v>8.6355355698462116E-3</v>
      </c>
      <c r="BB70" s="137">
        <v>1.8718675428697901E-3</v>
      </c>
      <c r="BC70" s="137">
        <v>0.15343878930437338</v>
      </c>
      <c r="BD70" s="137">
        <v>7.5693743871292601E-2</v>
      </c>
      <c r="BE70" s="137">
        <v>0.27158960770754836</v>
      </c>
      <c r="BF70" s="137">
        <v>1.3489087215266746E-2</v>
      </c>
      <c r="BG70" s="137">
        <v>4.6999237428437396E-2</v>
      </c>
      <c r="BH70" s="137">
        <v>9.6410740683837245E-2</v>
      </c>
      <c r="BI70" s="137">
        <v>-1.3309418915077975E-2</v>
      </c>
      <c r="BJ70" s="137">
        <v>-8.6842979952060251E-2</v>
      </c>
      <c r="BK70" s="137">
        <v>2.4182646676161351E-2</v>
      </c>
      <c r="BL70" s="137">
        <v>3.4610925520798128E-2</v>
      </c>
      <c r="BM70" s="137">
        <v>2.4597626870874703E-2</v>
      </c>
      <c r="BN70" s="137">
        <v>9.3607375067379886E-2</v>
      </c>
      <c r="BO70" s="137">
        <v>-1.5537575382659263E-2</v>
      </c>
      <c r="BP70" s="137">
        <v>-1.9093040962694097E-2</v>
      </c>
      <c r="BQ70" s="137">
        <v>4.0028139635751719E-2</v>
      </c>
      <c r="BR70" s="137">
        <v>-2.1972976127190794E-2</v>
      </c>
      <c r="BS70" s="137">
        <v>4.9344743653964906E-2</v>
      </c>
      <c r="BT70" s="137">
        <v>0.13562900341050027</v>
      </c>
      <c r="BU70" s="137">
        <v>8.9766646485479051E-2</v>
      </c>
      <c r="BV70" s="137">
        <v>-9.6069087800096126E-2</v>
      </c>
      <c r="BW70" s="137">
        <v>4.7764752196738369E-2</v>
      </c>
      <c r="BX70" s="137">
        <v>8.2610276771399135E-2</v>
      </c>
      <c r="BY70" s="137">
        <v>-8.7727625241547758E-2</v>
      </c>
      <c r="BZ70" s="137">
        <v>3.4308384706035339E-3</v>
      </c>
      <c r="CA70" s="137">
        <v>4.6890775936443557E-2</v>
      </c>
      <c r="CB70" s="137">
        <v>-1.1179087148484187E-2</v>
      </c>
      <c r="CC70" s="137">
        <v>-7.1158248489309184E-2</v>
      </c>
      <c r="CD70" s="137">
        <v>-3.128636234254846E-2</v>
      </c>
      <c r="CE70" s="137">
        <v>-1.0600759282426153E-3</v>
      </c>
      <c r="CF70" s="137">
        <v>1.7620294274389325E-2</v>
      </c>
      <c r="CG70" s="137">
        <v>0.16310595781382259</v>
      </c>
      <c r="CH70" s="137">
        <v>-0.13232427565390475</v>
      </c>
      <c r="CI70" s="137">
        <v>-5.2224572143857007E-2</v>
      </c>
      <c r="CJ70" s="137">
        <v>9.1984275929715142E-3</v>
      </c>
      <c r="CK70" s="137">
        <v>-3.1100110093277664E-2</v>
      </c>
      <c r="CL70" s="137">
        <v>-4.9799539884697902E-2</v>
      </c>
      <c r="CM70" s="137">
        <v>2.7276587374919364E-2</v>
      </c>
      <c r="CN70" s="137">
        <v>2.6719340933067742E-2</v>
      </c>
      <c r="CO70" s="137">
        <v>-3.2253338614440213E-2</v>
      </c>
    </row>
    <row r="71" spans="1:93" ht="20.100000000000001" customHeight="1" x14ac:dyDescent="0.25">
      <c r="A71" s="17" t="str">
        <f>D11</f>
        <v>DISTCONSUM</v>
      </c>
      <c r="B71" s="95">
        <v>2</v>
      </c>
      <c r="C71" s="189" t="s">
        <v>435</v>
      </c>
      <c r="D71" s="189"/>
      <c r="E71" s="189"/>
      <c r="F71" s="189"/>
      <c r="N71" s="183"/>
      <c r="O71" s="183"/>
      <c r="P71" s="183"/>
      <c r="Q71" s="187"/>
      <c r="R71" s="185"/>
      <c r="S71" s="1"/>
      <c r="X71" s="137">
        <f t="shared" si="32"/>
        <v>1</v>
      </c>
      <c r="AL71" s="137">
        <v>0.23046781883585332</v>
      </c>
      <c r="AM71" s="137">
        <v>-2.0901406834584113E-4</v>
      </c>
      <c r="AN71" s="137">
        <v>4.8080984117757648E-3</v>
      </c>
      <c r="AO71" s="137">
        <v>-2.4498498941102044E-2</v>
      </c>
      <c r="AP71" s="137">
        <v>-5.9442020925718111E-2</v>
      </c>
      <c r="AQ71" s="137">
        <v>-7.7836215878467938E-2</v>
      </c>
      <c r="AR71" s="137">
        <v>2.3137417678713509E-2</v>
      </c>
      <c r="AS71" s="137">
        <v>-2.5821124449843934E-2</v>
      </c>
      <c r="AT71" s="137">
        <v>-6.3093674351712509E-2</v>
      </c>
      <c r="AU71" s="137">
        <v>4.5520211063902555E-2</v>
      </c>
      <c r="AV71" s="137">
        <v>-5.1153627641757529E-2</v>
      </c>
      <c r="AX71" s="137">
        <v>2.269229924904792E-2</v>
      </c>
      <c r="AY71" s="137">
        <v>-5.41796607866998E-2</v>
      </c>
      <c r="AZ71" s="137">
        <v>2.879810355424138E-2</v>
      </c>
      <c r="BA71" s="137">
        <v>7.4298887818073825E-2</v>
      </c>
      <c r="BB71" s="137">
        <v>1.6413912091324215E-2</v>
      </c>
      <c r="BC71" s="137">
        <v>3.4463159646235073E-2</v>
      </c>
      <c r="BD71" s="137">
        <v>-4.718378226717191E-2</v>
      </c>
      <c r="BE71" s="137">
        <v>1.3489087215266801E-2</v>
      </c>
      <c r="BF71" s="137">
        <v>0.21258941769251816</v>
      </c>
      <c r="BG71" s="137">
        <v>5.1219125686282965E-3</v>
      </c>
      <c r="BH71" s="137">
        <v>-7.0141876944493461E-2</v>
      </c>
      <c r="BI71" s="137">
        <v>0.12907550855058808</v>
      </c>
      <c r="BJ71" s="137">
        <v>0.10461132302761043</v>
      </c>
      <c r="BK71" s="137">
        <v>-8.2376312112036318E-2</v>
      </c>
      <c r="BL71" s="137">
        <v>2.263943756202913E-2</v>
      </c>
      <c r="BM71" s="137">
        <v>-8.0067624254156755E-3</v>
      </c>
      <c r="BN71" s="137">
        <v>0.15579241020542289</v>
      </c>
      <c r="BO71" s="137">
        <v>6.6095573071434155E-2</v>
      </c>
      <c r="BP71" s="137">
        <v>6.7270232027075036E-2</v>
      </c>
      <c r="BQ71" s="137">
        <v>9.5983051965064639E-2</v>
      </c>
      <c r="BR71" s="137">
        <v>0.14257070768751354</v>
      </c>
      <c r="BS71" s="137">
        <v>2.0505899820580181E-2</v>
      </c>
      <c r="BT71" s="137">
        <v>4.0072046466049213E-2</v>
      </c>
      <c r="BU71" s="137">
        <v>1.3765365199529103E-2</v>
      </c>
      <c r="BV71" s="137">
        <v>-9.6381211629523469E-2</v>
      </c>
      <c r="BW71" s="137">
        <v>3.04855407094516E-2</v>
      </c>
      <c r="BX71" s="137">
        <v>-2.5014311243322374E-2</v>
      </c>
      <c r="BY71" s="137">
        <v>-6.0876199386479535E-3</v>
      </c>
      <c r="BZ71" s="137">
        <v>-4.5887401572672071E-2</v>
      </c>
      <c r="CA71" s="137">
        <v>7.6162681407715815E-2</v>
      </c>
      <c r="CB71" s="137">
        <v>5.7125344801663584E-2</v>
      </c>
      <c r="CC71" s="137">
        <v>3.0464535727230027E-2</v>
      </c>
      <c r="CD71" s="137">
        <v>-3.602383944155222E-2</v>
      </c>
      <c r="CE71" s="137">
        <v>-4.5326670844871117E-2</v>
      </c>
      <c r="CF71" s="137">
        <v>-2.4447404576123516E-3</v>
      </c>
      <c r="CG71" s="137">
        <v>-2.9956154914285271E-2</v>
      </c>
      <c r="CH71" s="137">
        <v>9.2586676768234871E-2</v>
      </c>
      <c r="CI71" s="137">
        <v>-3.2860483598921075E-2</v>
      </c>
      <c r="CJ71" s="137">
        <v>-6.4767208822464645E-2</v>
      </c>
      <c r="CK71" s="137">
        <v>2.2932671758537221E-3</v>
      </c>
      <c r="CL71" s="137">
        <v>-4.1561407404055742E-2</v>
      </c>
      <c r="CM71" s="137">
        <v>5.5846013513173441E-2</v>
      </c>
      <c r="CN71" s="137">
        <v>3.8924287565000201E-2</v>
      </c>
      <c r="CO71" s="137">
        <v>3.8062761317196207E-2</v>
      </c>
    </row>
    <row r="72" spans="1:93" ht="20.100000000000001" customHeight="1" x14ac:dyDescent="0.25">
      <c r="A72" s="17" t="str">
        <f>E11</f>
        <v>TOP</v>
      </c>
      <c r="B72" s="95">
        <v>1</v>
      </c>
      <c r="C72" s="190"/>
      <c r="D72" s="190"/>
      <c r="E72" s="190"/>
      <c r="F72" s="190"/>
      <c r="N72" s="182" t="s">
        <v>404</v>
      </c>
      <c r="O72" s="182"/>
      <c r="P72" s="182"/>
      <c r="Q72" s="186">
        <f>F128</f>
        <v>1.8794410243429544E-21</v>
      </c>
      <c r="R72" s="184" t="str">
        <f>IF(Q72&lt;=0.3,"Aprovado","Revisar os elementos da amostra")</f>
        <v>Aprovado</v>
      </c>
      <c r="S72" s="1"/>
      <c r="X72" s="137">
        <f t="shared" si="32"/>
        <v>1</v>
      </c>
      <c r="Y72" s="137">
        <f>SQRT(Y69)</f>
        <v>0.43553778831540585</v>
      </c>
      <c r="AL72" s="137">
        <v>0.26975111530871737</v>
      </c>
      <c r="AM72" s="137">
        <v>-2.3526947325836091E-4</v>
      </c>
      <c r="AN72" s="137">
        <v>-5.8675290530884536E-3</v>
      </c>
      <c r="AO72" s="137">
        <v>-4.6236822140978649E-2</v>
      </c>
      <c r="AP72" s="137">
        <v>4.167565168118105E-2</v>
      </c>
      <c r="AQ72" s="137">
        <v>6.6452147851257994E-3</v>
      </c>
      <c r="AR72" s="137">
        <v>-7.4120536217386554E-2</v>
      </c>
      <c r="AS72" s="137">
        <v>3.7447998047100493E-2</v>
      </c>
      <c r="AT72" s="137">
        <v>-3.1750444131384337E-2</v>
      </c>
      <c r="AU72" s="137">
        <v>-3.2481159690159758E-2</v>
      </c>
      <c r="AV72" s="137">
        <v>-4.1825205582700337E-2</v>
      </c>
      <c r="AX72" s="137">
        <v>0.13872273032398341</v>
      </c>
      <c r="AY72" s="137">
        <v>4.3563238047961278E-3</v>
      </c>
      <c r="AZ72" s="137">
        <v>5.8304143784983636E-2</v>
      </c>
      <c r="BA72" s="137">
        <v>5.9637297118144056E-2</v>
      </c>
      <c r="BB72" s="137">
        <v>5.6658441341632726E-2</v>
      </c>
      <c r="BC72" s="137">
        <v>5.3401219572254438E-2</v>
      </c>
      <c r="BD72" s="137">
        <v>8.154673118949525E-2</v>
      </c>
      <c r="BE72" s="137">
        <v>4.6999237428437715E-2</v>
      </c>
      <c r="BF72" s="137">
        <v>5.1219125686285255E-3</v>
      </c>
      <c r="BG72" s="137">
        <v>0.24349402565730249</v>
      </c>
      <c r="BH72" s="137">
        <v>2.6985035272687877E-2</v>
      </c>
      <c r="BI72" s="137">
        <v>5.055050780698947E-2</v>
      </c>
      <c r="BJ72" s="137">
        <v>-4.0821970565200066E-2</v>
      </c>
      <c r="BK72" s="137">
        <v>6.844682214355112E-2</v>
      </c>
      <c r="BL72" s="137">
        <v>2.7741070015388503E-4</v>
      </c>
      <c r="BM72" s="137">
        <v>-0.1168990350136488</v>
      </c>
      <c r="BN72" s="137">
        <v>-4.3055568792047569E-2</v>
      </c>
      <c r="BO72" s="137">
        <v>0.11836882326130062</v>
      </c>
      <c r="BP72" s="137">
        <v>-2.4923975716055577E-2</v>
      </c>
      <c r="BQ72" s="137">
        <v>4.7510974404379902E-2</v>
      </c>
      <c r="BR72" s="137">
        <v>-8.6337498821903585E-3</v>
      </c>
      <c r="BS72" s="137">
        <v>-6.1808522360330367E-2</v>
      </c>
      <c r="BT72" s="137">
        <v>-5.032401532405642E-2</v>
      </c>
      <c r="BU72" s="137">
        <v>-1.7045353468175234E-2</v>
      </c>
      <c r="BV72" s="137">
        <v>3.835704418592141E-2</v>
      </c>
      <c r="BW72" s="137">
        <v>9.0328544389572746E-2</v>
      </c>
      <c r="BX72" s="137">
        <v>-2.9327362670170609E-2</v>
      </c>
      <c r="BY72" s="137">
        <v>9.8555524236595304E-2</v>
      </c>
      <c r="BZ72" s="137">
        <v>2.1347032428458729E-2</v>
      </c>
      <c r="CA72" s="137">
        <v>0.11037444620909405</v>
      </c>
      <c r="CB72" s="137">
        <v>5.5774683012772164E-2</v>
      </c>
      <c r="CC72" s="137">
        <v>-8.572647005500586E-2</v>
      </c>
      <c r="CD72" s="137">
        <v>4.1084386260150499E-2</v>
      </c>
      <c r="CE72" s="137">
        <v>5.886195169159078E-2</v>
      </c>
      <c r="CF72" s="137">
        <v>-0.14678303287303529</v>
      </c>
      <c r="CG72" s="137">
        <v>2.4101625351752309E-2</v>
      </c>
      <c r="CH72" s="137">
        <v>-1.040364115910928E-2</v>
      </c>
      <c r="CI72" s="137">
        <v>6.3254215708973674E-2</v>
      </c>
      <c r="CJ72" s="137">
        <v>8.5269216862835492E-2</v>
      </c>
      <c r="CK72" s="137">
        <v>-4.4996671022432898E-2</v>
      </c>
      <c r="CL72" s="137">
        <v>-8.8156007477107667E-2</v>
      </c>
      <c r="CM72" s="137">
        <v>4.6285559657221129E-2</v>
      </c>
      <c r="CN72" s="137">
        <v>-1.8167903295528948E-2</v>
      </c>
      <c r="CO72" s="137">
        <v>-6.9025866995505725E-3</v>
      </c>
    </row>
    <row r="73" spans="1:93" ht="20.100000000000001" customHeight="1" x14ac:dyDescent="0.25">
      <c r="A73" s="17" t="str">
        <f>F11</f>
        <v>TSOLO</v>
      </c>
      <c r="B73" s="95">
        <v>1</v>
      </c>
      <c r="C73" s="190"/>
      <c r="D73" s="190"/>
      <c r="E73" s="190"/>
      <c r="F73" s="190"/>
      <c r="N73" s="183"/>
      <c r="O73" s="183"/>
      <c r="P73" s="183"/>
      <c r="Q73" s="187"/>
      <c r="R73" s="185"/>
      <c r="S73" s="1"/>
      <c r="X73" s="137">
        <f t="shared" si="32"/>
        <v>1</v>
      </c>
      <c r="AL73" s="137">
        <v>8.7407831217819573E-2</v>
      </c>
      <c r="AM73" s="137">
        <v>1.4765410153072906E-3</v>
      </c>
      <c r="AN73" s="137">
        <v>-5.9683804433717895E-2</v>
      </c>
      <c r="AO73" s="137">
        <v>3.1208320897067598E-2</v>
      </c>
      <c r="AP73" s="137">
        <v>8.0238432211459404E-2</v>
      </c>
      <c r="AQ73" s="137">
        <v>8.8461872157203445E-3</v>
      </c>
      <c r="AR73" s="137">
        <v>-0.1026050963177858</v>
      </c>
      <c r="AS73" s="137">
        <v>-0.10780646514208107</v>
      </c>
      <c r="AT73" s="137">
        <v>7.7528371028017934E-3</v>
      </c>
      <c r="AU73" s="137">
        <v>-4.2975441496057018E-2</v>
      </c>
      <c r="AV73" s="137">
        <v>3.5786866393626937E-2</v>
      </c>
      <c r="AX73" s="137">
        <v>0.12051316872452218</v>
      </c>
      <c r="AY73" s="137">
        <v>-5.8962353633451384E-2</v>
      </c>
      <c r="AZ73" s="137">
        <v>2.3595564488028131E-3</v>
      </c>
      <c r="BA73" s="137">
        <v>-2.0650742230702637E-2</v>
      </c>
      <c r="BB73" s="137">
        <v>0.15752975262118843</v>
      </c>
      <c r="BC73" s="137">
        <v>-6.3378066147674994E-2</v>
      </c>
      <c r="BD73" s="137">
        <v>-1.0101414769710437E-2</v>
      </c>
      <c r="BE73" s="137">
        <v>9.6410740683837565E-2</v>
      </c>
      <c r="BF73" s="137">
        <v>-7.0141876944493073E-2</v>
      </c>
      <c r="BG73" s="137">
        <v>2.698503527268814E-2</v>
      </c>
      <c r="BH73" s="137">
        <v>0.36836559571930971</v>
      </c>
      <c r="BI73" s="137">
        <v>2.1021023277099732E-2</v>
      </c>
      <c r="BJ73" s="137">
        <v>9.7792385815917149E-3</v>
      </c>
      <c r="BK73" s="137">
        <v>0.13886060350060453</v>
      </c>
      <c r="BL73" s="137">
        <v>1.1721494030370663E-3</v>
      </c>
      <c r="BM73" s="137">
        <v>0.10128749040445731</v>
      </c>
      <c r="BN73" s="137">
        <v>5.5115968624306899E-3</v>
      </c>
      <c r="BO73" s="137">
        <v>8.4284848085070099E-2</v>
      </c>
      <c r="BP73" s="137">
        <v>-2.2535491304517832E-2</v>
      </c>
      <c r="BQ73" s="137">
        <v>-6.5269547813074508E-3</v>
      </c>
      <c r="BR73" s="137">
        <v>4.0418854486315298E-3</v>
      </c>
      <c r="BS73" s="137">
        <v>-1.7755986232343993E-2</v>
      </c>
      <c r="BT73" s="137">
        <v>0.10644226998173739</v>
      </c>
      <c r="BU73" s="137">
        <v>0.11060602414046124</v>
      </c>
      <c r="BV73" s="137">
        <v>3.6460997183412433E-2</v>
      </c>
      <c r="BW73" s="137">
        <v>-5.1528576337368515E-2</v>
      </c>
      <c r="BX73" s="137">
        <v>2.5219455263713025E-2</v>
      </c>
      <c r="BY73" s="137">
        <v>7.5334892055485797E-2</v>
      </c>
      <c r="BZ73" s="137">
        <v>1.6716504106097513E-2</v>
      </c>
      <c r="CA73" s="137">
        <v>-1.4867860965760898E-2</v>
      </c>
      <c r="CB73" s="137">
        <v>-1.4031317170214885E-2</v>
      </c>
      <c r="CC73" s="137">
        <v>4.6552488674384773E-2</v>
      </c>
      <c r="CD73" s="137">
        <v>-1.1112883106659324E-2</v>
      </c>
      <c r="CE73" s="137">
        <v>1.2355594949470111E-3</v>
      </c>
      <c r="CF73" s="137">
        <v>9.7362779219696383E-2</v>
      </c>
      <c r="CG73" s="137">
        <v>-3.1123718408321774E-2</v>
      </c>
      <c r="CH73" s="137">
        <v>-0.24692565573407094</v>
      </c>
      <c r="CI73" s="137">
        <v>7.2435959636860364E-2</v>
      </c>
      <c r="CJ73" s="137">
        <v>1.7311633527612585E-3</v>
      </c>
      <c r="CK73" s="137">
        <v>-5.8748335181713504E-2</v>
      </c>
      <c r="CL73" s="137">
        <v>4.8113042828746011E-2</v>
      </c>
      <c r="CM73" s="137">
        <v>-6.463708253813949E-2</v>
      </c>
      <c r="CN73" s="137">
        <v>5.935427934932451E-2</v>
      </c>
      <c r="CO73" s="137">
        <v>-7.2659784834437247E-2</v>
      </c>
    </row>
    <row r="74" spans="1:93" ht="20.100000000000001" customHeight="1" x14ac:dyDescent="0.25">
      <c r="A74" s="17" t="str">
        <f>G11</f>
        <v>QUANTAGUA</v>
      </c>
      <c r="B74" s="95">
        <v>1</v>
      </c>
      <c r="C74" s="190"/>
      <c r="D74" s="190"/>
      <c r="E74" s="190"/>
      <c r="F74" s="190"/>
      <c r="N74" s="182" t="s">
        <v>405</v>
      </c>
      <c r="O74" s="182"/>
      <c r="P74" s="182"/>
      <c r="Q74" s="186">
        <f>F132</f>
        <v>4.5570869916067902E-16</v>
      </c>
      <c r="R74" s="184" t="str">
        <f>IF(Q74&lt;=0.3,"Aprovado","Revisar os elementos da amostra")</f>
        <v>Aprovado</v>
      </c>
      <c r="S74" s="1"/>
      <c r="X74" s="137">
        <f t="shared" si="32"/>
        <v>0</v>
      </c>
      <c r="AL74" s="137">
        <v>0.24747085774013478</v>
      </c>
      <c r="AM74" s="137">
        <v>-3.0910599272399725E-4</v>
      </c>
      <c r="AN74" s="137">
        <v>1.2614898653437772E-2</v>
      </c>
      <c r="AO74" s="137">
        <v>-2.6370194362866167E-2</v>
      </c>
      <c r="AP74" s="137">
        <v>-6.8494345334296505E-2</v>
      </c>
      <c r="AQ74" s="137">
        <v>-8.8906389382757661E-2</v>
      </c>
      <c r="AR74" s="137">
        <v>-0.10957712133851541</v>
      </c>
      <c r="AS74" s="137">
        <v>5.2574330713982612E-3</v>
      </c>
      <c r="AT74" s="137">
        <v>6.333869645004922E-2</v>
      </c>
      <c r="AU74" s="137">
        <v>6.2019908806600549E-2</v>
      </c>
      <c r="AV74" s="137">
        <v>-9.5088338290480398E-2</v>
      </c>
      <c r="AX74" s="137">
        <v>0.16482032385922285</v>
      </c>
      <c r="AY74" s="137">
        <v>-5.3288694291387065E-2</v>
      </c>
      <c r="AZ74" s="137">
        <v>4.1971236294931089E-2</v>
      </c>
      <c r="BA74" s="137">
        <v>7.5120718934194045E-2</v>
      </c>
      <c r="BB74" s="137">
        <v>3.6029037394866806E-2</v>
      </c>
      <c r="BC74" s="137">
        <v>5.5853469518537188E-2</v>
      </c>
      <c r="BD74" s="137">
        <v>-0.18017604019214883</v>
      </c>
      <c r="BE74" s="137">
        <v>-1.3309418915077961E-2</v>
      </c>
      <c r="BF74" s="137">
        <v>0.12907550855058803</v>
      </c>
      <c r="BG74" s="137">
        <v>5.0550507806989144E-2</v>
      </c>
      <c r="BH74" s="137">
        <v>2.1021023277099427E-2</v>
      </c>
      <c r="BI74" s="137">
        <v>0.30600970424456464</v>
      </c>
      <c r="BJ74" s="137">
        <v>5.4530630014162917E-3</v>
      </c>
      <c r="BK74" s="137">
        <v>5.1875806696343355E-2</v>
      </c>
      <c r="BL74" s="137">
        <v>0.14982869609244515</v>
      </c>
      <c r="BM74" s="137">
        <v>-2.0817807422632034E-2</v>
      </c>
      <c r="BN74" s="137">
        <v>2.5641308456559722E-2</v>
      </c>
      <c r="BO74" s="137">
        <v>8.7726331699745225E-2</v>
      </c>
      <c r="BP74" s="137">
        <v>9.7016589770675649E-2</v>
      </c>
      <c r="BQ74" s="137">
        <v>-8.7989214006493344E-3</v>
      </c>
      <c r="BR74" s="137">
        <v>4.0685405381121309E-2</v>
      </c>
      <c r="BS74" s="137">
        <v>8.4194773273991858E-3</v>
      </c>
      <c r="BT74" s="137">
        <v>1.6450492347392473E-2</v>
      </c>
      <c r="BU74" s="137">
        <v>3.1762037535939938E-2</v>
      </c>
      <c r="BV74" s="137">
        <v>3.7954988495086092E-2</v>
      </c>
      <c r="BW74" s="137">
        <v>-0.10009014109749188</v>
      </c>
      <c r="BX74" s="137">
        <v>-5.3600431479201363E-2</v>
      </c>
      <c r="BY74" s="137">
        <v>5.3898566977855306E-2</v>
      </c>
      <c r="BZ74" s="137">
        <v>-3.575759130061576E-2</v>
      </c>
      <c r="CA74" s="137">
        <v>-4.5271743224586658E-3</v>
      </c>
      <c r="CB74" s="137">
        <v>0.1131622281643373</v>
      </c>
      <c r="CC74" s="137">
        <v>4.4742741209087347E-2</v>
      </c>
      <c r="CD74" s="137">
        <v>-1.6770436571840061E-2</v>
      </c>
      <c r="CE74" s="137">
        <v>-1.8065268906571438E-2</v>
      </c>
      <c r="CF74" s="137">
        <v>-2.1202149783110122E-2</v>
      </c>
      <c r="CG74" s="137">
        <v>-5.5443601770760187E-3</v>
      </c>
      <c r="CH74" s="137">
        <v>4.2122413234170042E-2</v>
      </c>
      <c r="CI74" s="137">
        <v>-0.12969514983525041</v>
      </c>
      <c r="CJ74" s="137">
        <v>-3.0094867255167107E-2</v>
      </c>
      <c r="CK74" s="137">
        <v>1.3884090619364395E-2</v>
      </c>
      <c r="CL74" s="137">
        <v>-2.699729608202163E-2</v>
      </c>
      <c r="CM74" s="137">
        <v>-1.3704327189273224E-2</v>
      </c>
      <c r="CN74" s="137">
        <v>-7.4475401921820603E-2</v>
      </c>
      <c r="CO74" s="137">
        <v>0.10583971125386671</v>
      </c>
    </row>
    <row r="75" spans="1:93" ht="20.100000000000001" customHeight="1" x14ac:dyDescent="0.25">
      <c r="A75" s="17" t="str">
        <f>H11</f>
        <v>LOCAL</v>
      </c>
      <c r="B75" s="95">
        <v>1</v>
      </c>
      <c r="C75" s="190"/>
      <c r="D75" s="190"/>
      <c r="E75" s="190"/>
      <c r="F75" s="190"/>
      <c r="N75" s="183"/>
      <c r="O75" s="183"/>
      <c r="P75" s="183"/>
      <c r="Q75" s="187"/>
      <c r="R75" s="185"/>
      <c r="S75" s="1"/>
      <c r="AL75" s="137">
        <v>-0.16285019949980112</v>
      </c>
      <c r="AM75" s="137">
        <v>6.9594796680053398E-4</v>
      </c>
      <c r="AN75" s="137">
        <v>-3.4926066683769574E-2</v>
      </c>
      <c r="AO75" s="137">
        <v>3.9498996074335872E-2</v>
      </c>
      <c r="AP75" s="137">
        <v>-2.5067059986053134E-2</v>
      </c>
      <c r="AQ75" s="137">
        <v>7.9017970603009177E-2</v>
      </c>
      <c r="AR75" s="137">
        <v>3.9572175236406229E-2</v>
      </c>
      <c r="AS75" s="137">
        <v>-6.6392743010133537E-2</v>
      </c>
      <c r="AT75" s="137">
        <v>-5.0538761221381075E-2</v>
      </c>
      <c r="AU75" s="137">
        <v>5.4616237855691446E-2</v>
      </c>
      <c r="AV75" s="137">
        <v>-3.6348155145020447E-2</v>
      </c>
      <c r="AX75" s="137">
        <v>3.4329189926574515E-2</v>
      </c>
      <c r="AY75" s="137">
        <v>-1.3131436132798401E-2</v>
      </c>
      <c r="AZ75" s="137">
        <v>-6.5085314356333926E-2</v>
      </c>
      <c r="BA75" s="137">
        <v>6.1637207846997569E-2</v>
      </c>
      <c r="BB75" s="137">
        <v>1.7095167798763883E-2</v>
      </c>
      <c r="BC75" s="137">
        <v>-0.10286476770398569</v>
      </c>
      <c r="BD75" s="137">
        <v>1.2050976337209807E-3</v>
      </c>
      <c r="BE75" s="137">
        <v>-8.6842979952060348E-2</v>
      </c>
      <c r="BF75" s="137">
        <v>0.10461132302761038</v>
      </c>
      <c r="BG75" s="137">
        <v>-4.0821970565200094E-2</v>
      </c>
      <c r="BH75" s="137">
        <v>9.779238581591819E-3</v>
      </c>
      <c r="BI75" s="137">
        <v>5.453063001416153E-3</v>
      </c>
      <c r="BJ75" s="137">
        <v>0.24191888480856982</v>
      </c>
      <c r="BK75" s="137">
        <v>-0.12076938571793373</v>
      </c>
      <c r="BL75" s="137">
        <v>-0.1139959290317548</v>
      </c>
      <c r="BM75" s="137">
        <v>6.4695859155822169E-2</v>
      </c>
      <c r="BN75" s="137">
        <v>8.7053762986204347E-2</v>
      </c>
      <c r="BO75" s="137">
        <v>8.944088053852188E-2</v>
      </c>
      <c r="BP75" s="137">
        <v>0.14770543971204972</v>
      </c>
      <c r="BQ75" s="137">
        <v>2.162622130196884E-2</v>
      </c>
      <c r="BR75" s="137">
        <v>8.9494081246254797E-2</v>
      </c>
      <c r="BS75" s="137">
        <v>9.6742377264218041E-2</v>
      </c>
      <c r="BT75" s="137">
        <v>5.5609947803499857E-3</v>
      </c>
      <c r="BU75" s="137">
        <v>1.5847435595479346E-2</v>
      </c>
      <c r="BV75" s="137">
        <v>-3.1299262431682622E-2</v>
      </c>
      <c r="BW75" s="137">
        <v>2.6570863996811578E-2</v>
      </c>
      <c r="BX75" s="137">
        <v>4.2126139408526594E-2</v>
      </c>
      <c r="BY75" s="137">
        <v>9.9623070763425525E-2</v>
      </c>
      <c r="BZ75" s="137">
        <v>5.3237196534199345E-2</v>
      </c>
      <c r="CA75" s="137">
        <v>-2.2674122720653334E-2</v>
      </c>
      <c r="CB75" s="137">
        <v>5.1942531286180982E-3</v>
      </c>
      <c r="CC75" s="137">
        <v>6.8209552384013342E-2</v>
      </c>
      <c r="CD75" s="137">
        <v>-1.5157888774136333E-2</v>
      </c>
      <c r="CE75" s="137">
        <v>4.6866180634173443E-3</v>
      </c>
      <c r="CF75" s="137">
        <v>4.4065336510847916E-2</v>
      </c>
      <c r="CG75" s="137">
        <v>-1.4485723243386484E-2</v>
      </c>
      <c r="CH75" s="137">
        <v>9.1755049094886479E-2</v>
      </c>
      <c r="CI75" s="137">
        <v>0.11811317889430881</v>
      </c>
      <c r="CJ75" s="137">
        <v>5.8050866609747689E-3</v>
      </c>
      <c r="CK75" s="137">
        <v>-6.3089630163479696E-2</v>
      </c>
      <c r="CL75" s="137">
        <v>2.4053190917308349E-2</v>
      </c>
      <c r="CM75" s="137">
        <v>-3.493261287704269E-2</v>
      </c>
      <c r="CN75" s="137">
        <v>5.8755186935571704E-2</v>
      </c>
      <c r="CO75" s="137">
        <v>-1.1239924828574499E-2</v>
      </c>
    </row>
    <row r="76" spans="1:93" ht="20.100000000000001" customHeight="1" x14ac:dyDescent="0.25">
      <c r="A76" s="17" t="str">
        <f>I11</f>
        <v>NBENFEIT</v>
      </c>
      <c r="B76" s="95">
        <v>1</v>
      </c>
      <c r="C76" s="190"/>
      <c r="D76" s="190"/>
      <c r="E76" s="190"/>
      <c r="F76" s="190"/>
      <c r="N76" s="182" t="s">
        <v>416</v>
      </c>
      <c r="O76" s="182"/>
      <c r="P76" s="182"/>
      <c r="Q76" s="186">
        <f>F134</f>
        <v>0</v>
      </c>
      <c r="R76" s="184" t="str">
        <f>IF(Q76&lt;=0.3,"Aprovado","Revisar os elementos da amostra")</f>
        <v>Aprovado</v>
      </c>
      <c r="S76" s="1"/>
      <c r="AL76" s="137">
        <v>0.15995532446541361</v>
      </c>
      <c r="AM76" s="137">
        <v>-3.3888127704767004E-4</v>
      </c>
      <c r="AN76" s="137">
        <v>-5.8446389082166018E-3</v>
      </c>
      <c r="AO76" s="137">
        <v>1.6143960096835809E-2</v>
      </c>
      <c r="AP76" s="137">
        <v>2.6803730493737708E-2</v>
      </c>
      <c r="AQ76" s="137">
        <v>-4.5387239222446162E-2</v>
      </c>
      <c r="AR76" s="137">
        <v>-8.738959858808007E-2</v>
      </c>
      <c r="AS76" s="137">
        <v>5.2272904673366857E-2</v>
      </c>
      <c r="AT76" s="137">
        <v>4.2457063618679874E-2</v>
      </c>
      <c r="AU76" s="137">
        <v>-4.6226981096732192E-2</v>
      </c>
      <c r="AV76" s="137">
        <v>1.4331650493884768E-2</v>
      </c>
      <c r="AX76" s="137">
        <v>3.8010770780390585E-2</v>
      </c>
      <c r="AY76" s="137">
        <v>2.2102948115418616E-2</v>
      </c>
      <c r="AZ76" s="137">
        <v>3.6750971715108091E-2</v>
      </c>
      <c r="BA76" s="137">
        <v>-3.6083617119617578E-3</v>
      </c>
      <c r="BB76" s="137">
        <v>9.4910418165104149E-2</v>
      </c>
      <c r="BC76" s="137">
        <v>3.2295746042786941E-2</v>
      </c>
      <c r="BD76" s="137">
        <v>1.1871715423239185E-2</v>
      </c>
      <c r="BE76" s="137">
        <v>2.4182646676161476E-2</v>
      </c>
      <c r="BF76" s="137">
        <v>-8.2376312112036193E-2</v>
      </c>
      <c r="BG76" s="137">
        <v>6.8446822143551009E-2</v>
      </c>
      <c r="BH76" s="137">
        <v>0.13886060350060436</v>
      </c>
      <c r="BI76" s="137">
        <v>5.1875806696343452E-2</v>
      </c>
      <c r="BJ76" s="137">
        <v>-0.12076938571793362</v>
      </c>
      <c r="BK76" s="137">
        <v>0.19952188290175668</v>
      </c>
      <c r="BL76" s="137">
        <v>0.13883062013534397</v>
      </c>
      <c r="BM76" s="137">
        <v>3.689286545841447E-2</v>
      </c>
      <c r="BN76" s="137">
        <v>-7.7194456098438502E-2</v>
      </c>
      <c r="BO76" s="137">
        <v>5.8530283503299141E-3</v>
      </c>
      <c r="BP76" s="137">
        <v>-9.2422994533803551E-2</v>
      </c>
      <c r="BQ76" s="137">
        <v>2.7639558113701265E-2</v>
      </c>
      <c r="BR76" s="137">
        <v>-2.0005370918468199E-2</v>
      </c>
      <c r="BS76" s="137">
        <v>-7.0974837221917705E-2</v>
      </c>
      <c r="BT76" s="137">
        <v>-3.2374802647214262E-5</v>
      </c>
      <c r="BU76" s="137">
        <v>2.5450076602206287E-2</v>
      </c>
      <c r="BV76" s="137">
        <v>0.1344474200035739</v>
      </c>
      <c r="BW76" s="137">
        <v>-2.7603505198451436E-2</v>
      </c>
      <c r="BX76" s="137">
        <v>-2.4747856125185513E-2</v>
      </c>
      <c r="BY76" s="137">
        <v>2.8330245709413643E-2</v>
      </c>
      <c r="BZ76" s="137">
        <v>2.3184416763220472E-2</v>
      </c>
      <c r="CA76" s="137">
        <v>3.3777509671513495E-2</v>
      </c>
      <c r="CB76" s="137">
        <v>4.1274331534440517E-2</v>
      </c>
      <c r="CC76" s="137">
        <v>2.8002147779039852E-2</v>
      </c>
      <c r="CD76" s="137">
        <v>5.6181522610849646E-2</v>
      </c>
      <c r="CE76" s="137">
        <v>4.8339220714702591E-2</v>
      </c>
      <c r="CF76" s="137">
        <v>2.9121956699189142E-2</v>
      </c>
      <c r="CG76" s="137">
        <v>-4.7770400533508894E-2</v>
      </c>
      <c r="CH76" s="137">
        <v>-7.3408133320046587E-2</v>
      </c>
      <c r="CI76" s="137">
        <v>-6.3099703196223128E-3</v>
      </c>
      <c r="CJ76" s="137">
        <v>3.0847334067747215E-2</v>
      </c>
      <c r="CK76" s="137">
        <v>8.8717366590415625E-2</v>
      </c>
      <c r="CL76" s="137">
        <v>7.6627162881017563E-2</v>
      </c>
      <c r="CM76" s="137">
        <v>2.9421278748676671E-2</v>
      </c>
      <c r="CN76" s="137">
        <v>6.5041757458810939E-3</v>
      </c>
      <c r="CO76" s="137">
        <v>3.8951388273889692E-2</v>
      </c>
    </row>
    <row r="77" spans="1:93" ht="20.100000000000001" customHeight="1" x14ac:dyDescent="0.25">
      <c r="A77" s="17" t="str">
        <f>J11</f>
        <v>NACESSO</v>
      </c>
      <c r="B77" s="95">
        <v>1</v>
      </c>
      <c r="C77" s="190"/>
      <c r="D77" s="190"/>
      <c r="E77" s="190"/>
      <c r="F77" s="190"/>
      <c r="N77" s="183"/>
      <c r="O77" s="183"/>
      <c r="P77" s="183"/>
      <c r="Q77" s="187"/>
      <c r="R77" s="185"/>
      <c r="S77" s="1"/>
      <c r="AL77" s="137">
        <v>0.26739881747152661</v>
      </c>
      <c r="AM77" s="137">
        <v>-1.764014283337553E-3</v>
      </c>
      <c r="AN77" s="137">
        <v>4.910874731174935E-2</v>
      </c>
      <c r="AO77" s="137">
        <v>1.8829676459309061E-3</v>
      </c>
      <c r="AP77" s="137">
        <v>-4.6034599304489734E-2</v>
      </c>
      <c r="AQ77" s="137">
        <v>-9.0889948589600422E-2</v>
      </c>
      <c r="AR77" s="137">
        <v>-6.8352492968927925E-2</v>
      </c>
      <c r="AS77" s="137">
        <v>1.446112352038045E-2</v>
      </c>
      <c r="AT77" s="137">
        <v>3.5904579878100001E-2</v>
      </c>
      <c r="AU77" s="137">
        <v>-3.5395886472174606E-2</v>
      </c>
      <c r="AV77" s="137">
        <v>2.5632888509003707E-2</v>
      </c>
      <c r="AX77" s="137">
        <v>2.0410733333950784E-2</v>
      </c>
      <c r="AY77" s="137">
        <v>1.4919738818686409E-2</v>
      </c>
      <c r="AZ77" s="137">
        <v>-3.1904556176070409E-2</v>
      </c>
      <c r="BA77" s="137">
        <v>0.14251261600730614</v>
      </c>
      <c r="BB77" s="137">
        <v>-1.5378517531795921E-2</v>
      </c>
      <c r="BC77" s="137">
        <v>2.4436649697362908E-2</v>
      </c>
      <c r="BD77" s="137">
        <v>-3.8795211830502441E-2</v>
      </c>
      <c r="BE77" s="137">
        <v>3.4610925520797975E-2</v>
      </c>
      <c r="BF77" s="137">
        <v>2.2639437562028936E-2</v>
      </c>
      <c r="BG77" s="137">
        <v>2.7741070015328828E-4</v>
      </c>
      <c r="BH77" s="137">
        <v>1.1721494030366708E-3</v>
      </c>
      <c r="BI77" s="137">
        <v>0.14982869609244504</v>
      </c>
      <c r="BJ77" s="137">
        <v>-0.11399592903175454</v>
      </c>
      <c r="BK77" s="137">
        <v>0.13883062013534367</v>
      </c>
      <c r="BL77" s="137">
        <v>0.34563986448983741</v>
      </c>
      <c r="BM77" s="137">
        <v>5.9548384769880239E-2</v>
      </c>
      <c r="BN77" s="137">
        <v>6.4394042091868442E-4</v>
      </c>
      <c r="BO77" s="137">
        <v>3.5497868413531045E-2</v>
      </c>
      <c r="BP77" s="137">
        <v>-6.9390231099560107E-2</v>
      </c>
      <c r="BQ77" s="137">
        <v>0.12237057080090426</v>
      </c>
      <c r="BR77" s="137">
        <v>5.991829168013442E-2</v>
      </c>
      <c r="BS77" s="137">
        <v>-6.7130426404677784E-3</v>
      </c>
      <c r="BT77" s="137">
        <v>1.196792113771647E-2</v>
      </c>
      <c r="BU77" s="137">
        <v>5.4042625486037527E-3</v>
      </c>
      <c r="BV77" s="137">
        <v>0.13101957080032164</v>
      </c>
      <c r="BW77" s="137">
        <v>-5.6100427467055874E-2</v>
      </c>
      <c r="BX77" s="137">
        <v>2.8682843831706828E-2</v>
      </c>
      <c r="BY77" s="137">
        <v>-8.8084650168663348E-2</v>
      </c>
      <c r="BZ77" s="137">
        <v>5.9447137814384862E-2</v>
      </c>
      <c r="CA77" s="137">
        <v>-2.1166537400019687E-2</v>
      </c>
      <c r="CB77" s="137">
        <v>-4.1542362772442804E-2</v>
      </c>
      <c r="CC77" s="137">
        <v>-5.6192621479896121E-2</v>
      </c>
      <c r="CD77" s="137">
        <v>9.1640167038966658E-2</v>
      </c>
      <c r="CE77" s="137">
        <v>4.6633471285566566E-2</v>
      </c>
      <c r="CF77" s="137">
        <v>7.8954718008028085E-2</v>
      </c>
      <c r="CG77" s="137">
        <v>1.0848840936571111E-2</v>
      </c>
      <c r="CH77" s="137">
        <v>3.3962974778875721E-2</v>
      </c>
      <c r="CI77" s="137">
        <v>-0.1666219754104909</v>
      </c>
      <c r="CJ77" s="137">
        <v>-7.6151906111520104E-2</v>
      </c>
      <c r="CK77" s="137">
        <v>0.13415286930428102</v>
      </c>
      <c r="CL77" s="137">
        <v>8.7409798067712291E-3</v>
      </c>
      <c r="CM77" s="137">
        <v>3.3069553502633617E-2</v>
      </c>
      <c r="CN77" s="137">
        <v>-8.9023053350736514E-2</v>
      </c>
      <c r="CO77" s="137">
        <v>2.3277813830235777E-2</v>
      </c>
    </row>
    <row r="78" spans="1:93" ht="20.100000000000001" customHeight="1" x14ac:dyDescent="0.25">
      <c r="A78" s="17" t="str">
        <f>K11</f>
        <v>REDEELETRICA</v>
      </c>
      <c r="B78" s="95">
        <v>0</v>
      </c>
      <c r="C78" s="191"/>
      <c r="D78" s="191"/>
      <c r="E78" s="191"/>
      <c r="F78" s="191"/>
      <c r="N78" s="182" t="s">
        <v>417</v>
      </c>
      <c r="O78" s="182"/>
      <c r="P78" s="182"/>
      <c r="Q78" s="186">
        <f>F136</f>
        <v>0</v>
      </c>
      <c r="R78" s="184" t="str">
        <f>IF(Q78&lt;=0.3,"Aprovado","Revisar os elementos da amostra")</f>
        <v>Aprovado</v>
      </c>
      <c r="S78" s="1"/>
      <c r="AL78" s="137">
        <v>-0.19682743539462999</v>
      </c>
      <c r="AM78" s="137">
        <v>-6.4838973617273343E-4</v>
      </c>
      <c r="AN78" s="137">
        <v>-1.420627732318089E-2</v>
      </c>
      <c r="AO78" s="137">
        <v>5.9391051142033975E-2</v>
      </c>
      <c r="AP78" s="137">
        <v>8.6918786043820834E-2</v>
      </c>
      <c r="AQ78" s="137">
        <v>3.0818093315867899E-2</v>
      </c>
      <c r="AR78" s="137">
        <v>3.5550044516138635E-2</v>
      </c>
      <c r="AS78" s="137">
        <v>-7.7420716542116866E-2</v>
      </c>
      <c r="AT78" s="137">
        <v>1.4309932948676725E-2</v>
      </c>
      <c r="AU78" s="137">
        <v>5.3618950011459748E-2</v>
      </c>
      <c r="AV78" s="137">
        <v>5.8001855916913841E-2</v>
      </c>
      <c r="AX78" s="137">
        <v>-9.7232504507322487E-2</v>
      </c>
      <c r="AY78" s="137">
        <v>-4.629078257629754E-2</v>
      </c>
      <c r="AZ78" s="137">
        <v>1.6298917135743912E-2</v>
      </c>
      <c r="BA78" s="137">
        <v>8.8186542825862427E-2</v>
      </c>
      <c r="BB78" s="137">
        <v>4.5727564921078961E-2</v>
      </c>
      <c r="BC78" s="137">
        <v>4.7510377308711826E-3</v>
      </c>
      <c r="BD78" s="137">
        <v>3.6692306297610278E-2</v>
      </c>
      <c r="BE78" s="137">
        <v>2.4597626870874634E-2</v>
      </c>
      <c r="BF78" s="137">
        <v>-8.0067624254156755E-3</v>
      </c>
      <c r="BG78" s="137">
        <v>-0.11689903501364887</v>
      </c>
      <c r="BH78" s="137">
        <v>0.10128749040445742</v>
      </c>
      <c r="BI78" s="137">
        <v>-2.0817807422632034E-2</v>
      </c>
      <c r="BJ78" s="137">
        <v>6.4695859155822447E-2</v>
      </c>
      <c r="BK78" s="137">
        <v>3.6892865458414414E-2</v>
      </c>
      <c r="BL78" s="137">
        <v>5.954838476988001E-2</v>
      </c>
      <c r="BM78" s="137">
        <v>0.27648981212979107</v>
      </c>
      <c r="BN78" s="137">
        <v>3.24885706148344E-2</v>
      </c>
      <c r="BO78" s="137">
        <v>-6.6357663637146166E-2</v>
      </c>
      <c r="BP78" s="137">
        <v>2.3505079379501581E-2</v>
      </c>
      <c r="BQ78" s="137">
        <v>0.12456009352360253</v>
      </c>
      <c r="BR78" s="137">
        <v>-2.2346612948414279E-3</v>
      </c>
      <c r="BS78" s="137">
        <v>9.512311975604279E-2</v>
      </c>
      <c r="BT78" s="137">
        <v>-2.8865697477821611E-2</v>
      </c>
      <c r="BU78" s="137">
        <v>5.0423124357320437E-2</v>
      </c>
      <c r="BV78" s="137">
        <v>-5.5916428099110904E-3</v>
      </c>
      <c r="BW78" s="137">
        <v>-9.9949981718272685E-2</v>
      </c>
      <c r="BX78" s="137">
        <v>4.1504169744583042E-2</v>
      </c>
      <c r="BY78" s="137">
        <v>2.3923557883339386E-3</v>
      </c>
      <c r="BZ78" s="137">
        <v>0.1667703659753699</v>
      </c>
      <c r="CA78" s="137">
        <v>-6.9634165811835222E-2</v>
      </c>
      <c r="CB78" s="137">
        <v>2.2875230250245876E-2</v>
      </c>
      <c r="CC78" s="137">
        <v>2.0929864456736197E-2</v>
      </c>
      <c r="CD78" s="137">
        <v>-9.5369736189304277E-2</v>
      </c>
      <c r="CE78" s="137">
        <v>6.8233185411939845E-2</v>
      </c>
      <c r="CF78" s="137">
        <v>8.0897245372447413E-2</v>
      </c>
      <c r="CG78" s="137">
        <v>-6.5623881152074362E-3</v>
      </c>
      <c r="CH78" s="137">
        <v>-2.8169617309201533E-2</v>
      </c>
      <c r="CI78" s="137">
        <v>-1.7349291146079304E-4</v>
      </c>
      <c r="CJ78" s="137">
        <v>-2.4506139547290612E-2</v>
      </c>
      <c r="CK78" s="137">
        <v>-7.9919787075404258E-3</v>
      </c>
      <c r="CL78" s="137">
        <v>0.17507867534928306</v>
      </c>
      <c r="CM78" s="137">
        <v>-5.5513802456654063E-2</v>
      </c>
      <c r="CN78" s="137">
        <v>7.9332440228699369E-2</v>
      </c>
      <c r="CO78" s="137">
        <v>4.0885932022463434E-2</v>
      </c>
    </row>
    <row r="79" spans="1:93" ht="20.100000000000001" customHeight="1" x14ac:dyDescent="0.25">
      <c r="N79" s="183"/>
      <c r="O79" s="183"/>
      <c r="P79" s="183"/>
      <c r="Q79" s="187"/>
      <c r="R79" s="185"/>
      <c r="S79" s="1"/>
      <c r="AL79" s="137">
        <v>8.6125613390528252E-2</v>
      </c>
      <c r="AM79" s="137">
        <v>4.2740814243200597E-4</v>
      </c>
      <c r="AN79" s="137">
        <v>6.5451430647090574E-3</v>
      </c>
      <c r="AO79" s="137">
        <v>-3.0214759224427803E-2</v>
      </c>
      <c r="AP79" s="137">
        <v>-3.0552881595102818E-2</v>
      </c>
      <c r="AQ79" s="137">
        <v>-5.0063907840454731E-2</v>
      </c>
      <c r="AR79" s="137">
        <v>3.4798177249208861E-2</v>
      </c>
      <c r="AS79" s="137">
        <v>-7.1300054043433897E-2</v>
      </c>
      <c r="AT79" s="137">
        <v>-8.9796618648038187E-2</v>
      </c>
      <c r="AU79" s="137">
        <v>4.277512563613009E-2</v>
      </c>
      <c r="AV79" s="137">
        <v>6.1749260525728183E-2</v>
      </c>
      <c r="AX79" s="137">
        <v>-3.7971803008690422E-2</v>
      </c>
      <c r="AY79" s="137">
        <v>-2.9555505157993933E-2</v>
      </c>
      <c r="AZ79" s="137">
        <v>5.7682487310502836E-2</v>
      </c>
      <c r="BA79" s="137">
        <v>0.10438516661248848</v>
      </c>
      <c r="BB79" s="137">
        <v>7.5465470880033858E-2</v>
      </c>
      <c r="BC79" s="137">
        <v>6.2475256991240666E-2</v>
      </c>
      <c r="BD79" s="137">
        <v>2.2849701616029339E-2</v>
      </c>
      <c r="BE79" s="137">
        <v>9.3607375067379719E-2</v>
      </c>
      <c r="BF79" s="137">
        <v>0.1557924102054227</v>
      </c>
      <c r="BG79" s="137">
        <v>-4.3055568792047902E-2</v>
      </c>
      <c r="BH79" s="137">
        <v>5.5115968624303846E-3</v>
      </c>
      <c r="BI79" s="137">
        <v>2.5641308456559549E-2</v>
      </c>
      <c r="BJ79" s="137">
        <v>8.7053762986204319E-2</v>
      </c>
      <c r="BK79" s="137">
        <v>-7.7194456098438724E-2</v>
      </c>
      <c r="BL79" s="137">
        <v>6.4394042091864279E-4</v>
      </c>
      <c r="BM79" s="137">
        <v>3.2488570614834206E-2</v>
      </c>
      <c r="BN79" s="137">
        <v>0.22908169057681504</v>
      </c>
      <c r="BO79" s="137">
        <v>2.8155199479629009E-2</v>
      </c>
      <c r="BP79" s="137">
        <v>2.4907454708001903E-2</v>
      </c>
      <c r="BQ79" s="137">
        <v>2.5964042990193607E-2</v>
      </c>
      <c r="BR79" s="137">
        <v>8.2802525344864791E-2</v>
      </c>
      <c r="BS79" s="137">
        <v>7.7681144242657957E-2</v>
      </c>
      <c r="BT79" s="137">
        <v>0.11104182313533496</v>
      </c>
      <c r="BU79" s="137">
        <v>-8.3492002846708088E-3</v>
      </c>
      <c r="BV79" s="137">
        <v>-0.10568105333486277</v>
      </c>
      <c r="BW79" s="137">
        <v>8.0064056367874947E-2</v>
      </c>
      <c r="BX79" s="137">
        <v>3.4906018606527867E-2</v>
      </c>
      <c r="BY79" s="137">
        <v>-2.8520329994144014E-2</v>
      </c>
      <c r="BZ79" s="137">
        <v>-0.11197314685735529</v>
      </c>
      <c r="CA79" s="137">
        <v>2.2704368776420049E-2</v>
      </c>
      <c r="CB79" s="137">
        <v>-3.7700797579109185E-2</v>
      </c>
      <c r="CC79" s="137">
        <v>4.5756992438894306E-2</v>
      </c>
      <c r="CD79" s="137">
        <v>2.7378331762518665E-2</v>
      </c>
      <c r="CE79" s="137">
        <v>2.5242196753605048E-2</v>
      </c>
      <c r="CF79" s="137">
        <v>5.3738182611732389E-2</v>
      </c>
      <c r="CG79" s="137">
        <v>-1.5108062771279643E-2</v>
      </c>
      <c r="CH79" s="137">
        <v>2.0295832223548416E-2</v>
      </c>
      <c r="CI79" s="137">
        <v>-4.3897237730638319E-2</v>
      </c>
      <c r="CJ79" s="137">
        <v>-0.11715615771207286</v>
      </c>
      <c r="CK79" s="137">
        <v>-1.6117478678447095E-2</v>
      </c>
      <c r="CL79" s="137">
        <v>-2.2997382158615493E-2</v>
      </c>
      <c r="CM79" s="137">
        <v>1.6692507384642528E-2</v>
      </c>
      <c r="CN79" s="137">
        <v>0.11154587255653872</v>
      </c>
      <c r="CO79" s="137">
        <v>-4.6277107825478753E-2</v>
      </c>
    </row>
    <row r="80" spans="1:93" ht="20.100000000000001" customHeight="1" x14ac:dyDescent="0.25">
      <c r="N80" s="182" t="s">
        <v>433</v>
      </c>
      <c r="O80" s="182"/>
      <c r="P80" s="182"/>
      <c r="Q80" s="186">
        <f>F138</f>
        <v>0</v>
      </c>
      <c r="R80" s="184" t="str">
        <f>IF(Q80&lt;=0.3,"Aprovado","Revisar os elementos da amostra")</f>
        <v>Aprovado</v>
      </c>
      <c r="S80" s="1"/>
      <c r="AL80" s="137">
        <v>0.22792397604914794</v>
      </c>
      <c r="AM80" s="137">
        <v>3.2191022821490787E-4</v>
      </c>
      <c r="AN80" s="137">
        <v>-2.1417688678132922E-2</v>
      </c>
      <c r="AO80" s="137">
        <v>-2.4322400485225848E-3</v>
      </c>
      <c r="AP80" s="137">
        <v>-3.0585208587119321E-2</v>
      </c>
      <c r="AQ80" s="137">
        <v>1.7085971353807655E-2</v>
      </c>
      <c r="AR80" s="137">
        <v>-7.2968087583764218E-2</v>
      </c>
      <c r="AS80" s="137">
        <v>-4.3493901471580929E-2</v>
      </c>
      <c r="AT80" s="137">
        <v>-4.7152495988659324E-2</v>
      </c>
      <c r="AU80" s="137">
        <v>-3.3544151034257216E-2</v>
      </c>
      <c r="AV80" s="137">
        <v>-4.6631949753607557E-2</v>
      </c>
      <c r="AX80" s="137">
        <v>0.16639121578125959</v>
      </c>
      <c r="AY80" s="137">
        <v>-1.540208810291005E-2</v>
      </c>
      <c r="AZ80" s="137">
        <v>-7.1801759666794016E-2</v>
      </c>
      <c r="BA80" s="137">
        <v>8.8207225147571747E-2</v>
      </c>
      <c r="BB80" s="137">
        <v>3.4591154030832835E-2</v>
      </c>
      <c r="BC80" s="137">
        <v>-9.4539280280608054E-2</v>
      </c>
      <c r="BD80" s="137">
        <v>-3.9853643528086208E-3</v>
      </c>
      <c r="BE80" s="137">
        <v>-1.5537575382658972E-2</v>
      </c>
      <c r="BF80" s="137">
        <v>6.6095573071434321E-2</v>
      </c>
      <c r="BG80" s="137">
        <v>0.11836882326130067</v>
      </c>
      <c r="BH80" s="137">
        <v>8.4284848085069988E-2</v>
      </c>
      <c r="BI80" s="137">
        <v>8.7726331699745447E-2</v>
      </c>
      <c r="BJ80" s="137">
        <v>8.944088053852195E-2</v>
      </c>
      <c r="BK80" s="137">
        <v>5.8530283503300112E-3</v>
      </c>
      <c r="BL80" s="137">
        <v>3.5497868413531461E-2</v>
      </c>
      <c r="BM80" s="137">
        <v>-6.6357663637146097E-2</v>
      </c>
      <c r="BN80" s="137">
        <v>2.8155199479629314E-2</v>
      </c>
      <c r="BO80" s="137">
        <v>0.1896937830432634</v>
      </c>
      <c r="BP80" s="137">
        <v>4.2789163229095747E-2</v>
      </c>
      <c r="BQ80" s="137">
        <v>4.6824796434832824E-2</v>
      </c>
      <c r="BR80" s="137">
        <v>9.7207484057168961E-2</v>
      </c>
      <c r="BS80" s="137">
        <v>-1.0602901317024904E-2</v>
      </c>
      <c r="BT80" s="137">
        <v>2.5491802284534029E-2</v>
      </c>
      <c r="BU80" s="137">
        <v>1.5113332898647497E-2</v>
      </c>
      <c r="BV80" s="137">
        <v>4.6764093498743969E-2</v>
      </c>
      <c r="BW80" s="137">
        <v>5.270314455847061E-2</v>
      </c>
      <c r="BX80" s="137">
        <v>2.2941249717232312E-2</v>
      </c>
      <c r="BY80" s="137">
        <v>7.7857117144759819E-2</v>
      </c>
      <c r="BZ80" s="137">
        <v>1.8206867826948248E-2</v>
      </c>
      <c r="CA80" s="137">
        <v>3.4252190208793831E-2</v>
      </c>
      <c r="CB80" s="137">
        <v>-3.0177331787428374E-2</v>
      </c>
      <c r="CC80" s="137">
        <v>-3.2560801591693778E-2</v>
      </c>
      <c r="CD80" s="137">
        <v>6.5901980589881476E-2</v>
      </c>
      <c r="CE80" s="137">
        <v>-1.1374690462875037E-3</v>
      </c>
      <c r="CF80" s="137">
        <v>-3.3656483163633094E-3</v>
      </c>
      <c r="CG80" s="137">
        <v>-8.2038330552881011E-3</v>
      </c>
      <c r="CH80" s="137">
        <v>-3.3266028536230036E-3</v>
      </c>
      <c r="CI80" s="137">
        <v>5.9207048816955932E-2</v>
      </c>
      <c r="CJ80" s="137">
        <v>4.1856655739421628E-3</v>
      </c>
      <c r="CK80" s="137">
        <v>-3.9748952928463921E-2</v>
      </c>
      <c r="CL80" s="137">
        <v>-9.794088666477542E-2</v>
      </c>
      <c r="CM80" s="137">
        <v>-2.645761262407037E-3</v>
      </c>
      <c r="CN80" s="137">
        <v>-3.7411202868286697E-2</v>
      </c>
      <c r="CO80" s="137">
        <v>-6.9006744627918615E-2</v>
      </c>
    </row>
    <row r="81" spans="1:93" ht="20.100000000000001" customHeight="1" x14ac:dyDescent="0.25">
      <c r="A81" s="114" t="s">
        <v>134</v>
      </c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N81" s="183"/>
      <c r="O81" s="183"/>
      <c r="P81" s="183"/>
      <c r="Q81" s="187"/>
      <c r="R81" s="185"/>
      <c r="S81" s="1"/>
      <c r="AL81" s="137">
        <v>-0.1812724348645047</v>
      </c>
      <c r="AM81" s="137">
        <v>5.4737765987320191E-4</v>
      </c>
      <c r="AN81" s="137">
        <v>-9.6117164103469051E-3</v>
      </c>
      <c r="AO81" s="137">
        <v>-3.5214659204994047E-3</v>
      </c>
      <c r="AP81" s="137">
        <v>-3.4496057421259385E-2</v>
      </c>
      <c r="AQ81" s="137">
        <v>6.9177476788897949E-2</v>
      </c>
      <c r="AR81" s="137">
        <v>2.3527320027113996E-2</v>
      </c>
      <c r="AS81" s="137">
        <v>-3.7285925104264657E-2</v>
      </c>
      <c r="AT81" s="137">
        <v>6.0389587349066166E-2</v>
      </c>
      <c r="AU81" s="137">
        <v>7.0131225559763172E-2</v>
      </c>
      <c r="AV81" s="137">
        <v>-5.7141974135649407E-2</v>
      </c>
      <c r="AX81" s="137">
        <v>0.11631193290900832</v>
      </c>
      <c r="AY81" s="137">
        <v>4.1036213923333162E-2</v>
      </c>
      <c r="AZ81" s="137">
        <v>2.22692205834049E-2</v>
      </c>
      <c r="BA81" s="137">
        <v>1.9542013569603625E-2</v>
      </c>
      <c r="BB81" s="137">
        <v>-5.6954606309066083E-2</v>
      </c>
      <c r="BC81" s="137">
        <v>1.0413255767577859E-2</v>
      </c>
      <c r="BD81" s="137">
        <v>-6.2607473404963601E-2</v>
      </c>
      <c r="BE81" s="137">
        <v>-1.909304096269409E-2</v>
      </c>
      <c r="BF81" s="137">
        <v>6.7270232027075064E-2</v>
      </c>
      <c r="BG81" s="137">
        <v>-2.4923975716055619E-2</v>
      </c>
      <c r="BH81" s="137">
        <v>-2.2535491304517534E-2</v>
      </c>
      <c r="BI81" s="137">
        <v>9.7016589770675593E-2</v>
      </c>
      <c r="BJ81" s="137">
        <v>0.14770543971205005</v>
      </c>
      <c r="BK81" s="137">
        <v>-9.2422994533803579E-2</v>
      </c>
      <c r="BL81" s="137">
        <v>-6.939023109956037E-2</v>
      </c>
      <c r="BM81" s="137">
        <v>2.3505079379501567E-2</v>
      </c>
      <c r="BN81" s="137">
        <v>2.4907454708002097E-2</v>
      </c>
      <c r="BO81" s="137">
        <v>4.2789163229095845E-2</v>
      </c>
      <c r="BP81" s="137">
        <v>0.20833222702237641</v>
      </c>
      <c r="BQ81" s="137">
        <v>-7.4542242956648824E-2</v>
      </c>
      <c r="BR81" s="137">
        <v>-6.3824594531875362E-3</v>
      </c>
      <c r="BS81" s="137">
        <v>0.13969532202938978</v>
      </c>
      <c r="BT81" s="137">
        <v>3.3776656932993962E-2</v>
      </c>
      <c r="BU81" s="137">
        <v>3.8910370037552038E-2</v>
      </c>
      <c r="BV81" s="137">
        <v>-2.4439118098352336E-4</v>
      </c>
      <c r="BW81" s="137">
        <v>-1.1146590033745511E-2</v>
      </c>
      <c r="BX81" s="137">
        <v>6.9564096469626593E-2</v>
      </c>
      <c r="BY81" s="137">
        <v>6.1395261184753996E-2</v>
      </c>
      <c r="BZ81" s="137">
        <v>5.7488020650744688E-2</v>
      </c>
      <c r="CA81" s="137">
        <v>-5.9863779241635717E-2</v>
      </c>
      <c r="CB81" s="137">
        <v>7.1510707519569283E-2</v>
      </c>
      <c r="CC81" s="137">
        <v>7.2712207878339943E-2</v>
      </c>
      <c r="CD81" s="137">
        <v>-4.6614000722216213E-2</v>
      </c>
      <c r="CE81" s="137">
        <v>-2.3969269796931217E-2</v>
      </c>
      <c r="CF81" s="137">
        <v>1.2742987402662595E-2</v>
      </c>
      <c r="CG81" s="137">
        <v>9.2385879926255576E-2</v>
      </c>
      <c r="CH81" s="137">
        <v>8.0248528589627527E-2</v>
      </c>
      <c r="CI81" s="137">
        <v>2.3308316742705275E-2</v>
      </c>
      <c r="CJ81" s="137">
        <v>6.9703284896328405E-2</v>
      </c>
      <c r="CK81" s="137">
        <v>-3.9873393684162269E-2</v>
      </c>
      <c r="CL81" s="137">
        <v>6.472127690545379E-3</v>
      </c>
      <c r="CM81" s="137">
        <v>-6.8376858826125708E-2</v>
      </c>
      <c r="CN81" s="137">
        <v>-3.1785153302332517E-2</v>
      </c>
      <c r="CO81" s="137">
        <v>5.9713361975840124E-2</v>
      </c>
    </row>
    <row r="82" spans="1:93" ht="20.100000000000001" customHeight="1" x14ac:dyDescent="0.25">
      <c r="N82" s="182" t="s">
        <v>179</v>
      </c>
      <c r="O82" s="182"/>
      <c r="P82" s="182"/>
      <c r="Q82" s="186">
        <f>F729</f>
        <v>3.0122967905173416E-2</v>
      </c>
      <c r="R82" s="184" t="str">
        <f>IF(Q82&lt;=0.5,"Aprovado","Revisar os elementos da amostra")</f>
        <v>Aprovado</v>
      </c>
      <c r="S82" s="1"/>
      <c r="AL82" s="137">
        <v>0.34021075763204378</v>
      </c>
      <c r="AM82" s="137">
        <v>-1.8246223919614946E-3</v>
      </c>
      <c r="AN82" s="137">
        <v>-7.9303918387601258E-3</v>
      </c>
      <c r="AO82" s="137">
        <v>2.5288296137774488E-2</v>
      </c>
      <c r="AP82" s="137">
        <v>6.2336332227896522E-2</v>
      </c>
      <c r="AQ82" s="137">
        <v>-5.0380322217910126E-2</v>
      </c>
      <c r="AR82" s="137">
        <v>4.6674161988601304E-2</v>
      </c>
      <c r="AS82" s="137">
        <v>-3.4537235728613426E-2</v>
      </c>
      <c r="AT82" s="137">
        <v>-8.1827902472612138E-2</v>
      </c>
      <c r="AU82" s="137">
        <v>-4.7896228676279143E-2</v>
      </c>
      <c r="AV82" s="137">
        <v>-2.0754204391910527E-2</v>
      </c>
      <c r="AX82" s="137">
        <v>-5.2361010336794023E-2</v>
      </c>
      <c r="AY82" s="137">
        <v>-7.2814342441086199E-2</v>
      </c>
      <c r="AZ82" s="137">
        <v>-3.0825688146457513E-2</v>
      </c>
      <c r="BA82" s="137">
        <v>9.8964365714493824E-2</v>
      </c>
      <c r="BB82" s="137">
        <v>-2.418602051215615E-2</v>
      </c>
      <c r="BC82" s="137">
        <v>-3.1275128178175557E-2</v>
      </c>
      <c r="BD82" s="137">
        <v>0.10054385053080635</v>
      </c>
      <c r="BE82" s="137">
        <v>4.0028139635751914E-2</v>
      </c>
      <c r="BF82" s="137">
        <v>9.5983051965064764E-2</v>
      </c>
      <c r="BG82" s="137">
        <v>4.7510974404379611E-2</v>
      </c>
      <c r="BH82" s="137">
        <v>-6.5269547813080996E-3</v>
      </c>
      <c r="BI82" s="137">
        <v>-8.7989214006492372E-3</v>
      </c>
      <c r="BJ82" s="137">
        <v>2.1626221301968784E-2</v>
      </c>
      <c r="BK82" s="137">
        <v>2.7639558113701144E-2</v>
      </c>
      <c r="BL82" s="137">
        <v>0.12237057080090477</v>
      </c>
      <c r="BM82" s="137">
        <v>0.12456009352360259</v>
      </c>
      <c r="BN82" s="137">
        <v>2.5964042990193895E-2</v>
      </c>
      <c r="BO82" s="137">
        <v>4.6824796434832491E-2</v>
      </c>
      <c r="BP82" s="137">
        <v>-7.4542242956648866E-2</v>
      </c>
      <c r="BQ82" s="137">
        <v>0.34371818611264687</v>
      </c>
      <c r="BR82" s="137">
        <v>0.16916757677911842</v>
      </c>
      <c r="BS82" s="137">
        <v>-5.6979377117368016E-2</v>
      </c>
      <c r="BT82" s="137">
        <v>-7.000479213282991E-2</v>
      </c>
      <c r="BU82" s="137">
        <v>4.5040627921683479E-2</v>
      </c>
      <c r="BV82" s="137">
        <v>-4.6760026100914176E-2</v>
      </c>
      <c r="BW82" s="137">
        <v>8.0772572601650224E-3</v>
      </c>
      <c r="BX82" s="137">
        <v>-9.0831484410888695E-3</v>
      </c>
      <c r="BY82" s="137">
        <v>-6.7216397352800356E-2</v>
      </c>
      <c r="BZ82" s="137">
        <v>0.20329916065829789</v>
      </c>
      <c r="CA82" s="137">
        <v>0.12241357255766668</v>
      </c>
      <c r="CB82" s="137">
        <v>2.9813791518919414E-2</v>
      </c>
      <c r="CC82" s="137">
        <v>-0.11921956856118786</v>
      </c>
      <c r="CD82" s="137">
        <v>-0.10359710272690895</v>
      </c>
      <c r="CE82" s="137">
        <v>-3.3863832256780191E-2</v>
      </c>
      <c r="CF82" s="137">
        <v>-1.2761612560349075E-2</v>
      </c>
      <c r="CG82" s="137">
        <v>-4.6488774111521386E-2</v>
      </c>
      <c r="CH82" s="137">
        <v>7.720649735065005E-3</v>
      </c>
      <c r="CI82" s="137">
        <v>3.8933629934763195E-2</v>
      </c>
      <c r="CJ82" s="137">
        <v>-9.7946521328556024E-3</v>
      </c>
      <c r="CK82" s="137">
        <v>3.0223611794020864E-2</v>
      </c>
      <c r="CL82" s="137">
        <v>2.2511829292413802E-2</v>
      </c>
      <c r="CM82" s="137">
        <v>8.4400902826922045E-2</v>
      </c>
      <c r="CN82" s="137">
        <v>1.7014274300560659E-2</v>
      </c>
      <c r="CO82" s="137">
        <v>2.7488561399437866E-3</v>
      </c>
    </row>
    <row r="83" spans="1:93" ht="20.100000000000001" customHeight="1" thickBot="1" x14ac:dyDescent="0.3">
      <c r="A83" s="122"/>
      <c r="B83" s="122" t="str">
        <f t="shared" ref="B83:K83" si="33">B11</f>
        <v>AREA</v>
      </c>
      <c r="C83" s="122" t="str">
        <f t="shared" si="33"/>
        <v>DISTROD</v>
      </c>
      <c r="D83" s="122" t="str">
        <f t="shared" si="33"/>
        <v>DISTCONSUM</v>
      </c>
      <c r="E83" s="122" t="str">
        <f t="shared" si="33"/>
        <v>TOP</v>
      </c>
      <c r="F83" s="122" t="str">
        <f t="shared" si="33"/>
        <v>TSOLO</v>
      </c>
      <c r="G83" s="122" t="str">
        <f t="shared" si="33"/>
        <v>QUANTAGUA</v>
      </c>
      <c r="H83" s="122" t="str">
        <f t="shared" si="33"/>
        <v>LOCAL</v>
      </c>
      <c r="I83" s="122" t="str">
        <f t="shared" si="33"/>
        <v>NBENFEIT</v>
      </c>
      <c r="J83" s="122" t="str">
        <f t="shared" si="33"/>
        <v>NACESSO</v>
      </c>
      <c r="K83" s="122" t="str">
        <f t="shared" si="33"/>
        <v>REDEELETRICA</v>
      </c>
      <c r="N83" s="183"/>
      <c r="O83" s="183"/>
      <c r="P83" s="183"/>
      <c r="Q83" s="187"/>
      <c r="R83" s="185"/>
      <c r="AL83" s="137">
        <v>0.31613575979212444</v>
      </c>
      <c r="AM83" s="137">
        <v>-1.9384291561953489E-4</v>
      </c>
      <c r="AN83" s="137">
        <v>-1.6009006338316652E-2</v>
      </c>
      <c r="AO83" s="137">
        <v>2.3574490553616739E-2</v>
      </c>
      <c r="AP83" s="137">
        <v>-6.5893247985319883E-2</v>
      </c>
      <c r="AQ83" s="137">
        <v>-7.1417358273148171E-2</v>
      </c>
      <c r="AR83" s="137">
        <v>3.0940152569903345E-2</v>
      </c>
      <c r="AS83" s="137">
        <v>-1.6179652484803107E-2</v>
      </c>
      <c r="AT83" s="137">
        <v>-7.3465107639542865E-2</v>
      </c>
      <c r="AU83" s="137">
        <v>-5.6994287212706621E-2</v>
      </c>
      <c r="AV83" s="137">
        <v>-5.453442362092116E-2</v>
      </c>
      <c r="AX83" s="137">
        <v>1.6176892202325807E-2</v>
      </c>
      <c r="AY83" s="137">
        <v>-1.9133033768107599E-2</v>
      </c>
      <c r="AZ83" s="137">
        <v>-7.8750223655144599E-2</v>
      </c>
      <c r="BA83" s="137">
        <v>-1.488825762445814E-3</v>
      </c>
      <c r="BB83" s="137">
        <v>-1.2645167525750137E-2</v>
      </c>
      <c r="BC83" s="137">
        <v>-9.3964474039421195E-2</v>
      </c>
      <c r="BD83" s="137">
        <v>-8.4596874639721042E-3</v>
      </c>
      <c r="BE83" s="137">
        <v>-2.1972976127190624E-2</v>
      </c>
      <c r="BF83" s="137">
        <v>0.14257070768751359</v>
      </c>
      <c r="BG83" s="137">
        <v>-8.6337498821905251E-3</v>
      </c>
      <c r="BH83" s="137">
        <v>4.041885448631044E-3</v>
      </c>
      <c r="BI83" s="137">
        <v>4.068540538112142E-2</v>
      </c>
      <c r="BJ83" s="137">
        <v>8.9494081246254742E-2</v>
      </c>
      <c r="BK83" s="137">
        <v>-2.000537091846824E-2</v>
      </c>
      <c r="BL83" s="137">
        <v>5.991829168013485E-2</v>
      </c>
      <c r="BM83" s="137">
        <v>-2.2346612948414141E-3</v>
      </c>
      <c r="BN83" s="137">
        <v>8.2802525344865055E-2</v>
      </c>
      <c r="BO83" s="137">
        <v>9.7207484057168683E-2</v>
      </c>
      <c r="BP83" s="137">
        <v>-6.3824594531876888E-3</v>
      </c>
      <c r="BQ83" s="137">
        <v>0.16916757677911853</v>
      </c>
      <c r="BR83" s="137">
        <v>0.22313948545383699</v>
      </c>
      <c r="BS83" s="137">
        <v>-5.6846181846098617E-2</v>
      </c>
      <c r="BT83" s="137">
        <v>5.9741045786964542E-2</v>
      </c>
      <c r="BU83" s="137">
        <v>5.749844896282226E-2</v>
      </c>
      <c r="BV83" s="137">
        <v>-2.1458779978286269E-2</v>
      </c>
      <c r="BW83" s="137">
        <v>4.8511175896710973E-2</v>
      </c>
      <c r="BX83" s="137">
        <v>1.4810536660800344E-4</v>
      </c>
      <c r="BY83" s="137">
        <v>-4.6118637263152434E-2</v>
      </c>
      <c r="BZ83" s="137">
        <v>2.3412817746139555E-2</v>
      </c>
      <c r="CA83" s="137">
        <v>0.11225833570836986</v>
      </c>
      <c r="CB83" s="137">
        <v>9.0943384434957752E-4</v>
      </c>
      <c r="CC83" s="137">
        <v>2.6150602981388202E-2</v>
      </c>
      <c r="CD83" s="137">
        <v>2.3919806522389175E-3</v>
      </c>
      <c r="CE83" s="137">
        <v>-0.11007140809132603</v>
      </c>
      <c r="CF83" s="137">
        <v>9.2431763880837667E-2</v>
      </c>
      <c r="CG83" s="137">
        <v>-6.9511412540575981E-2</v>
      </c>
      <c r="CH83" s="137">
        <v>4.5173274397209057E-2</v>
      </c>
      <c r="CI83" s="137">
        <v>5.8212494689013281E-2</v>
      </c>
      <c r="CJ83" s="137">
        <v>-3.2624130204321186E-2</v>
      </c>
      <c r="CK83" s="137">
        <v>7.8766458792950286E-2</v>
      </c>
      <c r="CL83" s="137">
        <v>-2.5586501657567359E-2</v>
      </c>
      <c r="CM83" s="137">
        <v>9.8774897779245377E-2</v>
      </c>
      <c r="CN83" s="137">
        <v>1.771345629729458E-2</v>
      </c>
      <c r="CO83" s="137">
        <v>-1.1410946591057708E-2</v>
      </c>
    </row>
    <row r="84" spans="1:93" ht="20.100000000000001" customHeight="1" x14ac:dyDescent="0.25">
      <c r="A84" s="41" t="str">
        <f>B11</f>
        <v>AREA</v>
      </c>
      <c r="B84" s="115">
        <v>1</v>
      </c>
      <c r="C84" s="115"/>
      <c r="D84" s="115"/>
      <c r="E84" s="115"/>
      <c r="F84" s="115"/>
      <c r="G84" s="115"/>
      <c r="H84" s="115"/>
      <c r="I84" s="115"/>
      <c r="J84" s="115"/>
      <c r="K84" s="115"/>
      <c r="AL84" s="137">
        <v>-0.23910103602785704</v>
      </c>
      <c r="AM84" s="137">
        <v>-3.1581298736122314E-5</v>
      </c>
      <c r="AN84" s="137">
        <v>2.6915105208922731E-3</v>
      </c>
      <c r="AO84" s="137">
        <v>-8.1381814563551008E-3</v>
      </c>
      <c r="AP84" s="137">
        <v>-2.0754451435411048E-3</v>
      </c>
      <c r="AQ84" s="137">
        <v>8.522735396586878E-2</v>
      </c>
      <c r="AR84" s="137">
        <v>4.7122254893150098E-2</v>
      </c>
      <c r="AS84" s="137">
        <v>-5.7236776057383504E-2</v>
      </c>
      <c r="AT84" s="137">
        <v>3.4625275516399538E-2</v>
      </c>
      <c r="AU84" s="137">
        <v>6.9213900210323615E-2</v>
      </c>
      <c r="AV84" s="137">
        <v>5.8027939487953345E-2</v>
      </c>
      <c r="AX84" s="137">
        <v>2.9469045134837633E-2</v>
      </c>
      <c r="AY84" s="137">
        <v>7.1430491743316754E-2</v>
      </c>
      <c r="AZ84" s="137">
        <v>5.8693519883484951E-2</v>
      </c>
      <c r="BA84" s="137">
        <v>0.1187296203575835</v>
      </c>
      <c r="BB84" s="137">
        <v>-3.7870533568591325E-2</v>
      </c>
      <c r="BC84" s="137">
        <v>6.1514513729195336E-2</v>
      </c>
      <c r="BD84" s="137">
        <v>3.5235071863154097E-2</v>
      </c>
      <c r="BE84" s="137">
        <v>4.9344743653964879E-2</v>
      </c>
      <c r="BF84" s="137">
        <v>2.0505899820580167E-2</v>
      </c>
      <c r="BG84" s="137">
        <v>-6.1808522360330381E-2</v>
      </c>
      <c r="BH84" s="137">
        <v>-1.775598623234359E-2</v>
      </c>
      <c r="BI84" s="137">
        <v>8.4194773273992274E-3</v>
      </c>
      <c r="BJ84" s="137">
        <v>9.674237726421854E-2</v>
      </c>
      <c r="BK84" s="137">
        <v>-7.0974837221917692E-2</v>
      </c>
      <c r="BL84" s="137">
        <v>-6.7130426404680699E-3</v>
      </c>
      <c r="BM84" s="137">
        <v>9.5123119756042956E-2</v>
      </c>
      <c r="BN84" s="137">
        <v>7.7681144242658248E-2</v>
      </c>
      <c r="BO84" s="137">
        <v>-1.0602901317024765E-2</v>
      </c>
      <c r="BP84" s="137">
        <v>0.13969532202938989</v>
      </c>
      <c r="BQ84" s="137">
        <v>-5.6979377117368141E-2</v>
      </c>
      <c r="BR84" s="137">
        <v>-5.6846181846098548E-2</v>
      </c>
      <c r="BS84" s="137">
        <v>0.19838646879080182</v>
      </c>
      <c r="BT84" s="137">
        <v>4.2018755391705964E-2</v>
      </c>
      <c r="BU84" s="137">
        <v>-2.3278649785362288E-2</v>
      </c>
      <c r="BV84" s="137">
        <v>1.6991169160950753E-2</v>
      </c>
      <c r="BW84" s="137">
        <v>4.2536118851005153E-2</v>
      </c>
      <c r="BX84" s="137">
        <v>0.12917256858047821</v>
      </c>
      <c r="BY84" s="137">
        <v>-8.0743524659920018E-3</v>
      </c>
      <c r="BZ84" s="137">
        <v>6.2731136520587621E-2</v>
      </c>
      <c r="CA84" s="137">
        <v>-0.10887291665654328</v>
      </c>
      <c r="CB84" s="137">
        <v>-7.2199506709345052E-3</v>
      </c>
      <c r="CC84" s="137">
        <v>4.3166187567398706E-2</v>
      </c>
      <c r="CD84" s="137">
        <v>-1.3527997873980652E-2</v>
      </c>
      <c r="CE84" s="137">
        <v>5.371886169988177E-2</v>
      </c>
      <c r="CF84" s="137">
        <v>2.8686553389777047E-2</v>
      </c>
      <c r="CG84" s="137">
        <v>7.5469906678646115E-2</v>
      </c>
      <c r="CH84" s="137">
        <v>4.5520248223342039E-2</v>
      </c>
      <c r="CI84" s="137">
        <v>-3.2794345706585556E-2</v>
      </c>
      <c r="CJ84" s="137">
        <v>1.0979712825725026E-2</v>
      </c>
      <c r="CK84" s="137">
        <v>-2.1461324197865256E-2</v>
      </c>
      <c r="CL84" s="137">
        <v>3.6717835645422914E-2</v>
      </c>
      <c r="CM84" s="137">
        <v>-0.11244919083825308</v>
      </c>
      <c r="CN84" s="137">
        <v>9.1569774283503103E-3</v>
      </c>
      <c r="CO84" s="137">
        <v>-1.060673706022755E-2</v>
      </c>
    </row>
    <row r="85" spans="1:93" ht="20.100000000000001" customHeight="1" x14ac:dyDescent="0.25">
      <c r="A85" s="38" t="str">
        <f>C11</f>
        <v>DISTROD</v>
      </c>
      <c r="B85" s="116">
        <f>CORREL(B$12:B$55,C$12:C$55)</f>
        <v>0.21118489149724184</v>
      </c>
      <c r="C85" s="116">
        <v>1</v>
      </c>
      <c r="D85" s="116"/>
      <c r="E85" s="116"/>
      <c r="F85" s="116"/>
      <c r="G85" s="116"/>
      <c r="H85" s="116"/>
      <c r="I85" s="116"/>
      <c r="J85" s="116"/>
      <c r="K85" s="116"/>
      <c r="N85" s="146"/>
      <c r="O85" s="146"/>
      <c r="P85" s="146"/>
      <c r="Q85" s="147"/>
      <c r="R85" s="146"/>
      <c r="AL85" s="137">
        <v>8.1276648747118582E-2</v>
      </c>
      <c r="AM85" s="137">
        <v>1.3068266293869569E-3</v>
      </c>
      <c r="AN85" s="137">
        <v>2.2372366894510796E-3</v>
      </c>
      <c r="AO85" s="137">
        <v>-2.6078519014102665E-2</v>
      </c>
      <c r="AP85" s="137">
        <v>-4.9376000212496676E-2</v>
      </c>
      <c r="AQ85" s="137">
        <v>-4.3716851665044222E-2</v>
      </c>
      <c r="AR85" s="137">
        <v>1.6610910851489125E-2</v>
      </c>
      <c r="AS85" s="137">
        <v>-5.3825163039583443E-2</v>
      </c>
      <c r="AT85" s="137">
        <v>9.9781029148628408E-3</v>
      </c>
      <c r="AU85" s="137">
        <v>-4.574751833501807E-2</v>
      </c>
      <c r="AV85" s="137">
        <v>3.5685457675838084E-2</v>
      </c>
      <c r="AX85" s="137">
        <v>5.9311187524048348E-2</v>
      </c>
      <c r="AY85" s="137">
        <v>5.4850336757331891E-2</v>
      </c>
      <c r="AZ85" s="137">
        <v>3.1205432087673804E-2</v>
      </c>
      <c r="BA85" s="137">
        <v>-7.1082181240062617E-2</v>
      </c>
      <c r="BB85" s="137">
        <v>5.6628555286589305E-3</v>
      </c>
      <c r="BC85" s="137">
        <v>2.8084679596638365E-2</v>
      </c>
      <c r="BD85" s="137">
        <v>-2.5412992440218982E-2</v>
      </c>
      <c r="BE85" s="137">
        <v>0.13562900341050027</v>
      </c>
      <c r="BF85" s="137">
        <v>4.0072046466049227E-2</v>
      </c>
      <c r="BG85" s="137">
        <v>-5.0324015324056573E-2</v>
      </c>
      <c r="BH85" s="137">
        <v>0.10644226998173741</v>
      </c>
      <c r="BI85" s="137">
        <v>1.6450492347392487E-2</v>
      </c>
      <c r="BJ85" s="137">
        <v>5.5609947803501592E-3</v>
      </c>
      <c r="BK85" s="137">
        <v>-3.237480264716569E-5</v>
      </c>
      <c r="BL85" s="137">
        <v>1.1967921137716615E-2</v>
      </c>
      <c r="BM85" s="137">
        <v>-2.8865697477821417E-2</v>
      </c>
      <c r="BN85" s="137">
        <v>0.11104182313533517</v>
      </c>
      <c r="BO85" s="137">
        <v>2.5491802284533932E-2</v>
      </c>
      <c r="BP85" s="137">
        <v>3.377665693299392E-2</v>
      </c>
      <c r="BQ85" s="137">
        <v>-7.000479213282991E-2</v>
      </c>
      <c r="BR85" s="137">
        <v>5.9741045786964597E-2</v>
      </c>
      <c r="BS85" s="137">
        <v>4.2018755391705909E-2</v>
      </c>
      <c r="BT85" s="137">
        <v>0.21119954978437261</v>
      </c>
      <c r="BU85" s="137">
        <v>9.1842196536290624E-2</v>
      </c>
      <c r="BV85" s="137">
        <v>-2.1816585472320807E-2</v>
      </c>
      <c r="BW85" s="137">
        <v>5.6952076502638005E-2</v>
      </c>
      <c r="BX85" s="137">
        <v>8.7766273726723978E-2</v>
      </c>
      <c r="BY85" s="137">
        <v>-6.7581737234611444E-2</v>
      </c>
      <c r="BZ85" s="137">
        <v>-9.7862821050769988E-2</v>
      </c>
      <c r="CA85" s="137">
        <v>1.7902720542435038E-2</v>
      </c>
      <c r="CB85" s="137">
        <v>-4.1013157637362602E-2</v>
      </c>
      <c r="CC85" s="137">
        <v>8.3311112706217355E-2</v>
      </c>
      <c r="CD85" s="137">
        <v>5.960151353809294E-2</v>
      </c>
      <c r="CE85" s="137">
        <v>-7.4091148268478832E-2</v>
      </c>
      <c r="CF85" s="137">
        <v>0.15082513541052273</v>
      </c>
      <c r="CG85" s="137">
        <v>7.8678337264251233E-2</v>
      </c>
      <c r="CH85" s="137">
        <v>-6.9926227468070271E-2</v>
      </c>
      <c r="CI85" s="137">
        <v>-1.0074197996329276E-2</v>
      </c>
      <c r="CJ85" s="137">
        <v>-1.583602820774635E-2</v>
      </c>
      <c r="CK85" s="137">
        <v>5.2886269967469049E-2</v>
      </c>
      <c r="CL85" s="137">
        <v>-3.4338275230087464E-2</v>
      </c>
      <c r="CM85" s="137">
        <v>3.0276167271295423E-2</v>
      </c>
      <c r="CN85" s="137">
        <v>2.6194246268308921E-2</v>
      </c>
      <c r="CO85" s="137">
        <v>-3.6480670684823968E-2</v>
      </c>
    </row>
    <row r="86" spans="1:93" ht="20.100000000000001" customHeight="1" x14ac:dyDescent="0.25">
      <c r="A86" s="41" t="str">
        <f>D11</f>
        <v>DISTCONSUM</v>
      </c>
      <c r="B86" s="115">
        <f>CORREL(B$12:B$55,D$12:D$55)</f>
        <v>0.1474106646826589</v>
      </c>
      <c r="C86" s="115">
        <f>CORREL(C$12:C$55,D$12:D$55)</f>
        <v>0.33438884150488246</v>
      </c>
      <c r="D86" s="115">
        <v>1</v>
      </c>
      <c r="E86" s="115"/>
      <c r="F86" s="115"/>
      <c r="G86" s="115"/>
      <c r="H86" s="115"/>
      <c r="I86" s="115"/>
      <c r="J86" s="115"/>
      <c r="K86" s="115"/>
      <c r="AL86" s="137">
        <v>-2.8948645976462711E-2</v>
      </c>
      <c r="AM86" s="137">
        <v>8.3488446538988942E-4</v>
      </c>
      <c r="AN86" s="137">
        <v>1.422259940511706E-2</v>
      </c>
      <c r="AO86" s="137">
        <v>7.5677450155552982E-3</v>
      </c>
      <c r="AP86" s="137">
        <v>3.8887573580339348E-2</v>
      </c>
      <c r="AQ86" s="137">
        <v>-2.8027555185131794E-2</v>
      </c>
      <c r="AR86" s="137">
        <v>6.7898158634877573E-3</v>
      </c>
      <c r="AS86" s="137">
        <v>-6.4313399396996762E-2</v>
      </c>
      <c r="AT86" s="137">
        <v>3.5639986249967101E-2</v>
      </c>
      <c r="AU86" s="137">
        <v>-3.6165338747737849E-2</v>
      </c>
      <c r="AV86" s="137">
        <v>-4.465644604972676E-2</v>
      </c>
      <c r="AX86" s="137">
        <v>2.8962974727941973E-2</v>
      </c>
      <c r="AY86" s="137">
        <v>-3.806855898838319E-2</v>
      </c>
      <c r="AZ86" s="137">
        <v>-2.6604459995152589E-2</v>
      </c>
      <c r="BA86" s="137">
        <v>-0.12097780350762807</v>
      </c>
      <c r="BB86" s="137">
        <v>-7.115678522174089E-3</v>
      </c>
      <c r="BC86" s="137">
        <v>-1.5804886898134092E-2</v>
      </c>
      <c r="BD86" s="137">
        <v>-4.8179123104249162E-2</v>
      </c>
      <c r="BE86" s="137">
        <v>8.9766646485478857E-2</v>
      </c>
      <c r="BF86" s="137">
        <v>1.3765365199528951E-2</v>
      </c>
      <c r="BG86" s="137">
        <v>-1.7045353468175609E-2</v>
      </c>
      <c r="BH86" s="137">
        <v>0.11060602414046108</v>
      </c>
      <c r="BI86" s="137">
        <v>3.1762037535939716E-2</v>
      </c>
      <c r="BJ86" s="137">
        <v>1.5847435595479464E-2</v>
      </c>
      <c r="BK86" s="137">
        <v>2.545007660220603E-2</v>
      </c>
      <c r="BL86" s="137">
        <v>5.4042625486034265E-3</v>
      </c>
      <c r="BM86" s="137">
        <v>5.0423124357320333E-2</v>
      </c>
      <c r="BN86" s="137">
        <v>-8.3492002846708227E-3</v>
      </c>
      <c r="BO86" s="137">
        <v>1.5113332898647247E-2</v>
      </c>
      <c r="BP86" s="137">
        <v>3.8910370037551933E-2</v>
      </c>
      <c r="BQ86" s="137">
        <v>4.5040627921683229E-2</v>
      </c>
      <c r="BR86" s="137">
        <v>5.7498448962822093E-2</v>
      </c>
      <c r="BS86" s="137">
        <v>-2.3278649785362503E-2</v>
      </c>
      <c r="BT86" s="137">
        <v>9.184219653629036E-2</v>
      </c>
      <c r="BU86" s="137">
        <v>0.19049748486390972</v>
      </c>
      <c r="BV86" s="137">
        <v>-5.8997625936452781E-2</v>
      </c>
      <c r="BW86" s="137">
        <v>-0.10301284984753167</v>
      </c>
      <c r="BX86" s="137">
        <v>1.2886688962375346E-2</v>
      </c>
      <c r="BY86" s="137">
        <v>2.6240465143707592E-2</v>
      </c>
      <c r="BZ86" s="137">
        <v>5.641003908077305E-2</v>
      </c>
      <c r="CA86" s="137">
        <v>4.7046758696136351E-2</v>
      </c>
      <c r="CB86" s="137">
        <v>1.8940655347010366E-2</v>
      </c>
      <c r="CC86" s="137">
        <v>-1.5291395998006031E-2</v>
      </c>
      <c r="CD86" s="137">
        <v>-6.8232588389179685E-3</v>
      </c>
      <c r="CE86" s="137">
        <v>-3.2579453324158368E-2</v>
      </c>
      <c r="CF86" s="137">
        <v>0.1145212102493989</v>
      </c>
      <c r="CG86" s="137">
        <v>0.18334738347345675</v>
      </c>
      <c r="CH86" s="137">
        <v>-3.6718454299080994E-2</v>
      </c>
      <c r="CI86" s="137">
        <v>5.3303251419036343E-2</v>
      </c>
      <c r="CJ86" s="137">
        <v>5.4659189760971671E-2</v>
      </c>
      <c r="CK86" s="137">
        <v>-1.4996525768544454E-2</v>
      </c>
      <c r="CL86" s="137">
        <v>1.70004501797495E-2</v>
      </c>
      <c r="CM86" s="137">
        <v>0.10476669862206291</v>
      </c>
      <c r="CN86" s="137">
        <v>2.1787907374833451E-3</v>
      </c>
      <c r="CO86" s="137">
        <v>7.1651288480597569E-2</v>
      </c>
    </row>
    <row r="87" spans="1:93" ht="20.100000000000001" customHeight="1" x14ac:dyDescent="0.25">
      <c r="A87" s="38" t="str">
        <f>E11</f>
        <v>TOP</v>
      </c>
      <c r="B87" s="116">
        <f>CORREL(B$12:B$55,E$12:E$55)</f>
        <v>0.21588118851189397</v>
      </c>
      <c r="C87" s="116">
        <f>CORREL(C$12:C$55,E$12:E$55)</f>
        <v>8.2582596513688281E-2</v>
      </c>
      <c r="D87" s="116">
        <f>CORREL(D$12:D$55,E$12:E$55)</f>
        <v>8.6754456163090174E-2</v>
      </c>
      <c r="E87" s="116">
        <v>1</v>
      </c>
      <c r="F87" s="116"/>
      <c r="G87" s="116"/>
      <c r="H87" s="116"/>
      <c r="I87" s="116"/>
      <c r="J87" s="116"/>
      <c r="K87" s="116"/>
      <c r="AL87" s="137">
        <v>1.7799343126824393E-2</v>
      </c>
      <c r="AM87" s="137">
        <v>-5.5282087598486048E-4</v>
      </c>
      <c r="AN87" s="137">
        <v>-1.3743162901534626E-2</v>
      </c>
      <c r="AO87" s="137">
        <v>3.7065607371472881E-2</v>
      </c>
      <c r="AP87" s="137">
        <v>-5.9299729995696757E-2</v>
      </c>
      <c r="AQ87" s="137">
        <v>4.2942505477959303E-2</v>
      </c>
      <c r="AR87" s="137">
        <v>-6.2345975370543691E-2</v>
      </c>
      <c r="AS87" s="137">
        <v>8.8511108930331914E-2</v>
      </c>
      <c r="AT87" s="137">
        <v>6.4803553366262701E-2</v>
      </c>
      <c r="AU87" s="137">
        <v>-3.7856824279764292E-2</v>
      </c>
      <c r="AV87" s="137">
        <v>5.6263219462520664E-3</v>
      </c>
      <c r="AX87" s="137">
        <v>8.8245202395068154E-2</v>
      </c>
      <c r="AY87" s="137">
        <v>0.13451396835528895</v>
      </c>
      <c r="AZ87" s="137">
        <v>-3.056599849602426E-2</v>
      </c>
      <c r="BA87" s="137">
        <v>5.1130333155429253E-2</v>
      </c>
      <c r="BB87" s="137">
        <v>5.8044611862582973E-3</v>
      </c>
      <c r="BC87" s="137">
        <v>-4.2042595806020974E-2</v>
      </c>
      <c r="BD87" s="137">
        <v>1.9255819009087238E-2</v>
      </c>
      <c r="BE87" s="137">
        <v>-9.6069087800096223E-2</v>
      </c>
      <c r="BF87" s="137">
        <v>-9.638121162952358E-2</v>
      </c>
      <c r="BG87" s="137">
        <v>3.8357044185921133E-2</v>
      </c>
      <c r="BH87" s="137">
        <v>3.6460997183412308E-2</v>
      </c>
      <c r="BI87" s="137">
        <v>3.7954988495085995E-2</v>
      </c>
      <c r="BJ87" s="137">
        <v>-3.1299262431682642E-2</v>
      </c>
      <c r="BK87" s="137">
        <v>0.13444742000357374</v>
      </c>
      <c r="BL87" s="137">
        <v>0.13101957080032151</v>
      </c>
      <c r="BM87" s="137">
        <v>-5.5916428099112014E-3</v>
      </c>
      <c r="BN87" s="137">
        <v>-0.10568105333486276</v>
      </c>
      <c r="BO87" s="137">
        <v>4.6764093498743706E-2</v>
      </c>
      <c r="BP87" s="137">
        <v>-2.4439118098364132E-4</v>
      </c>
      <c r="BQ87" s="137">
        <v>-4.6760026100914245E-2</v>
      </c>
      <c r="BR87" s="137">
        <v>-2.1458779978286407E-2</v>
      </c>
      <c r="BS87" s="137">
        <v>1.6991169160950489E-2</v>
      </c>
      <c r="BT87" s="137">
        <v>-2.1816585472321015E-2</v>
      </c>
      <c r="BU87" s="137">
        <v>-5.8997625936452705E-2</v>
      </c>
      <c r="BV87" s="137">
        <v>0.24829889387291187</v>
      </c>
      <c r="BW87" s="137">
        <v>5.1363358402951712E-2</v>
      </c>
      <c r="BX87" s="137">
        <v>5.4847993440714782E-2</v>
      </c>
      <c r="BY87" s="137">
        <v>2.7719019188476329E-2</v>
      </c>
      <c r="BZ87" s="137">
        <v>5.8498338801375879E-2</v>
      </c>
      <c r="CA87" s="137">
        <v>-4.4239172066715376E-2</v>
      </c>
      <c r="CB87" s="137">
        <v>5.2958539370754343E-3</v>
      </c>
      <c r="CC87" s="137">
        <v>7.9646469451254115E-2</v>
      </c>
      <c r="CD87" s="137">
        <v>0.11539988801811872</v>
      </c>
      <c r="CE87" s="137">
        <v>3.839808801667903E-2</v>
      </c>
      <c r="CF87" s="137">
        <v>4.2994033376968999E-2</v>
      </c>
      <c r="CG87" s="137">
        <v>-8.0607053633035552E-2</v>
      </c>
      <c r="CH87" s="137">
        <v>4.0781938215277244E-2</v>
      </c>
      <c r="CI87" s="137">
        <v>1.8078672751201286E-2</v>
      </c>
      <c r="CJ87" s="137">
        <v>6.3506886777506627E-2</v>
      </c>
      <c r="CK87" s="137">
        <v>0.13692938338857541</v>
      </c>
      <c r="CL87" s="137">
        <v>6.2465093708980873E-2</v>
      </c>
      <c r="CM87" s="137">
        <v>-4.9033233273918092E-2</v>
      </c>
      <c r="CN87" s="137">
        <v>-5.819997681223997E-2</v>
      </c>
      <c r="CO87" s="137">
        <v>3.8187179857818582E-3</v>
      </c>
    </row>
    <row r="88" spans="1:93" ht="20.100000000000001" customHeight="1" x14ac:dyDescent="0.25">
      <c r="A88" s="41" t="str">
        <f>F11</f>
        <v>TSOLO</v>
      </c>
      <c r="B88" s="115">
        <f>CORREL(B$12:B$55,F$12:F$55)</f>
        <v>-0.13780281082058293</v>
      </c>
      <c r="C88" s="115">
        <f>CORREL(C$12:C$55,F$12:F$55)</f>
        <v>0.18548762604091182</v>
      </c>
      <c r="D88" s="115">
        <f>CORREL(D$12:D$55,F$12:F$55)</f>
        <v>-0.23036066881273165</v>
      </c>
      <c r="E88" s="115">
        <f>CORREL(E$12:E$55,F$12:F$55)</f>
        <v>-0.22430015382565205</v>
      </c>
      <c r="F88" s="115">
        <v>1</v>
      </c>
      <c r="G88" s="115"/>
      <c r="H88" s="115"/>
      <c r="I88" s="115"/>
      <c r="J88" s="115"/>
      <c r="K88" s="115"/>
      <c r="AL88" s="137">
        <v>0.20501668642871373</v>
      </c>
      <c r="AM88" s="137">
        <v>-8.5504025548483739E-5</v>
      </c>
      <c r="AN88" s="137">
        <v>-2.9984487118608495E-2</v>
      </c>
      <c r="AO88" s="137">
        <v>-3.3084930879938725E-2</v>
      </c>
      <c r="AP88" s="137">
        <v>-4.5692416207777573E-2</v>
      </c>
      <c r="AQ88" s="137">
        <v>3.1478862857107534E-2</v>
      </c>
      <c r="AR88" s="137">
        <v>6.037182507528692E-2</v>
      </c>
      <c r="AS88" s="137">
        <v>5.0318389184489595E-2</v>
      </c>
      <c r="AT88" s="137">
        <v>-7.1315409063786833E-2</v>
      </c>
      <c r="AU88" s="137">
        <v>-5.1110566067198063E-2</v>
      </c>
      <c r="AV88" s="137">
        <v>5.1887124348232574E-2</v>
      </c>
      <c r="AX88" s="137">
        <v>4.4457153493230719E-2</v>
      </c>
      <c r="AY88" s="137">
        <v>0.14259700969391684</v>
      </c>
      <c r="AZ88" s="137">
        <v>7.7128070483735447E-2</v>
      </c>
      <c r="BA88" s="137">
        <v>5.9140069330814449E-2</v>
      </c>
      <c r="BB88" s="137">
        <v>-1.1417351402641468E-2</v>
      </c>
      <c r="BC88" s="137">
        <v>4.7494149869875726E-2</v>
      </c>
      <c r="BD88" s="137">
        <v>0.16958806695870185</v>
      </c>
      <c r="BE88" s="137">
        <v>4.7764752196738466E-2</v>
      </c>
      <c r="BF88" s="137">
        <v>3.0485540709451669E-2</v>
      </c>
      <c r="BG88" s="137">
        <v>9.0328544389572593E-2</v>
      </c>
      <c r="BH88" s="137">
        <v>-5.1528576337368931E-2</v>
      </c>
      <c r="BI88" s="137">
        <v>-0.10009014109749181</v>
      </c>
      <c r="BJ88" s="137">
        <v>2.6570863996811384E-2</v>
      </c>
      <c r="BK88" s="137">
        <v>-2.7603505198451492E-2</v>
      </c>
      <c r="BL88" s="137">
        <v>-5.6100427467055416E-2</v>
      </c>
      <c r="BM88" s="137">
        <v>-9.9949981718272782E-2</v>
      </c>
      <c r="BN88" s="137">
        <v>8.0064056367875155E-2</v>
      </c>
      <c r="BO88" s="137">
        <v>5.2703144558470333E-2</v>
      </c>
      <c r="BP88" s="137">
        <v>-1.1146590033745796E-2</v>
      </c>
      <c r="BQ88" s="137">
        <v>8.0772572601651715E-3</v>
      </c>
      <c r="BR88" s="137">
        <v>4.8511175896710987E-2</v>
      </c>
      <c r="BS88" s="137">
        <v>4.2536118851004931E-2</v>
      </c>
      <c r="BT88" s="137">
        <v>5.6952076502637922E-2</v>
      </c>
      <c r="BU88" s="137">
        <v>-0.10301284984753156</v>
      </c>
      <c r="BV88" s="137">
        <v>5.1363358402951767E-2</v>
      </c>
      <c r="BW88" s="137">
        <v>0.27775137298618729</v>
      </c>
      <c r="BX88" s="137">
        <v>9.3646684918202994E-2</v>
      </c>
      <c r="BY88" s="137">
        <v>-6.2066612089020451E-2</v>
      </c>
      <c r="BZ88" s="137">
        <v>-3.2144057061482309E-2</v>
      </c>
      <c r="CA88" s="137">
        <v>8.3913471063552666E-2</v>
      </c>
      <c r="CB88" s="137">
        <v>-7.1599525400479758E-3</v>
      </c>
      <c r="CC88" s="137">
        <v>5.3059455858599239E-2</v>
      </c>
      <c r="CD88" s="137">
        <v>4.8071181407739152E-2</v>
      </c>
      <c r="CE88" s="137">
        <v>-3.7256837990747901E-2</v>
      </c>
      <c r="CF88" s="137">
        <v>-3.8518240171460133E-2</v>
      </c>
      <c r="CG88" s="137">
        <v>-9.8418030347702301E-2</v>
      </c>
      <c r="CH88" s="137">
        <v>1.8630359455053674E-2</v>
      </c>
      <c r="CI88" s="137">
        <v>7.9571274223169994E-2</v>
      </c>
      <c r="CJ88" s="137">
        <v>4.4076924856873381E-2</v>
      </c>
      <c r="CK88" s="137">
        <v>7.9315776340097816E-2</v>
      </c>
      <c r="CL88" s="137">
        <v>-5.279524147907709E-2</v>
      </c>
      <c r="CM88" s="137">
        <v>-1.1363538717863622E-2</v>
      </c>
      <c r="CN88" s="137">
        <v>4.8697961595999997E-2</v>
      </c>
      <c r="CO88" s="137">
        <v>-0.10192393816817338</v>
      </c>
    </row>
    <row r="89" spans="1:93" ht="20.100000000000001" customHeight="1" x14ac:dyDescent="0.25">
      <c r="A89" s="38" t="str">
        <f>G11</f>
        <v>QUANTAGUA</v>
      </c>
      <c r="B89" s="116">
        <f>CORREL(B$12:B$55,G$12:G$55)</f>
        <v>0.14430178324275664</v>
      </c>
      <c r="C89" s="116">
        <f>CORREL(C$12:C$55,G$12:G$55)</f>
        <v>-7.0317772759136671E-2</v>
      </c>
      <c r="D89" s="116">
        <f>CORREL(D$12:D$55,G$12:G$55)</f>
        <v>-5.5868101385380953E-3</v>
      </c>
      <c r="E89" s="116">
        <f>CORREL(E$12:E$55,G$12:G$55)</f>
        <v>7.9330822288112626E-2</v>
      </c>
      <c r="F89" s="116">
        <f>CORREL(F$12:F$55,G$12:G$55)</f>
        <v>-0.20917736388438676</v>
      </c>
      <c r="G89" s="116">
        <v>1</v>
      </c>
      <c r="H89" s="116"/>
      <c r="I89" s="116"/>
      <c r="J89" s="116"/>
      <c r="K89" s="116"/>
      <c r="AL89" s="137">
        <v>-7.5555220002851295E-2</v>
      </c>
      <c r="AM89" s="137">
        <v>6.4970362291438531E-6</v>
      </c>
      <c r="AN89" s="137">
        <v>-2.3154419498016034E-3</v>
      </c>
      <c r="AO89" s="137">
        <v>-3.935570573445504E-3</v>
      </c>
      <c r="AP89" s="137">
        <v>-8.8316860796046198E-3</v>
      </c>
      <c r="AQ89" s="137">
        <v>7.0900601247107925E-2</v>
      </c>
      <c r="AR89" s="137">
        <v>5.2043027469929171E-2</v>
      </c>
      <c r="AS89" s="137">
        <v>-4.737899391747305E-2</v>
      </c>
      <c r="AT89" s="137">
        <v>2.3541368705029084E-2</v>
      </c>
      <c r="AU89" s="137">
        <v>-2.9097987183375935E-2</v>
      </c>
      <c r="AV89" s="137">
        <v>5.9744909871663601E-2</v>
      </c>
      <c r="AX89" s="137">
        <v>5.2733630945508522E-2</v>
      </c>
      <c r="AY89" s="137">
        <v>0.11099551442604742</v>
      </c>
      <c r="AZ89" s="137">
        <v>8.435743547893497E-3</v>
      </c>
      <c r="BA89" s="137">
        <v>5.3158068607150659E-2</v>
      </c>
      <c r="BB89" s="137">
        <v>-7.7081851310820779E-2</v>
      </c>
      <c r="BC89" s="137">
        <v>6.0936637495523985E-3</v>
      </c>
      <c r="BD89" s="137">
        <v>7.8518507061747428E-2</v>
      </c>
      <c r="BE89" s="137">
        <v>8.2610276771399163E-2</v>
      </c>
      <c r="BF89" s="137">
        <v>-2.5014311243322367E-2</v>
      </c>
      <c r="BG89" s="137">
        <v>-2.9327362670170696E-2</v>
      </c>
      <c r="BH89" s="137">
        <v>2.5219455263713192E-2</v>
      </c>
      <c r="BI89" s="137">
        <v>-5.3600431479201328E-2</v>
      </c>
      <c r="BJ89" s="137">
        <v>4.2126139408526934E-2</v>
      </c>
      <c r="BK89" s="137">
        <v>-2.4747856125185499E-2</v>
      </c>
      <c r="BL89" s="137">
        <v>2.8682843831706769E-2</v>
      </c>
      <c r="BM89" s="137">
        <v>4.1504169744583243E-2</v>
      </c>
      <c r="BN89" s="137">
        <v>3.4906018606528109E-2</v>
      </c>
      <c r="BO89" s="137">
        <v>2.2941249717232323E-2</v>
      </c>
      <c r="BP89" s="137">
        <v>6.9564096469626663E-2</v>
      </c>
      <c r="BQ89" s="137">
        <v>-9.0831484410889042E-3</v>
      </c>
      <c r="BR89" s="137">
        <v>1.4810536660806936E-4</v>
      </c>
      <c r="BS89" s="137">
        <v>0.12917256858047826</v>
      </c>
      <c r="BT89" s="137">
        <v>8.776627372672402E-2</v>
      </c>
      <c r="BU89" s="137">
        <v>1.2886688962375558E-2</v>
      </c>
      <c r="BV89" s="137">
        <v>5.4847993440715018E-2</v>
      </c>
      <c r="BW89" s="137">
        <v>9.3646684918203174E-2</v>
      </c>
      <c r="BX89" s="137">
        <v>0.15827055576385418</v>
      </c>
      <c r="BY89" s="137">
        <v>-6.8222110776490624E-2</v>
      </c>
      <c r="BZ89" s="137">
        <v>8.5388058174079254E-2</v>
      </c>
      <c r="CA89" s="137">
        <v>-5.1951584078837224E-2</v>
      </c>
      <c r="CB89" s="137">
        <v>-5.5296713187048756E-2</v>
      </c>
      <c r="CC89" s="137">
        <v>9.6691640022311329E-3</v>
      </c>
      <c r="CD89" s="137">
        <v>2.6409912642265748E-2</v>
      </c>
      <c r="CE89" s="137">
        <v>-1.1013542086419512E-2</v>
      </c>
      <c r="CF89" s="137">
        <v>7.752771434019827E-2</v>
      </c>
      <c r="CG89" s="137">
        <v>8.3091976883325785E-2</v>
      </c>
      <c r="CH89" s="137">
        <v>-1.001367913313219E-2</v>
      </c>
      <c r="CI89" s="137">
        <v>1.522135175415781E-2</v>
      </c>
      <c r="CJ89" s="137">
        <v>4.2490385873299785E-2</v>
      </c>
      <c r="CK89" s="137">
        <v>3.6061887062056847E-2</v>
      </c>
      <c r="CL89" s="137">
        <v>-5.6344338324114812E-3</v>
      </c>
      <c r="CM89" s="137">
        <v>-6.0349115609928172E-2</v>
      </c>
      <c r="CN89" s="137">
        <v>-2.5019332732204178E-2</v>
      </c>
      <c r="CO89" s="137">
        <v>-6.3733226935514586E-2</v>
      </c>
    </row>
    <row r="90" spans="1:93" ht="20.100000000000001" customHeight="1" x14ac:dyDescent="0.25">
      <c r="A90" s="41" t="str">
        <f>H11</f>
        <v>LOCAL</v>
      </c>
      <c r="B90" s="115">
        <f>CORREL(B$12:B$55,H$12:H$55)</f>
        <v>0.33293280236989931</v>
      </c>
      <c r="C90" s="115">
        <f>CORREL(C$12:C$55,H$12:H$55)</f>
        <v>4.6808419683567332E-2</v>
      </c>
      <c r="D90" s="115">
        <f>CORREL(D$12:D$55,H$12:H$55)</f>
        <v>3.0619219822267067E-2</v>
      </c>
      <c r="E90" s="115">
        <f>CORREL(E$12:E$55,H12:H$55)</f>
        <v>0.36231884057970992</v>
      </c>
      <c r="F90" s="115">
        <f>CORREL(F$12:F$55,H$12:H$55)</f>
        <v>4.9844478627922593E-2</v>
      </c>
      <c r="G90" s="115">
        <f>CORREL(G$12:G$55,H$12:H$55)</f>
        <v>-2.0399354302657619E-2</v>
      </c>
      <c r="H90" s="115">
        <v>1</v>
      </c>
      <c r="I90" s="115"/>
      <c r="J90" s="115"/>
      <c r="K90" s="115"/>
      <c r="AL90" s="137">
        <v>-0.21336655529842269</v>
      </c>
      <c r="AM90" s="137">
        <v>9.7993549156771549E-4</v>
      </c>
      <c r="AN90" s="137">
        <v>-6.5142956447238852E-3</v>
      </c>
      <c r="AO90" s="137">
        <v>2.01167409859941E-2</v>
      </c>
      <c r="AP90" s="137">
        <v>3.9168272641766436E-2</v>
      </c>
      <c r="AQ90" s="137">
        <v>5.9135691443751318E-2</v>
      </c>
      <c r="AR90" s="137">
        <v>-8.4956803950155008E-2</v>
      </c>
      <c r="AS90" s="137">
        <v>6.6693994449534832E-4</v>
      </c>
      <c r="AT90" s="137">
        <v>-1.2231455643271515E-2</v>
      </c>
      <c r="AU90" s="137">
        <v>6.0147758310498428E-2</v>
      </c>
      <c r="AV90" s="137">
        <v>-4.8890968327824261E-2</v>
      </c>
      <c r="AX90" s="137">
        <v>5.2023216160218454E-2</v>
      </c>
      <c r="AY90" s="137">
        <v>-5.1876202966911825E-2</v>
      </c>
      <c r="AZ90" s="137">
        <v>-2.2358502324965321E-2</v>
      </c>
      <c r="BA90" s="137">
        <v>2.4242177585651573E-2</v>
      </c>
      <c r="BB90" s="137">
        <v>0.14676642776686644</v>
      </c>
      <c r="BC90" s="137">
        <v>-3.2890533485116849E-2</v>
      </c>
      <c r="BD90" s="137">
        <v>-1.6155442546957305E-2</v>
      </c>
      <c r="BE90" s="137">
        <v>-8.7727625241547549E-2</v>
      </c>
      <c r="BF90" s="137">
        <v>-6.0876199386477037E-3</v>
      </c>
      <c r="BG90" s="137">
        <v>9.8555524236595582E-2</v>
      </c>
      <c r="BH90" s="137">
        <v>7.5334892055486422E-2</v>
      </c>
      <c r="BI90" s="137">
        <v>5.3898566977855472E-2</v>
      </c>
      <c r="BJ90" s="137">
        <v>9.9623070763426011E-2</v>
      </c>
      <c r="BK90" s="137">
        <v>2.8330245709413851E-2</v>
      </c>
      <c r="BL90" s="137">
        <v>-8.80846501686635E-2</v>
      </c>
      <c r="BM90" s="137">
        <v>2.3923557883339802E-3</v>
      </c>
      <c r="BN90" s="137">
        <v>-2.8520329994143667E-2</v>
      </c>
      <c r="BO90" s="137">
        <v>7.785711714476018E-2</v>
      </c>
      <c r="BP90" s="137">
        <v>6.1395261184754114E-2</v>
      </c>
      <c r="BQ90" s="137">
        <v>-6.7216397352800134E-2</v>
      </c>
      <c r="BR90" s="137">
        <v>-4.6118637263152046E-2</v>
      </c>
      <c r="BS90" s="137">
        <v>-8.0743524659921823E-3</v>
      </c>
      <c r="BT90" s="137">
        <v>-6.7581737234611292E-2</v>
      </c>
      <c r="BU90" s="137">
        <v>2.6240465143707904E-2</v>
      </c>
      <c r="BV90" s="137">
        <v>2.7719019188476704E-2</v>
      </c>
      <c r="BW90" s="137">
        <v>-6.2066612089019951E-2</v>
      </c>
      <c r="BX90" s="137">
        <v>-6.822211077649061E-2</v>
      </c>
      <c r="BY90" s="137">
        <v>0.25121859836842125</v>
      </c>
      <c r="BZ90" s="137">
        <v>-1.5902451840265591E-2</v>
      </c>
      <c r="CA90" s="137">
        <v>5.8092609443949339E-5</v>
      </c>
      <c r="CB90" s="137">
        <v>3.8809723056311307E-2</v>
      </c>
      <c r="CC90" s="137">
        <v>1.986399765110046E-2</v>
      </c>
      <c r="CD90" s="137">
        <v>8.9643337292352507E-2</v>
      </c>
      <c r="CE90" s="137">
        <v>0.16249552768257075</v>
      </c>
      <c r="CF90" s="137">
        <v>-4.1702034839888692E-2</v>
      </c>
      <c r="CG90" s="137">
        <v>5.2230824312017358E-2</v>
      </c>
      <c r="CH90" s="137">
        <v>6.7662709587119271E-2</v>
      </c>
      <c r="CI90" s="137">
        <v>0.11066846076935627</v>
      </c>
      <c r="CJ90" s="137">
        <v>4.6962328409923752E-2</v>
      </c>
      <c r="CK90" s="137">
        <v>-0.10559418579818476</v>
      </c>
      <c r="CL90" s="137">
        <v>3.9316908920834795E-2</v>
      </c>
      <c r="CM90" s="137">
        <v>3.2624565086750879E-2</v>
      </c>
      <c r="CN90" s="137">
        <v>6.4749430291414542E-2</v>
      </c>
      <c r="CO90" s="137">
        <v>6.5496582584211954E-2</v>
      </c>
    </row>
    <row r="91" spans="1:93" ht="20.100000000000001" customHeight="1" x14ac:dyDescent="0.25">
      <c r="A91" s="38" t="str">
        <f>I11</f>
        <v>NBENFEIT</v>
      </c>
      <c r="B91" s="116">
        <f>CORREL(B$12:B$55,I$12:I$55)</f>
        <v>-4.02509944847265E-2</v>
      </c>
      <c r="C91" s="116">
        <f>CORREL(C$12:C$55,I$12:I$55)</f>
        <v>-0.1985250874316663</v>
      </c>
      <c r="D91" s="116">
        <f>CORREL(D$12:D$55,I$12:I$55)</f>
        <v>-2.0583992842432303E-2</v>
      </c>
      <c r="E91" s="116">
        <f>CORREL(E$12:E$55,I$12:I$55)</f>
        <v>-6.2632664040201645E-3</v>
      </c>
      <c r="F91" s="116">
        <f>CORREL(F$12:F$55,I$12:I$55)</f>
        <v>-0.21780403231168163</v>
      </c>
      <c r="G91" s="116">
        <f>CORREL(G$12:G$55,I$12:I$55)</f>
        <v>0.13942174277574548</v>
      </c>
      <c r="H91" s="116">
        <f>CORREL(H$12:H$55,I$12:I$55)</f>
        <v>-0.18998574758861245</v>
      </c>
      <c r="I91" s="116">
        <v>1</v>
      </c>
      <c r="J91" s="116"/>
      <c r="K91" s="116"/>
      <c r="AL91" s="137">
        <v>-4.1790444596386339E-2</v>
      </c>
      <c r="AM91" s="137">
        <v>-1.4860179407192918E-3</v>
      </c>
      <c r="AN91" s="137">
        <v>-1.8718081502715152E-2</v>
      </c>
      <c r="AO91" s="137">
        <v>4.664329766531998E-2</v>
      </c>
      <c r="AP91" s="137">
        <v>8.8496239557921894E-2</v>
      </c>
      <c r="AQ91" s="137">
        <v>9.2603784840972439E-2</v>
      </c>
      <c r="AR91" s="137">
        <v>5.1166437094843906E-2</v>
      </c>
      <c r="AS91" s="137">
        <v>-3.7226759350372202E-2</v>
      </c>
      <c r="AT91" s="137">
        <v>4.1978014137549341E-2</v>
      </c>
      <c r="AU91" s="137">
        <v>-2.2656921653491563E-2</v>
      </c>
      <c r="AV91" s="137">
        <v>-2.5963260885262178E-2</v>
      </c>
      <c r="AX91" s="137">
        <v>3.2259665801892573E-2</v>
      </c>
      <c r="AY91" s="137">
        <v>2.4385011772198283E-2</v>
      </c>
      <c r="AZ91" s="137">
        <v>-3.4762725149106562E-2</v>
      </c>
      <c r="BA91" s="137">
        <v>6.7961072963811403E-2</v>
      </c>
      <c r="BB91" s="137">
        <v>-0.11129336224162736</v>
      </c>
      <c r="BC91" s="137">
        <v>-4.7388133094872616E-2</v>
      </c>
      <c r="BD91" s="137">
        <v>9.4679524244079494E-2</v>
      </c>
      <c r="BE91" s="137">
        <v>3.4308384706034992E-3</v>
      </c>
      <c r="BF91" s="137">
        <v>-4.5887401572672043E-2</v>
      </c>
      <c r="BG91" s="137">
        <v>2.1347032428458437E-2</v>
      </c>
      <c r="BH91" s="137">
        <v>1.6716504106097325E-2</v>
      </c>
      <c r="BI91" s="137">
        <v>-3.5757591300615829E-2</v>
      </c>
      <c r="BJ91" s="137">
        <v>5.3237196534199463E-2</v>
      </c>
      <c r="BK91" s="137">
        <v>2.3184416763220229E-2</v>
      </c>
      <c r="BL91" s="137">
        <v>5.944713781438473E-2</v>
      </c>
      <c r="BM91" s="137">
        <v>0.16677036597536984</v>
      </c>
      <c r="BN91" s="137">
        <v>-0.11197314685735513</v>
      </c>
      <c r="BO91" s="137">
        <v>1.8206867826948053E-2</v>
      </c>
      <c r="BP91" s="137">
        <v>5.7488020650744612E-2</v>
      </c>
      <c r="BQ91" s="137">
        <v>0.20329916065829781</v>
      </c>
      <c r="BR91" s="137">
        <v>2.3412817746139486E-2</v>
      </c>
      <c r="BS91" s="137">
        <v>6.2731136520587538E-2</v>
      </c>
      <c r="BT91" s="137">
        <v>-9.7862821050770099E-2</v>
      </c>
      <c r="BU91" s="137">
        <v>5.6410039080773064E-2</v>
      </c>
      <c r="BV91" s="137">
        <v>5.8498338801375872E-2</v>
      </c>
      <c r="BW91" s="137">
        <v>-3.2144057061482302E-2</v>
      </c>
      <c r="BX91" s="137">
        <v>8.5388058174079101E-2</v>
      </c>
      <c r="BY91" s="137">
        <v>-1.5902451840265799E-2</v>
      </c>
      <c r="BZ91" s="137">
        <v>0.33119387890358287</v>
      </c>
      <c r="CA91" s="137">
        <v>-1.2083484111051687E-2</v>
      </c>
      <c r="CB91" s="137">
        <v>4.9731976927229929E-2</v>
      </c>
      <c r="CC91" s="137">
        <v>-9.2385122886598781E-2</v>
      </c>
      <c r="CD91" s="137">
        <v>-0.12460844687989156</v>
      </c>
      <c r="CE91" s="137">
        <v>-1.0059184243787218E-2</v>
      </c>
      <c r="CF91" s="137">
        <v>-1.1406163697091014E-2</v>
      </c>
      <c r="CG91" s="137">
        <v>6.4934363250995289E-2</v>
      </c>
      <c r="CH91" s="137">
        <v>8.2946329927828105E-3</v>
      </c>
      <c r="CI91" s="137">
        <v>7.9611024292223387E-2</v>
      </c>
      <c r="CJ91" s="137">
        <v>0.12249831486747009</v>
      </c>
      <c r="CK91" s="137">
        <v>7.147937073351332E-4</v>
      </c>
      <c r="CL91" s="137">
        <v>7.456094281838388E-2</v>
      </c>
      <c r="CM91" s="137">
        <v>-4.151281590986361E-2</v>
      </c>
      <c r="CN91" s="137">
        <v>-6.4584978968941359E-2</v>
      </c>
      <c r="CO91" s="137">
        <v>2.9218752772733766E-2</v>
      </c>
    </row>
    <row r="92" spans="1:93" ht="20.100000000000001" customHeight="1" x14ac:dyDescent="0.25">
      <c r="A92" s="41" t="str">
        <f>J11</f>
        <v>NACESSO</v>
      </c>
      <c r="B92" s="115">
        <f>CORREL(B$12:B$55,J$12:J$55)</f>
        <v>6.8087725087616194E-2</v>
      </c>
      <c r="C92" s="115">
        <f>CORREL(C$12:C$55,J$12:J$55)</f>
        <v>-7.4607953211782541E-2</v>
      </c>
      <c r="D92" s="115">
        <f>CORREL(D$12:D$55,J$12:J$55)</f>
        <v>7.7189973159121253E-2</v>
      </c>
      <c r="E92" s="115">
        <f>CORREL(E$12:E$55,J$12:J$55)</f>
        <v>6.2632664040200821E-3</v>
      </c>
      <c r="F92" s="115">
        <f>CORREL(F$12:F$55,J$12:J$55)</f>
        <v>-0.15078740698501028</v>
      </c>
      <c r="G92" s="115">
        <f>CORREL(G$12:G$55,J$12:J$55)</f>
        <v>6.1711263195821632E-2</v>
      </c>
      <c r="H92" s="115">
        <f>CORREL(H$12:H$55,J$12:J$55)</f>
        <v>9.812450699631621E-2</v>
      </c>
      <c r="I92" s="115">
        <f>CORREL(I$12:I$55,J$12:J$55)</f>
        <v>-7.3684210526315894E-2</v>
      </c>
      <c r="J92" s="115">
        <v>1</v>
      </c>
      <c r="K92" s="115"/>
      <c r="AL92" s="137">
        <v>0.31110136339895866</v>
      </c>
      <c r="AM92" s="137">
        <v>-9.269115034141889E-5</v>
      </c>
      <c r="AN92" s="137">
        <v>-6.1821954473545368E-3</v>
      </c>
      <c r="AO92" s="137">
        <v>-2.0825678277052267E-2</v>
      </c>
      <c r="AP92" s="137">
        <v>4.4547311032997073E-3</v>
      </c>
      <c r="AQ92" s="137">
        <v>-7.5508464792098828E-2</v>
      </c>
      <c r="AR92" s="137">
        <v>2.3323358984529776E-2</v>
      </c>
      <c r="AS92" s="137">
        <v>5.0934537770289799E-2</v>
      </c>
      <c r="AT92" s="137">
        <v>-5.8571481700083194E-2</v>
      </c>
      <c r="AU92" s="137">
        <v>-5.6921332577706138E-2</v>
      </c>
      <c r="AV92" s="137">
        <v>-5.0955651572077341E-2</v>
      </c>
      <c r="AX92" s="137">
        <v>2.6885822331169235E-3</v>
      </c>
      <c r="AY92" s="137">
        <v>-2.500104714010333E-3</v>
      </c>
      <c r="AZ92" s="137">
        <v>4.7271558877064586E-2</v>
      </c>
      <c r="BA92" s="137">
        <v>-6.7488639788388233E-2</v>
      </c>
      <c r="BB92" s="137">
        <v>3.107117472784366E-2</v>
      </c>
      <c r="BC92" s="137">
        <v>4.1469397146109872E-2</v>
      </c>
      <c r="BD92" s="137">
        <v>6.2009166494835281E-2</v>
      </c>
      <c r="BE92" s="137">
        <v>4.689077593644355E-2</v>
      </c>
      <c r="BF92" s="137">
        <v>7.6162681407715788E-2</v>
      </c>
      <c r="BG92" s="137">
        <v>0.11037444620909363</v>
      </c>
      <c r="BH92" s="137">
        <v>-1.4867860965761572E-2</v>
      </c>
      <c r="BI92" s="137">
        <v>-4.5271743224587491E-3</v>
      </c>
      <c r="BJ92" s="137">
        <v>-2.2674122720653611E-2</v>
      </c>
      <c r="BK92" s="137">
        <v>3.3777509671513266E-2</v>
      </c>
      <c r="BL92" s="137">
        <v>-2.1166537400019288E-2</v>
      </c>
      <c r="BM92" s="137">
        <v>-6.9634165811835402E-2</v>
      </c>
      <c r="BN92" s="137">
        <v>2.2704368776420132E-2</v>
      </c>
      <c r="BO92" s="137">
        <v>3.4252190208793318E-2</v>
      </c>
      <c r="BP92" s="137">
        <v>-5.9863779241636023E-2</v>
      </c>
      <c r="BQ92" s="137">
        <v>0.12241357255766668</v>
      </c>
      <c r="BR92" s="137">
        <v>0.11225833570836967</v>
      </c>
      <c r="BS92" s="137">
        <v>-0.10887291665654358</v>
      </c>
      <c r="BT92" s="137">
        <v>1.7902720542434851E-2</v>
      </c>
      <c r="BU92" s="137">
        <v>4.7046758696136462E-2</v>
      </c>
      <c r="BV92" s="137">
        <v>-4.4239172066715494E-2</v>
      </c>
      <c r="BW92" s="137">
        <v>8.3913471063552431E-2</v>
      </c>
      <c r="BX92" s="137">
        <v>-5.1951584078837439E-2</v>
      </c>
      <c r="BY92" s="137">
        <v>5.8092609443421983E-5</v>
      </c>
      <c r="BZ92" s="137">
        <v>-1.2083484111051743E-2</v>
      </c>
      <c r="CA92" s="137">
        <v>0.18597062179979312</v>
      </c>
      <c r="CB92" s="137">
        <v>7.8143061374821049E-2</v>
      </c>
      <c r="CC92" s="137">
        <v>-2.7275570946791936E-3</v>
      </c>
      <c r="CD92" s="137">
        <v>-6.0043558180813209E-3</v>
      </c>
      <c r="CE92" s="137">
        <v>-5.3928255298380239E-2</v>
      </c>
      <c r="CF92" s="137">
        <v>-2.9189302256292883E-2</v>
      </c>
      <c r="CG92" s="137">
        <v>-2.0000418713619142E-2</v>
      </c>
      <c r="CH92" s="137">
        <v>1.7749847161755566E-2</v>
      </c>
      <c r="CI92" s="137">
        <v>8.6670361919716651E-2</v>
      </c>
      <c r="CJ92" s="137">
        <v>5.1890675307611114E-2</v>
      </c>
      <c r="CK92" s="137">
        <v>5.35730490561575E-2</v>
      </c>
      <c r="CL92" s="137">
        <v>-2.2129200604178077E-2</v>
      </c>
      <c r="CM92" s="137">
        <v>0.15037058271915499</v>
      </c>
      <c r="CN92" s="137">
        <v>5.4116460261349177E-2</v>
      </c>
      <c r="CO92" s="137">
        <v>4.3099169196231357E-2</v>
      </c>
    </row>
    <row r="93" spans="1:93" ht="20.100000000000001" customHeight="1" thickBot="1" x14ac:dyDescent="0.3">
      <c r="A93" s="156" t="str">
        <f>K11</f>
        <v>REDEELETRICA</v>
      </c>
      <c r="B93" s="157">
        <f>CORREL(B$12:B$55,K$12:K$55)</f>
        <v>4.1833216502352992E-2</v>
      </c>
      <c r="C93" s="157">
        <f>CORREL(C$12:C$55,K$12:K$55)</f>
        <v>-0.17010799875611263</v>
      </c>
      <c r="D93" s="157">
        <f>CORREL(D$12:D$55,K$12:K$55)</f>
        <v>6.142951168339511E-2</v>
      </c>
      <c r="E93" s="157">
        <f>CORREL(E$12:E$55,K$12:K$55)</f>
        <v>-0.14122602277911403</v>
      </c>
      <c r="F93" s="157">
        <f>CORREL(F$12:F$55,K$12:K$55)</f>
        <v>-0.17499999999999985</v>
      </c>
      <c r="G93" s="157">
        <f>CORREL(G$12:G$55,K$12:K$55)</f>
        <v>-9.0946679949733419E-2</v>
      </c>
      <c r="H93" s="157">
        <f>CORREL(H$12:H$55,K12:K$55)</f>
        <v>0.13291860967446065</v>
      </c>
      <c r="I93" s="157">
        <f>CORREL(I$12:I$55,K$12:K$55)</f>
        <v>0.21780403231168155</v>
      </c>
      <c r="J93" s="157">
        <f>CORREL(J$12:J$55,K$12:K$55)</f>
        <v>5.8639547160837302E-2</v>
      </c>
      <c r="K93" s="157">
        <v>1</v>
      </c>
      <c r="AL93" s="137">
        <v>0.12495320359145823</v>
      </c>
      <c r="AM93" s="137">
        <v>-3.3532258729726799E-4</v>
      </c>
      <c r="AN93" s="137">
        <v>-2.8644070352339585E-2</v>
      </c>
      <c r="AO93" s="137">
        <v>-8.1391484411998827E-3</v>
      </c>
      <c r="AP93" s="137">
        <v>8.2820185557879959E-3</v>
      </c>
      <c r="AQ93" s="137">
        <v>-3.4738233374819599E-2</v>
      </c>
      <c r="AR93" s="137">
        <v>4.4876806981584503E-3</v>
      </c>
      <c r="AS93" s="137">
        <v>6.9866170390510005E-2</v>
      </c>
      <c r="AT93" s="137">
        <v>5.6165370425967621E-2</v>
      </c>
      <c r="AU93" s="137">
        <v>4.807676251611423E-2</v>
      </c>
      <c r="AV93" s="137">
        <v>-8.5772432523746459E-2</v>
      </c>
      <c r="AX93" s="137">
        <v>6.2771257432078634E-2</v>
      </c>
      <c r="AY93" s="137">
        <v>9.2042958067048847E-3</v>
      </c>
      <c r="AZ93" s="137">
        <v>0.1360785612850744</v>
      </c>
      <c r="BA93" s="137">
        <v>-4.5674646515981535E-2</v>
      </c>
      <c r="BB93" s="137">
        <v>1.7425562021615493E-2</v>
      </c>
      <c r="BC93" s="137">
        <v>0.10880931354065358</v>
      </c>
      <c r="BD93" s="137">
        <v>-3.3313894666718469E-2</v>
      </c>
      <c r="BE93" s="137">
        <v>-1.1179087148483993E-2</v>
      </c>
      <c r="BF93" s="137">
        <v>5.712534480166382E-2</v>
      </c>
      <c r="BG93" s="137">
        <v>5.5774683012772157E-2</v>
      </c>
      <c r="BH93" s="137">
        <v>-1.4031317170215205E-2</v>
      </c>
      <c r="BI93" s="137">
        <v>0.11316222816433749</v>
      </c>
      <c r="BJ93" s="137">
        <v>5.1942531286181121E-3</v>
      </c>
      <c r="BK93" s="137">
        <v>4.1274331534440475E-2</v>
      </c>
      <c r="BL93" s="137">
        <v>-4.1542362772442443E-2</v>
      </c>
      <c r="BM93" s="137">
        <v>2.287523025024589E-2</v>
      </c>
      <c r="BN93" s="137">
        <v>-3.7700797579108859E-2</v>
      </c>
      <c r="BO93" s="137">
        <v>-3.0177331787428457E-2</v>
      </c>
      <c r="BP93" s="137">
        <v>7.1510707519569228E-2</v>
      </c>
      <c r="BQ93" s="137">
        <v>2.9813791518919684E-2</v>
      </c>
      <c r="BR93" s="137">
        <v>9.0943384434970242E-4</v>
      </c>
      <c r="BS93" s="137">
        <v>-7.2199506709346023E-3</v>
      </c>
      <c r="BT93" s="137">
        <v>-4.1013157637362588E-2</v>
      </c>
      <c r="BU93" s="137">
        <v>1.8940655347010553E-2</v>
      </c>
      <c r="BV93" s="137">
        <v>5.2958539370755037E-3</v>
      </c>
      <c r="BW93" s="137">
        <v>-7.1599525400478647E-3</v>
      </c>
      <c r="BX93" s="137">
        <v>-5.5296713187048839E-2</v>
      </c>
      <c r="BY93" s="137">
        <v>3.880972305631096E-2</v>
      </c>
      <c r="BZ93" s="137">
        <v>4.9731976927229998E-2</v>
      </c>
      <c r="CA93" s="137">
        <v>7.8143061374821368E-2</v>
      </c>
      <c r="CB93" s="137">
        <v>0.2163944260659991</v>
      </c>
      <c r="CC93" s="137">
        <v>9.7434697180401361E-2</v>
      </c>
      <c r="CD93" s="137">
        <v>-0.13888216906089285</v>
      </c>
      <c r="CE93" s="137">
        <v>-6.420581185166796E-2</v>
      </c>
      <c r="CF93" s="137">
        <v>-8.3252944173723809E-2</v>
      </c>
      <c r="CG93" s="137">
        <v>-6.4946570291288364E-2</v>
      </c>
      <c r="CH93" s="137">
        <v>2.4478734560394302E-2</v>
      </c>
      <c r="CI93" s="137">
        <v>2.4535356765289312E-2</v>
      </c>
      <c r="CJ93" s="137">
        <v>9.9570198425969397E-2</v>
      </c>
      <c r="CK93" s="137">
        <v>4.0833219549783598E-2</v>
      </c>
      <c r="CL93" s="137">
        <v>8.0334464910757006E-2</v>
      </c>
      <c r="CM93" s="137">
        <v>3.9973849592133404E-3</v>
      </c>
      <c r="CN93" s="137">
        <v>2.0907274957882124E-2</v>
      </c>
      <c r="CO93" s="137">
        <v>0.14426068517417467</v>
      </c>
    </row>
    <row r="94" spans="1:93" ht="20.100000000000001" customHeight="1" x14ac:dyDescent="0.25">
      <c r="AL94" s="137">
        <v>-5.1950754661355139E-2</v>
      </c>
      <c r="AM94" s="137">
        <v>9.341349379709523E-4</v>
      </c>
      <c r="AN94" s="137">
        <v>-4.2320833775970186E-2</v>
      </c>
      <c r="AO94" s="137">
        <v>2.9183090819325755E-2</v>
      </c>
      <c r="AP94" s="137">
        <v>-8.7920872857362567E-2</v>
      </c>
      <c r="AQ94" s="137">
        <v>-1.6659717487758206E-2</v>
      </c>
      <c r="AR94" s="137">
        <v>1.2868596265998232E-2</v>
      </c>
      <c r="AS94" s="137">
        <v>6.3004160275405285E-2</v>
      </c>
      <c r="AT94" s="137">
        <v>3.9290555941477859E-2</v>
      </c>
      <c r="AU94" s="137">
        <v>3.3497023565167483E-2</v>
      </c>
      <c r="AV94" s="137">
        <v>-9.9291866135513829E-3</v>
      </c>
      <c r="AX94" s="137">
        <v>1.9867497306428686E-2</v>
      </c>
      <c r="AY94" s="137">
        <v>8.761948328517162E-2</v>
      </c>
      <c r="AZ94" s="137">
        <v>6.5795499251292036E-2</v>
      </c>
      <c r="BA94" s="137">
        <v>-7.0832697533754568E-2</v>
      </c>
      <c r="BB94" s="137">
        <v>6.6112957487364399E-2</v>
      </c>
      <c r="BC94" s="137">
        <v>1.964471222964094E-2</v>
      </c>
      <c r="BD94" s="137">
        <v>-5.4538104521204028E-2</v>
      </c>
      <c r="BE94" s="137">
        <v>-7.1158248489309003E-2</v>
      </c>
      <c r="BF94" s="137">
        <v>3.0464535727230312E-2</v>
      </c>
      <c r="BG94" s="137">
        <v>-8.5726470055005721E-2</v>
      </c>
      <c r="BH94" s="137">
        <v>4.6552488674384933E-2</v>
      </c>
      <c r="BI94" s="137">
        <v>4.4742741209087562E-2</v>
      </c>
      <c r="BJ94" s="137">
        <v>6.8209552384013578E-2</v>
      </c>
      <c r="BK94" s="137">
        <v>2.8002147779040018E-2</v>
      </c>
      <c r="BL94" s="137">
        <v>-5.6192621479895941E-2</v>
      </c>
      <c r="BM94" s="137">
        <v>2.0929864456736211E-2</v>
      </c>
      <c r="BN94" s="137">
        <v>4.5756992438894646E-2</v>
      </c>
      <c r="BO94" s="137">
        <v>-3.2560801591693611E-2</v>
      </c>
      <c r="BP94" s="137">
        <v>7.2712207878339971E-2</v>
      </c>
      <c r="BQ94" s="137">
        <v>-0.11921956856118754</v>
      </c>
      <c r="BR94" s="137">
        <v>2.6150602981388583E-2</v>
      </c>
      <c r="BS94" s="137">
        <v>4.3166187567398581E-2</v>
      </c>
      <c r="BT94" s="137">
        <v>8.3311112706217383E-2</v>
      </c>
      <c r="BU94" s="137">
        <v>-1.5291395998005816E-2</v>
      </c>
      <c r="BV94" s="137">
        <v>7.9646469451254392E-2</v>
      </c>
      <c r="BW94" s="137">
        <v>5.3059455858599627E-2</v>
      </c>
      <c r="BX94" s="137">
        <v>9.6691640022310982E-3</v>
      </c>
      <c r="BY94" s="137">
        <v>1.9863997651100251E-2</v>
      </c>
      <c r="BZ94" s="137">
        <v>-9.2385122886598614E-2</v>
      </c>
      <c r="CA94" s="137">
        <v>-2.7275570946787286E-3</v>
      </c>
      <c r="CB94" s="137">
        <v>9.7434697180401555E-2</v>
      </c>
      <c r="CC94" s="137">
        <v>0.25131622114208607</v>
      </c>
      <c r="CD94" s="137">
        <v>4.6709017311279688E-3</v>
      </c>
      <c r="CE94" s="137">
        <v>-6.4146610629433692E-2</v>
      </c>
      <c r="CF94" s="137">
        <v>9.1883381065131109E-2</v>
      </c>
      <c r="CG94" s="137">
        <v>-0.14577587185703023</v>
      </c>
      <c r="CH94" s="137">
        <v>2.7889346348059452E-2</v>
      </c>
      <c r="CI94" s="137">
        <v>3.9688134251959273E-2</v>
      </c>
      <c r="CJ94" s="137">
        <v>1.9903281359040917E-2</v>
      </c>
      <c r="CK94" s="137">
        <v>0.11945026752269131</v>
      </c>
      <c r="CL94" s="137">
        <v>0.11849701743706673</v>
      </c>
      <c r="CM94" s="137">
        <v>-3.3898625440048569E-2</v>
      </c>
      <c r="CN94" s="137">
        <v>8.1783958567275494E-2</v>
      </c>
      <c r="CO94" s="137">
        <v>6.0658819207205991E-2</v>
      </c>
    </row>
    <row r="95" spans="1:93" ht="20.100000000000001" customHeight="1" x14ac:dyDescent="0.25">
      <c r="A95" s="199" t="s">
        <v>353</v>
      </c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AL95" s="137">
        <v>-0.12209297970426132</v>
      </c>
      <c r="AM95" s="137">
        <v>6.3158684074657897E-4</v>
      </c>
      <c r="AN95" s="137">
        <v>5.3645831948564142E-2</v>
      </c>
      <c r="AO95" s="137">
        <v>-1.5220904224550877E-3</v>
      </c>
      <c r="AP95" s="137">
        <v>-6.7146492673233513E-2</v>
      </c>
      <c r="AQ95" s="137">
        <v>5.3351963897141363E-3</v>
      </c>
      <c r="AR95" s="137">
        <v>-5.66527131254735E-2</v>
      </c>
      <c r="AS95" s="137">
        <v>4.0175221080300652E-2</v>
      </c>
      <c r="AT95" s="137">
        <v>-2.9188681326055732E-2</v>
      </c>
      <c r="AU95" s="137">
        <v>-3.9937910516246303E-2</v>
      </c>
      <c r="AV95" s="137">
        <v>4.6349326503913532E-2</v>
      </c>
      <c r="AX95" s="137">
        <v>-1.5410442262283455E-2</v>
      </c>
      <c r="AY95" s="137">
        <v>7.6690523174511527E-2</v>
      </c>
      <c r="AZ95" s="137">
        <v>-8.5958057408551738E-2</v>
      </c>
      <c r="BA95" s="137">
        <v>3.0502347720125014E-2</v>
      </c>
      <c r="BB95" s="137">
        <v>7.5116874935748049E-2</v>
      </c>
      <c r="BC95" s="137">
        <v>-3.4901731507048561E-2</v>
      </c>
      <c r="BD95" s="137">
        <v>2.8627322375388495E-2</v>
      </c>
      <c r="BE95" s="137">
        <v>-3.1286362342548793E-2</v>
      </c>
      <c r="BF95" s="137">
        <v>-3.6023839441552616E-2</v>
      </c>
      <c r="BG95" s="137">
        <v>4.1084386260150124E-2</v>
      </c>
      <c r="BH95" s="137">
        <v>-1.1112883106659074E-2</v>
      </c>
      <c r="BI95" s="137">
        <v>-1.677043657184038E-2</v>
      </c>
      <c r="BJ95" s="137">
        <v>-1.5157888774135944E-2</v>
      </c>
      <c r="BK95" s="137">
        <v>5.6181522610849396E-2</v>
      </c>
      <c r="BL95" s="137">
        <v>9.1640167038966006E-2</v>
      </c>
      <c r="BM95" s="137">
        <v>-9.5369736189304291E-2</v>
      </c>
      <c r="BN95" s="137">
        <v>2.737833176251854E-2</v>
      </c>
      <c r="BO95" s="137">
        <v>6.5901980589881323E-2</v>
      </c>
      <c r="BP95" s="137">
        <v>-4.6614000722216067E-2</v>
      </c>
      <c r="BQ95" s="137">
        <v>-0.10359710272690953</v>
      </c>
      <c r="BR95" s="137">
        <v>2.3919806522385983E-3</v>
      </c>
      <c r="BS95" s="137">
        <v>-1.3527997873980679E-2</v>
      </c>
      <c r="BT95" s="137">
        <v>5.9601513538092801E-2</v>
      </c>
      <c r="BU95" s="137">
        <v>-6.8232588389178089E-3</v>
      </c>
      <c r="BV95" s="137">
        <v>0.11539988801811887</v>
      </c>
      <c r="BW95" s="137">
        <v>4.8071181407739E-2</v>
      </c>
      <c r="BX95" s="137">
        <v>2.6409912642265623E-2</v>
      </c>
      <c r="BY95" s="137">
        <v>8.9643337292352548E-2</v>
      </c>
      <c r="BZ95" s="137">
        <v>-0.12460844687989152</v>
      </c>
      <c r="CA95" s="137">
        <v>-6.0043558180815498E-3</v>
      </c>
      <c r="CB95" s="137">
        <v>-0.13888216906089298</v>
      </c>
      <c r="CC95" s="137">
        <v>4.6709017311279272E-3</v>
      </c>
      <c r="CD95" s="137">
        <v>0.30965871431514641</v>
      </c>
      <c r="CE95" s="137">
        <v>0.16816454315944646</v>
      </c>
      <c r="CF95" s="137">
        <v>0.10515046991577412</v>
      </c>
      <c r="CG95" s="137">
        <v>0.1073256918703797</v>
      </c>
      <c r="CH95" s="137">
        <v>0.11967725938836141</v>
      </c>
      <c r="CI95" s="137">
        <v>1.8019529053068029E-2</v>
      </c>
      <c r="CJ95" s="137">
        <v>-2.9857840754423146E-2</v>
      </c>
      <c r="CK95" s="137">
        <v>6.0359433751143624E-2</v>
      </c>
      <c r="CL95" s="137">
        <v>-3.182580200138023E-2</v>
      </c>
      <c r="CM95" s="137">
        <v>0.11618647551600268</v>
      </c>
      <c r="CN95" s="137">
        <v>2.0358922332514295E-2</v>
      </c>
      <c r="CO95" s="137">
        <v>-2.0480858771288205E-2</v>
      </c>
    </row>
    <row r="96" spans="1:93" ht="20.100000000000001" customHeight="1" x14ac:dyDescent="0.25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AL96" s="137">
        <v>-0.3034384877276069</v>
      </c>
      <c r="AM96" s="137">
        <v>-1.4831799788200519E-4</v>
      </c>
      <c r="AN96" s="137">
        <v>4.7824918997906578E-2</v>
      </c>
      <c r="AO96" s="137">
        <v>-1.233346015360598E-5</v>
      </c>
      <c r="AP96" s="137">
        <v>6.7086018964802263E-2</v>
      </c>
      <c r="AQ96" s="137">
        <v>5.4030208311257009E-2</v>
      </c>
      <c r="AR96" s="137">
        <v>-5.4891397273628198E-2</v>
      </c>
      <c r="AS96" s="137">
        <v>-6.9506136891957886E-3</v>
      </c>
      <c r="AT96" s="137">
        <v>-2.9558129307794511E-2</v>
      </c>
      <c r="AU96" s="137">
        <v>6.4732403786301324E-2</v>
      </c>
      <c r="AV96" s="137">
        <v>7.4573453541290566E-2</v>
      </c>
      <c r="AX96" s="137">
        <v>-7.8508183891835004E-2</v>
      </c>
      <c r="AY96" s="137">
        <v>-2.0337243741727504E-2</v>
      </c>
      <c r="AZ96" s="137">
        <v>9.1934311667200702E-3</v>
      </c>
      <c r="BA96" s="137">
        <v>0.14798703974109309</v>
      </c>
      <c r="BB96" s="137">
        <v>0.13565880790834392</v>
      </c>
      <c r="BC96" s="137">
        <v>5.7626453955942805E-2</v>
      </c>
      <c r="BD96" s="137">
        <v>7.8679992496981321E-2</v>
      </c>
      <c r="BE96" s="137">
        <v>-1.0600759282429345E-3</v>
      </c>
      <c r="BF96" s="137">
        <v>-4.5326670844871408E-2</v>
      </c>
      <c r="BG96" s="137">
        <v>5.8861951691590531E-2</v>
      </c>
      <c r="BH96" s="137">
        <v>1.2355594949473719E-3</v>
      </c>
      <c r="BI96" s="137">
        <v>-1.8065268906571647E-2</v>
      </c>
      <c r="BJ96" s="137">
        <v>4.68661806341783E-3</v>
      </c>
      <c r="BK96" s="137">
        <v>4.8339220714702355E-2</v>
      </c>
      <c r="BL96" s="137">
        <v>4.6633471285565803E-2</v>
      </c>
      <c r="BM96" s="137">
        <v>6.8233185411939776E-2</v>
      </c>
      <c r="BN96" s="137">
        <v>2.5242196753604992E-2</v>
      </c>
      <c r="BO96" s="137">
        <v>-1.1374690462875175E-3</v>
      </c>
      <c r="BP96" s="137">
        <v>-2.3969269796931009E-2</v>
      </c>
      <c r="BQ96" s="137">
        <v>-3.3863832256780774E-2</v>
      </c>
      <c r="BR96" s="137">
        <v>-0.11007140809132634</v>
      </c>
      <c r="BS96" s="137">
        <v>5.3718861699881673E-2</v>
      </c>
      <c r="BT96" s="137">
        <v>-7.4091148268478998E-2</v>
      </c>
      <c r="BU96" s="137">
        <v>-3.2579453324158278E-2</v>
      </c>
      <c r="BV96" s="137">
        <v>3.839808801667921E-2</v>
      </c>
      <c r="BW96" s="137">
        <v>-3.7256837990747957E-2</v>
      </c>
      <c r="BX96" s="137">
        <v>-1.101354208641965E-2</v>
      </c>
      <c r="BY96" s="137">
        <v>0.16249552768257092</v>
      </c>
      <c r="BZ96" s="137">
        <v>-1.0059184243787281E-2</v>
      </c>
      <c r="CA96" s="137">
        <v>-5.3928255298380426E-2</v>
      </c>
      <c r="CB96" s="137">
        <v>-6.4205811851668043E-2</v>
      </c>
      <c r="CC96" s="137">
        <v>-6.4146610629433623E-2</v>
      </c>
      <c r="CD96" s="137">
        <v>0.16816454315944651</v>
      </c>
      <c r="CE96" s="137">
        <v>0.28993671214975625</v>
      </c>
      <c r="CF96" s="137">
        <v>-2.5104352207823574E-2</v>
      </c>
      <c r="CG96" s="137">
        <v>0.11711292644306548</v>
      </c>
      <c r="CH96" s="137">
        <v>9.6352202327675315E-2</v>
      </c>
      <c r="CI96" s="137">
        <v>-4.6565563795011727E-3</v>
      </c>
      <c r="CJ96" s="137">
        <v>-2.9456176294917924E-2</v>
      </c>
      <c r="CK96" s="137">
        <v>-7.2155015544908066E-2</v>
      </c>
      <c r="CL96" s="137">
        <v>5.5794805801109723E-2</v>
      </c>
      <c r="CM96" s="137">
        <v>3.7852981292347043E-2</v>
      </c>
      <c r="CN96" s="137">
        <v>8.0322456641069684E-2</v>
      </c>
      <c r="CO96" s="137">
        <v>2.8465332726351378E-2</v>
      </c>
    </row>
    <row r="97" spans="1:93" ht="20.100000000000001" customHeight="1" x14ac:dyDescent="0.25">
      <c r="AL97" s="137">
        <v>-0.11573426643555461</v>
      </c>
      <c r="AM97" s="137">
        <v>8.3831993921313871E-4</v>
      </c>
      <c r="AN97" s="137">
        <v>1.1552275854721761E-2</v>
      </c>
      <c r="AO97" s="137">
        <v>4.6035343388028928E-2</v>
      </c>
      <c r="AP97" s="137">
        <v>-5.3636700179578903E-2</v>
      </c>
      <c r="AQ97" s="137">
        <v>-2.2159904778322921E-2</v>
      </c>
      <c r="AR97" s="137">
        <v>2.7602164030849186E-2</v>
      </c>
      <c r="AS97" s="137">
        <v>-4.4583660928277397E-2</v>
      </c>
      <c r="AT97" s="137">
        <v>1.9742913915122187E-2</v>
      </c>
      <c r="AU97" s="137">
        <v>-4.8841160950421167E-2</v>
      </c>
      <c r="AV97" s="137">
        <v>3.3548284710590195E-2</v>
      </c>
      <c r="AX97" s="137">
        <v>-4.1210353643991934E-2</v>
      </c>
      <c r="AY97" s="137">
        <v>4.6357172439330949E-2</v>
      </c>
      <c r="AZ97" s="137">
        <v>-8.9033443337457469E-2</v>
      </c>
      <c r="BA97" s="137">
        <v>-7.4155304532104199E-2</v>
      </c>
      <c r="BB97" s="137">
        <v>-6.1081023336781448E-5</v>
      </c>
      <c r="BC97" s="137">
        <v>-8.0918279233509569E-2</v>
      </c>
      <c r="BD97" s="137">
        <v>-4.0435560682780355E-2</v>
      </c>
      <c r="BE97" s="137">
        <v>1.7620294274389131E-2</v>
      </c>
      <c r="BF97" s="137">
        <v>-2.4447404576124904E-3</v>
      </c>
      <c r="BG97" s="137">
        <v>-0.14678303287303551</v>
      </c>
      <c r="BH97" s="137">
        <v>9.736277921969648E-2</v>
      </c>
      <c r="BI97" s="137">
        <v>-2.1202149783110302E-2</v>
      </c>
      <c r="BJ97" s="137">
        <v>4.4065336510848263E-2</v>
      </c>
      <c r="BK97" s="137">
        <v>2.9121956699189031E-2</v>
      </c>
      <c r="BL97" s="137">
        <v>7.8954718008027683E-2</v>
      </c>
      <c r="BM97" s="137">
        <v>8.0897245372447454E-2</v>
      </c>
      <c r="BN97" s="137">
        <v>5.3738182611732438E-2</v>
      </c>
      <c r="BO97" s="137">
        <v>-3.3656483163634343E-3</v>
      </c>
      <c r="BP97" s="137">
        <v>1.2742987402662678E-2</v>
      </c>
      <c r="BQ97" s="137">
        <v>-1.2761612560349328E-2</v>
      </c>
      <c r="BR97" s="137">
        <v>9.2431763880837639E-2</v>
      </c>
      <c r="BS97" s="137">
        <v>2.8686553389776964E-2</v>
      </c>
      <c r="BT97" s="137">
        <v>0.15082513541052253</v>
      </c>
      <c r="BU97" s="137">
        <v>0.114521210249399</v>
      </c>
      <c r="BV97" s="137">
        <v>4.299403337696911E-2</v>
      </c>
      <c r="BW97" s="137">
        <v>-3.8518240171460175E-2</v>
      </c>
      <c r="BX97" s="137">
        <v>7.7527714340198131E-2</v>
      </c>
      <c r="BY97" s="137">
        <v>-4.1702034839888727E-2</v>
      </c>
      <c r="BZ97" s="137">
        <v>-1.1406163697090937E-2</v>
      </c>
      <c r="CA97" s="137">
        <v>-2.9189302256292876E-2</v>
      </c>
      <c r="CB97" s="137">
        <v>-8.325294417372385E-2</v>
      </c>
      <c r="CC97" s="137">
        <v>9.1883381065131151E-2</v>
      </c>
      <c r="CD97" s="137">
        <v>0.10515046991577409</v>
      </c>
      <c r="CE97" s="137">
        <v>-2.5104352207823477E-2</v>
      </c>
      <c r="CF97" s="137">
        <v>0.24774153852759701</v>
      </c>
      <c r="CG97" s="137">
        <v>6.943051379249067E-2</v>
      </c>
      <c r="CH97" s="137">
        <v>5.8198285077516176E-3</v>
      </c>
      <c r="CI97" s="137">
        <v>2.1512374408233573E-2</v>
      </c>
      <c r="CJ97" s="137">
        <v>-3.1606293119493617E-2</v>
      </c>
      <c r="CK97" s="137">
        <v>0.10197762151748575</v>
      </c>
      <c r="CL97" s="137">
        <v>6.7331422195056209E-2</v>
      </c>
      <c r="CM97" s="137">
        <v>6.1746911260721224E-2</v>
      </c>
      <c r="CN97" s="137">
        <v>3.0056042825151799E-2</v>
      </c>
      <c r="CO97" s="137">
        <v>2.6533497080113849E-3</v>
      </c>
    </row>
    <row r="98" spans="1:93" ht="20.100000000000001" customHeight="1" x14ac:dyDescent="0.25">
      <c r="AL98" s="137">
        <v>-0.32919520995043683</v>
      </c>
      <c r="AM98" s="137">
        <v>6.6175136230449416E-4</v>
      </c>
      <c r="AN98" s="137">
        <v>9.0400843088616123E-2</v>
      </c>
      <c r="AO98" s="137">
        <v>-4.7177327830970173E-2</v>
      </c>
      <c r="AP98" s="137">
        <v>6.3720347210780598E-2</v>
      </c>
      <c r="AQ98" s="137">
        <v>4.4780472719648821E-2</v>
      </c>
      <c r="AR98" s="137">
        <v>3.0650221065330774E-2</v>
      </c>
      <c r="AS98" s="137">
        <v>-7.9253967997015257E-2</v>
      </c>
      <c r="AT98" s="137">
        <v>6.3664783512498491E-2</v>
      </c>
      <c r="AU98" s="137">
        <v>-7.6220702046794764E-3</v>
      </c>
      <c r="AV98" s="137">
        <v>-3.0191946392152877E-3</v>
      </c>
      <c r="AX98" s="137">
        <v>1.223743519956437E-2</v>
      </c>
      <c r="AY98" s="137">
        <v>1.4426030683182454E-2</v>
      </c>
      <c r="AZ98" s="137">
        <v>-1.5494426201097727E-2</v>
      </c>
      <c r="BA98" s="137">
        <v>-6.2653038083740453E-2</v>
      </c>
      <c r="BB98" s="137">
        <v>-8.795494022237596E-2</v>
      </c>
      <c r="BC98" s="137">
        <v>7.2193236302069946E-2</v>
      </c>
      <c r="BD98" s="137">
        <v>3.8935725845926569E-3</v>
      </c>
      <c r="BE98" s="137">
        <v>0.16310595781382214</v>
      </c>
      <c r="BF98" s="137">
        <v>-2.9956154914285694E-2</v>
      </c>
      <c r="BG98" s="137">
        <v>2.4101625351751796E-2</v>
      </c>
      <c r="BH98" s="137">
        <v>-3.1123718408321309E-2</v>
      </c>
      <c r="BI98" s="137">
        <v>-5.5443601770764142E-3</v>
      </c>
      <c r="BJ98" s="137">
        <v>-1.448572324338572E-2</v>
      </c>
      <c r="BK98" s="137">
        <v>-4.7770400533509193E-2</v>
      </c>
      <c r="BL98" s="137">
        <v>1.0848840936570264E-2</v>
      </c>
      <c r="BM98" s="137">
        <v>-6.5623881152072003E-3</v>
      </c>
      <c r="BN98" s="137">
        <v>-1.5108062771279657E-2</v>
      </c>
      <c r="BO98" s="137">
        <v>-8.2038330552881705E-3</v>
      </c>
      <c r="BP98" s="137">
        <v>9.2385879926256007E-2</v>
      </c>
      <c r="BQ98" s="137">
        <v>-4.6488774111522191E-2</v>
      </c>
      <c r="BR98" s="137">
        <v>-6.9511412540576384E-2</v>
      </c>
      <c r="BS98" s="137">
        <v>7.5469906678646337E-2</v>
      </c>
      <c r="BT98" s="137">
        <v>7.8678337264251108E-2</v>
      </c>
      <c r="BU98" s="137">
        <v>0.183347383473457</v>
      </c>
      <c r="BV98" s="137">
        <v>-8.0607053633035386E-2</v>
      </c>
      <c r="BW98" s="137">
        <v>-9.841803034770244E-2</v>
      </c>
      <c r="BX98" s="137">
        <v>8.3091976883325813E-2</v>
      </c>
      <c r="BY98" s="137">
        <v>5.2230824312017782E-2</v>
      </c>
      <c r="BZ98" s="137">
        <v>6.4934363250995344E-2</v>
      </c>
      <c r="CA98" s="137">
        <v>-2.0000418713619544E-2</v>
      </c>
      <c r="CB98" s="137">
        <v>-6.4946570291288558E-2</v>
      </c>
      <c r="CC98" s="137">
        <v>-0.14577587185702992</v>
      </c>
      <c r="CD98" s="137">
        <v>0.10732569187037985</v>
      </c>
      <c r="CE98" s="137">
        <v>0.11711292644306578</v>
      </c>
      <c r="CF98" s="137">
        <v>6.9430513792490933E-2</v>
      </c>
      <c r="CG98" s="137">
        <v>0.45610687020130825</v>
      </c>
      <c r="CH98" s="137">
        <v>7.3826967690741402E-2</v>
      </c>
      <c r="CI98" s="137">
        <v>-1.221230231197093E-3</v>
      </c>
      <c r="CJ98" s="137">
        <v>8.8444837518527761E-2</v>
      </c>
      <c r="CK98" s="137">
        <v>-8.7458040302003992E-2</v>
      </c>
      <c r="CL98" s="137">
        <v>-6.1331555706956163E-2</v>
      </c>
      <c r="CM98" s="137">
        <v>0.13082947505255937</v>
      </c>
      <c r="CN98" s="137">
        <v>-5.531946507013169E-2</v>
      </c>
      <c r="CO98" s="137">
        <v>8.1912815301063396E-2</v>
      </c>
    </row>
    <row r="99" spans="1:93" ht="20.100000000000001" customHeight="1" x14ac:dyDescent="0.25">
      <c r="A99" s="197" t="s">
        <v>9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AL99" s="137">
        <v>-0.18562887397364392</v>
      </c>
      <c r="AM99" s="137">
        <v>-7.8255342038334235E-4</v>
      </c>
      <c r="AN99" s="137">
        <v>5.3244578641858317E-2</v>
      </c>
      <c r="AO99" s="137">
        <v>8.1205249854484993E-3</v>
      </c>
      <c r="AP99" s="137">
        <v>-8.5579660015719899E-2</v>
      </c>
      <c r="AQ99" s="137">
        <v>1.2176789691554231E-2</v>
      </c>
      <c r="AR99" s="137">
        <v>5.255614195693753E-2</v>
      </c>
      <c r="AS99" s="137">
        <v>8.7405700116065188E-2</v>
      </c>
      <c r="AT99" s="137">
        <v>-8.0813160421107609E-3</v>
      </c>
      <c r="AU99" s="137">
        <v>5.5533927356474388E-2</v>
      </c>
      <c r="AV99" s="137">
        <v>-5.1161902194335834E-2</v>
      </c>
      <c r="AX99" s="137">
        <v>-7.2773022523040881E-2</v>
      </c>
      <c r="AY99" s="137">
        <v>6.487116625679934E-2</v>
      </c>
      <c r="AZ99" s="137">
        <v>-4.1064119982457237E-2</v>
      </c>
      <c r="BA99" s="137">
        <v>5.2850458737892514E-2</v>
      </c>
      <c r="BB99" s="137">
        <v>-4.6572900679479057E-2</v>
      </c>
      <c r="BC99" s="137">
        <v>1.5388927682972758E-2</v>
      </c>
      <c r="BD99" s="137">
        <v>-1.0632299067633855E-4</v>
      </c>
      <c r="BE99" s="137">
        <v>-0.13232427565390523</v>
      </c>
      <c r="BF99" s="137">
        <v>9.2586676768234372E-2</v>
      </c>
      <c r="BG99" s="137">
        <v>-1.0403641159109855E-2</v>
      </c>
      <c r="BH99" s="137">
        <v>-0.24692565573407102</v>
      </c>
      <c r="BI99" s="137">
        <v>4.2122413234169542E-2</v>
      </c>
      <c r="BJ99" s="137">
        <v>9.1755049094886867E-2</v>
      </c>
      <c r="BK99" s="137">
        <v>-7.3408133320047142E-2</v>
      </c>
      <c r="BL99" s="137">
        <v>3.3962974778874902E-2</v>
      </c>
      <c r="BM99" s="137">
        <v>-2.8169617309201728E-2</v>
      </c>
      <c r="BN99" s="137">
        <v>2.0295832223548305E-2</v>
      </c>
      <c r="BO99" s="137">
        <v>-3.3266028536233228E-3</v>
      </c>
      <c r="BP99" s="137">
        <v>8.0248528589627638E-2</v>
      </c>
      <c r="BQ99" s="137">
        <v>7.7206497350641445E-3</v>
      </c>
      <c r="BR99" s="137">
        <v>4.5173274397208474E-2</v>
      </c>
      <c r="BS99" s="137">
        <v>4.5520248223341997E-2</v>
      </c>
      <c r="BT99" s="137">
        <v>-6.9926227468070479E-2</v>
      </c>
      <c r="BU99" s="137">
        <v>-3.6718454299081021E-2</v>
      </c>
      <c r="BV99" s="137">
        <v>4.0781938215277189E-2</v>
      </c>
      <c r="BW99" s="137">
        <v>1.8630359455053341E-2</v>
      </c>
      <c r="BX99" s="137">
        <v>-1.0013679133132392E-2</v>
      </c>
      <c r="BY99" s="137">
        <v>6.7662709587119341E-2</v>
      </c>
      <c r="BZ99" s="137">
        <v>8.2946329927825607E-3</v>
      </c>
      <c r="CA99" s="137">
        <v>1.7749847161755039E-2</v>
      </c>
      <c r="CB99" s="137">
        <v>2.4478734560393817E-2</v>
      </c>
      <c r="CC99" s="137">
        <v>2.7889346348059285E-2</v>
      </c>
      <c r="CD99" s="137">
        <v>0.11967725938836146</v>
      </c>
      <c r="CE99" s="137">
        <v>9.6352202327675468E-2</v>
      </c>
      <c r="CF99" s="137">
        <v>5.8198285077515483E-3</v>
      </c>
      <c r="CG99" s="137">
        <v>7.3826967690741319E-2</v>
      </c>
      <c r="CH99" s="137">
        <v>0.30130097490233554</v>
      </c>
      <c r="CI99" s="137">
        <v>1.3005452386490812E-2</v>
      </c>
      <c r="CJ99" s="137">
        <v>2.1845320811198499E-2</v>
      </c>
      <c r="CK99" s="137">
        <v>7.255320285644376E-2</v>
      </c>
      <c r="CL99" s="137">
        <v>3.028160625267981E-2</v>
      </c>
      <c r="CM99" s="137">
        <v>0.11201314050095326</v>
      </c>
      <c r="CN99" s="137">
        <v>3.6355810163084534E-3</v>
      </c>
      <c r="CO99" s="137">
        <v>0.12343734842189211</v>
      </c>
    </row>
    <row r="100" spans="1:93" ht="20.100000000000001" customHeight="1" x14ac:dyDescent="0.25">
      <c r="AL100" s="137">
        <v>-9.1228488716067702E-2</v>
      </c>
      <c r="AM100" s="137">
        <v>9.3887308994945317E-4</v>
      </c>
      <c r="AN100" s="137">
        <v>-4.7017004530223401E-2</v>
      </c>
      <c r="AO100" s="137">
        <v>4.3057280827190833E-2</v>
      </c>
      <c r="AP100" s="137">
        <v>3.846183027764144E-2</v>
      </c>
      <c r="AQ100" s="137">
        <v>8.2566808237403616E-2</v>
      </c>
      <c r="AR100" s="137">
        <v>3.8514973282270298E-2</v>
      </c>
      <c r="AS100" s="137">
        <v>7.7037443516177681E-3</v>
      </c>
      <c r="AT100" s="137">
        <v>-4.6114342784716253E-2</v>
      </c>
      <c r="AU100" s="137">
        <v>-4.8015697460743592E-2</v>
      </c>
      <c r="AV100" s="137">
        <v>-3.6386327560352441E-2</v>
      </c>
      <c r="AX100" s="137">
        <v>1.7052429735272309E-2</v>
      </c>
      <c r="AY100" s="137">
        <v>3.7947065544966616E-2</v>
      </c>
      <c r="AZ100" s="137">
        <v>-4.7397266902658219E-2</v>
      </c>
      <c r="BA100" s="137">
        <v>-8.7348374758793826E-2</v>
      </c>
      <c r="BB100" s="137">
        <v>3.5915710231974665E-2</v>
      </c>
      <c r="BC100" s="137">
        <v>-9.8263651101674371E-2</v>
      </c>
      <c r="BD100" s="137">
        <v>0.10750126916813306</v>
      </c>
      <c r="BE100" s="137">
        <v>-5.2224572143856896E-2</v>
      </c>
      <c r="BF100" s="137">
        <v>-3.2860483598920909E-2</v>
      </c>
      <c r="BG100" s="137">
        <v>6.3254215708973813E-2</v>
      </c>
      <c r="BH100" s="137">
        <v>7.2435959636860364E-2</v>
      </c>
      <c r="BI100" s="137">
        <v>-0.12969514983525038</v>
      </c>
      <c r="BJ100" s="137">
        <v>0.11811317889430875</v>
      </c>
      <c r="BK100" s="137">
        <v>-6.3099703196222851E-3</v>
      </c>
      <c r="BL100" s="137">
        <v>-0.16662197541049079</v>
      </c>
      <c r="BM100" s="137">
        <v>-1.7349291146105672E-4</v>
      </c>
      <c r="BN100" s="137">
        <v>-4.3897237730638125E-2</v>
      </c>
      <c r="BO100" s="137">
        <v>5.9207048816956001E-2</v>
      </c>
      <c r="BP100" s="137">
        <v>2.3308316742704963E-2</v>
      </c>
      <c r="BQ100" s="137">
        <v>3.8933629934763556E-2</v>
      </c>
      <c r="BR100" s="137">
        <v>5.8212494689013503E-2</v>
      </c>
      <c r="BS100" s="137">
        <v>-3.2794345706585987E-2</v>
      </c>
      <c r="BT100" s="137">
        <v>-1.0074197996329373E-2</v>
      </c>
      <c r="BU100" s="137">
        <v>5.3303251419036302E-2</v>
      </c>
      <c r="BV100" s="137">
        <v>1.8078672751201355E-2</v>
      </c>
      <c r="BW100" s="137">
        <v>7.9571274223170368E-2</v>
      </c>
      <c r="BX100" s="137">
        <v>1.5221351754157605E-2</v>
      </c>
      <c r="BY100" s="137">
        <v>0.11066846076935569</v>
      </c>
      <c r="BZ100" s="137">
        <v>7.9611024292223484E-2</v>
      </c>
      <c r="CA100" s="137">
        <v>8.6670361919717123E-2</v>
      </c>
      <c r="CB100" s="137">
        <v>2.4535356765289437E-2</v>
      </c>
      <c r="CC100" s="137">
        <v>3.9688134251959009E-2</v>
      </c>
      <c r="CD100" s="137">
        <v>1.8019529053067723E-2</v>
      </c>
      <c r="CE100" s="137">
        <v>-4.6565563795015613E-3</v>
      </c>
      <c r="CF100" s="137">
        <v>2.1512374408233267E-2</v>
      </c>
      <c r="CG100" s="137">
        <v>-1.2212302311977175E-3</v>
      </c>
      <c r="CH100" s="137">
        <v>1.3005452386490673E-2</v>
      </c>
      <c r="CI100" s="137">
        <v>0.24233838986269407</v>
      </c>
      <c r="CJ100" s="137">
        <v>0.12312282737240447</v>
      </c>
      <c r="CK100" s="137">
        <v>-1.5645558214487973E-2</v>
      </c>
      <c r="CL100" s="137">
        <v>4.2268555768286489E-2</v>
      </c>
      <c r="CM100" s="137">
        <v>6.0104334025146935E-2</v>
      </c>
      <c r="CN100" s="137">
        <v>7.7247302784093322E-2</v>
      </c>
      <c r="CO100" s="137">
        <v>-7.6639096689774949E-3</v>
      </c>
    </row>
    <row r="101" spans="1:93" ht="20.100000000000001" customHeight="1" x14ac:dyDescent="0.25">
      <c r="A101" s="17" t="s">
        <v>7</v>
      </c>
      <c r="B101" s="92">
        <f>B102^(1/2)</f>
        <v>0.99242385056619931</v>
      </c>
      <c r="C101" s="20"/>
      <c r="D101" s="213" t="s">
        <v>173</v>
      </c>
      <c r="E101" s="213"/>
      <c r="F101" s="120"/>
      <c r="AL101" s="137">
        <v>-6.2789188428036408E-2</v>
      </c>
      <c r="AM101" s="137">
        <v>1.3197131627073675E-4</v>
      </c>
      <c r="AN101" s="137">
        <v>-1.5979305522718382E-2</v>
      </c>
      <c r="AO101" s="137">
        <v>6.3240557056853247E-4</v>
      </c>
      <c r="AP101" s="137">
        <v>3.0945714022115975E-2</v>
      </c>
      <c r="AQ101" s="137">
        <v>6.6376664373561031E-2</v>
      </c>
      <c r="AR101" s="137">
        <v>2.8934463024729323E-2</v>
      </c>
      <c r="AS101" s="137">
        <v>5.0638271521075195E-2</v>
      </c>
      <c r="AT101" s="137">
        <v>6.5322431703546333E-2</v>
      </c>
      <c r="AU101" s="137">
        <v>-3.1510673047574864E-2</v>
      </c>
      <c r="AV101" s="137">
        <v>-5.5952174428918006E-2</v>
      </c>
      <c r="AX101" s="137">
        <v>8.4854997229638157E-2</v>
      </c>
      <c r="AY101" s="137">
        <v>9.5240198454706576E-2</v>
      </c>
      <c r="AZ101" s="137">
        <v>4.4041388956648719E-2</v>
      </c>
      <c r="BA101" s="137">
        <v>-9.201368303967368E-2</v>
      </c>
      <c r="BB101" s="137">
        <v>-5.9783118818649505E-2</v>
      </c>
      <c r="BC101" s="137">
        <v>2.7521001037220327E-2</v>
      </c>
      <c r="BD101" s="137">
        <v>5.8751939712944443E-2</v>
      </c>
      <c r="BE101" s="137">
        <v>9.1984275929715142E-3</v>
      </c>
      <c r="BF101" s="137">
        <v>-6.4767208822464603E-2</v>
      </c>
      <c r="BG101" s="137">
        <v>8.526921686283534E-2</v>
      </c>
      <c r="BH101" s="137">
        <v>1.7311633527611892E-3</v>
      </c>
      <c r="BI101" s="137">
        <v>-3.0094867255167176E-2</v>
      </c>
      <c r="BJ101" s="137">
        <v>5.8050866609748453E-3</v>
      </c>
      <c r="BK101" s="137">
        <v>3.0847334067747062E-2</v>
      </c>
      <c r="BL101" s="137">
        <v>-7.615190611152016E-2</v>
      </c>
      <c r="BM101" s="137">
        <v>-2.4506139547290598E-2</v>
      </c>
      <c r="BN101" s="137">
        <v>-0.11715615771207272</v>
      </c>
      <c r="BO101" s="137">
        <v>4.1856655739419685E-3</v>
      </c>
      <c r="BP101" s="137">
        <v>6.9703284896328238E-2</v>
      </c>
      <c r="BQ101" s="137">
        <v>-9.7946521328555608E-3</v>
      </c>
      <c r="BR101" s="137">
        <v>-3.26241302043212E-2</v>
      </c>
      <c r="BS101" s="137">
        <v>1.0979712825724741E-2</v>
      </c>
      <c r="BT101" s="137">
        <v>-1.5836028207746475E-2</v>
      </c>
      <c r="BU101" s="137">
        <v>5.4659189760971755E-2</v>
      </c>
      <c r="BV101" s="137">
        <v>6.3506886777506641E-2</v>
      </c>
      <c r="BW101" s="137">
        <v>4.4076924856873492E-2</v>
      </c>
      <c r="BX101" s="137">
        <v>4.2490385873299605E-2</v>
      </c>
      <c r="BY101" s="137">
        <v>4.6962328409923357E-2</v>
      </c>
      <c r="BZ101" s="137">
        <v>0.12249831486747013</v>
      </c>
      <c r="CA101" s="137">
        <v>5.1890675307611323E-2</v>
      </c>
      <c r="CB101" s="137">
        <v>9.9570198425969397E-2</v>
      </c>
      <c r="CC101" s="137">
        <v>1.9903281359040764E-2</v>
      </c>
      <c r="CD101" s="137">
        <v>-2.985784075442334E-2</v>
      </c>
      <c r="CE101" s="137">
        <v>-2.9456176294918077E-2</v>
      </c>
      <c r="CF101" s="137">
        <v>-3.1606293119493686E-2</v>
      </c>
      <c r="CG101" s="137">
        <v>8.8444837518527483E-2</v>
      </c>
      <c r="CH101" s="137">
        <v>2.1845320811198554E-2</v>
      </c>
      <c r="CI101" s="137">
        <v>0.12312282737240444</v>
      </c>
      <c r="CJ101" s="137">
        <v>0.18358977138471866</v>
      </c>
      <c r="CK101" s="137">
        <v>2.7516369907653035E-2</v>
      </c>
      <c r="CL101" s="137">
        <v>3.1015070675801837E-2</v>
      </c>
      <c r="CM101" s="137">
        <v>2.399572405578225E-2</v>
      </c>
      <c r="CN101" s="137">
        <v>-3.0452741845107961E-2</v>
      </c>
      <c r="CO101" s="137">
        <v>7.0883419276515897E-2</v>
      </c>
    </row>
    <row r="102" spans="1:93" ht="20.100000000000001" customHeight="1" x14ac:dyDescent="0.25">
      <c r="A102" s="1" t="s">
        <v>6</v>
      </c>
      <c r="B102" s="117">
        <f>C116/C118</f>
        <v>0.98490509917264191</v>
      </c>
      <c r="C102" s="20"/>
      <c r="D102" s="1" t="s">
        <v>84</v>
      </c>
      <c r="E102" s="100">
        <f>3*(B106+1)</f>
        <v>33</v>
      </c>
      <c r="F102" s="42"/>
      <c r="AL102" s="137">
        <v>0.16406296762391703</v>
      </c>
      <c r="AM102" s="137">
        <v>-7.671419862624499E-4</v>
      </c>
      <c r="AN102" s="137">
        <v>5.0542549455684128E-3</v>
      </c>
      <c r="AO102" s="137">
        <v>1.8949980357174462E-2</v>
      </c>
      <c r="AP102" s="137">
        <v>-9.5722079154070189E-2</v>
      </c>
      <c r="AQ102" s="137">
        <v>-6.3620044067421555E-2</v>
      </c>
      <c r="AR102" s="137">
        <v>3.5945387296818357E-2</v>
      </c>
      <c r="AS102" s="137">
        <v>0.11019148340353806</v>
      </c>
      <c r="AT102" s="137">
        <v>3.756336491891718E-2</v>
      </c>
      <c r="AU102" s="137">
        <v>-5.7523211259922005E-2</v>
      </c>
      <c r="AV102" s="137">
        <v>2.3020877747855356E-3</v>
      </c>
      <c r="AX102" s="137">
        <v>-2.6189823312289903E-2</v>
      </c>
      <c r="AY102" s="137">
        <v>0.1339790986853957</v>
      </c>
      <c r="AZ102" s="137">
        <v>1.804819107729487E-2</v>
      </c>
      <c r="BA102" s="137">
        <v>-4.4185276923026498E-2</v>
      </c>
      <c r="BB102" s="137">
        <v>-4.2424882942758882E-2</v>
      </c>
      <c r="BC102" s="137">
        <v>2.6247728166539294E-2</v>
      </c>
      <c r="BD102" s="137">
        <v>1.2967926392607548E-2</v>
      </c>
      <c r="BE102" s="137">
        <v>-3.1100110093277678E-2</v>
      </c>
      <c r="BF102" s="137">
        <v>2.2932671758536943E-3</v>
      </c>
      <c r="BG102" s="137">
        <v>-4.4996671022433266E-2</v>
      </c>
      <c r="BH102" s="137">
        <v>-5.8748335181713934E-2</v>
      </c>
      <c r="BI102" s="137">
        <v>1.3884090619364353E-2</v>
      </c>
      <c r="BJ102" s="137">
        <v>-6.3089630163479529E-2</v>
      </c>
      <c r="BK102" s="137">
        <v>8.8717366590415458E-2</v>
      </c>
      <c r="BL102" s="137">
        <v>0.13415286930428116</v>
      </c>
      <c r="BM102" s="137">
        <v>-7.9919787075403703E-3</v>
      </c>
      <c r="BN102" s="137">
        <v>-1.6117478678446914E-2</v>
      </c>
      <c r="BO102" s="137">
        <v>-3.9748952928464212E-2</v>
      </c>
      <c r="BP102" s="137">
        <v>-3.9873393684162137E-2</v>
      </c>
      <c r="BQ102" s="137">
        <v>3.0223611794020638E-2</v>
      </c>
      <c r="BR102" s="137">
        <v>7.8766458792950175E-2</v>
      </c>
      <c r="BS102" s="137">
        <v>-2.1461324197865145E-2</v>
      </c>
      <c r="BT102" s="137">
        <v>5.288626996746898E-2</v>
      </c>
      <c r="BU102" s="137">
        <v>-1.4996525768544267E-2</v>
      </c>
      <c r="BV102" s="137">
        <v>0.13692938338857552</v>
      </c>
      <c r="BW102" s="137">
        <v>7.9315776340097704E-2</v>
      </c>
      <c r="BX102" s="137">
        <v>3.606188706205686E-2</v>
      </c>
      <c r="BY102" s="137">
        <v>-0.10559418579818491</v>
      </c>
      <c r="BZ102" s="137">
        <v>7.1479370733523728E-4</v>
      </c>
      <c r="CA102" s="137">
        <v>5.3573049056157424E-2</v>
      </c>
      <c r="CB102" s="137">
        <v>4.0833219549783389E-2</v>
      </c>
      <c r="CC102" s="137">
        <v>0.11945026752269107</v>
      </c>
      <c r="CD102" s="137">
        <v>6.0359433751143984E-2</v>
      </c>
      <c r="CE102" s="137">
        <v>-7.2155015544907664E-2</v>
      </c>
      <c r="CF102" s="137">
        <v>0.10197762151748591</v>
      </c>
      <c r="CG102" s="137">
        <v>-8.7458040302003465E-2</v>
      </c>
      <c r="CH102" s="137">
        <v>7.2553202856444315E-2</v>
      </c>
      <c r="CI102" s="137">
        <v>-1.564555821448807E-2</v>
      </c>
      <c r="CJ102" s="137">
        <v>2.7516369907653049E-2</v>
      </c>
      <c r="CK102" s="137">
        <v>0.22805625290392845</v>
      </c>
      <c r="CL102" s="137">
        <v>7.3815251204287044E-2</v>
      </c>
      <c r="CM102" s="137">
        <v>6.2685847661644992E-2</v>
      </c>
      <c r="CN102" s="137">
        <v>-8.780921604727876E-3</v>
      </c>
      <c r="CO102" s="137">
        <v>5.4548870072845673E-2</v>
      </c>
    </row>
    <row r="103" spans="1:93" ht="20.100000000000001" customHeight="1" x14ac:dyDescent="0.25">
      <c r="A103" s="18" t="s">
        <v>8</v>
      </c>
      <c r="B103" s="96">
        <f>1-(((B105-1)/(B105-B106-1))*(1-B102))</f>
        <v>0.98033088680071523</v>
      </c>
      <c r="D103" s="18" t="s">
        <v>83</v>
      </c>
      <c r="E103" s="90">
        <f>4*(B106+1)</f>
        <v>44</v>
      </c>
      <c r="F103" s="42"/>
      <c r="AL103" s="137">
        <v>-0.21099281676891662</v>
      </c>
      <c r="AM103" s="137">
        <v>-2.4336838977993724E-4</v>
      </c>
      <c r="AN103" s="137">
        <v>-1.6931600141741492E-2</v>
      </c>
      <c r="AO103" s="137">
        <v>5.832717522432284E-2</v>
      </c>
      <c r="AP103" s="137">
        <v>3.3131174978514998E-2</v>
      </c>
      <c r="AQ103" s="137">
        <v>1.3858369621099809E-2</v>
      </c>
      <c r="AR103" s="137">
        <v>2.7885579403985145E-2</v>
      </c>
      <c r="AS103" s="137">
        <v>3.5224247823255533E-2</v>
      </c>
      <c r="AT103" s="137">
        <v>3.9285901658879976E-2</v>
      </c>
      <c r="AU103" s="137">
        <v>4.2352269477834464E-2</v>
      </c>
      <c r="AV103" s="137">
        <v>2.5134971769498707E-2</v>
      </c>
      <c r="AX103" s="137">
        <v>-0.10005056008847682</v>
      </c>
      <c r="AY103" s="137">
        <v>2.5695919754364943E-2</v>
      </c>
      <c r="AZ103" s="137">
        <v>4.5195314337693471E-2</v>
      </c>
      <c r="BA103" s="137">
        <v>-1.4342658014010426E-2</v>
      </c>
      <c r="BB103" s="137">
        <v>6.8255216380314926E-2</v>
      </c>
      <c r="BC103" s="137">
        <v>2.9261524594049682E-2</v>
      </c>
      <c r="BD103" s="137">
        <v>2.3435087310478928E-2</v>
      </c>
      <c r="BE103" s="137">
        <v>-4.979953988469793E-2</v>
      </c>
      <c r="BF103" s="137">
        <v>-4.1561407404055645E-2</v>
      </c>
      <c r="BG103" s="137">
        <v>-8.8156007477107667E-2</v>
      </c>
      <c r="BH103" s="137">
        <v>4.8113042828746108E-2</v>
      </c>
      <c r="BI103" s="137">
        <v>-2.6997296082021602E-2</v>
      </c>
      <c r="BJ103" s="137">
        <v>2.4053190917308703E-2</v>
      </c>
      <c r="BK103" s="137">
        <v>7.6627162881017466E-2</v>
      </c>
      <c r="BL103" s="137">
        <v>8.7409798067709793E-3</v>
      </c>
      <c r="BM103" s="137">
        <v>0.17507867534928312</v>
      </c>
      <c r="BN103" s="137">
        <v>-2.2997382158615201E-2</v>
      </c>
      <c r="BO103" s="137">
        <v>-9.7940886664775462E-2</v>
      </c>
      <c r="BP103" s="137">
        <v>6.4721276905454622E-3</v>
      </c>
      <c r="BQ103" s="137">
        <v>2.251182929241384E-2</v>
      </c>
      <c r="BR103" s="137">
        <v>-2.5586501657567304E-2</v>
      </c>
      <c r="BS103" s="137">
        <v>3.6717835645422831E-2</v>
      </c>
      <c r="BT103" s="137">
        <v>-3.4338275230087562E-2</v>
      </c>
      <c r="BU103" s="137">
        <v>1.7000450179749549E-2</v>
      </c>
      <c r="BV103" s="137">
        <v>6.2465093708980984E-2</v>
      </c>
      <c r="BW103" s="137">
        <v>-5.2795241479076979E-2</v>
      </c>
      <c r="BX103" s="137">
        <v>-5.6344338324116339E-3</v>
      </c>
      <c r="BY103" s="137">
        <v>3.9316908920834726E-2</v>
      </c>
      <c r="BZ103" s="137">
        <v>7.4560942818383935E-2</v>
      </c>
      <c r="CA103" s="137">
        <v>-2.2129200604177834E-2</v>
      </c>
      <c r="CB103" s="137">
        <v>8.0334464910757047E-2</v>
      </c>
      <c r="CC103" s="137">
        <v>0.11849701743706674</v>
      </c>
      <c r="CD103" s="137">
        <v>-3.1825802001380285E-2</v>
      </c>
      <c r="CE103" s="137">
        <v>5.5794805801109806E-2</v>
      </c>
      <c r="CF103" s="137">
        <v>6.7331422195056098E-2</v>
      </c>
      <c r="CG103" s="137">
        <v>-6.1331555706956462E-2</v>
      </c>
      <c r="CH103" s="137">
        <v>3.0281606252679949E-2</v>
      </c>
      <c r="CI103" s="137">
        <v>4.2268555768286753E-2</v>
      </c>
      <c r="CJ103" s="137">
        <v>3.1015070675801934E-2</v>
      </c>
      <c r="CK103" s="137">
        <v>7.3815251204287016E-2</v>
      </c>
      <c r="CL103" s="137">
        <v>0.20129829275068095</v>
      </c>
      <c r="CM103" s="137">
        <v>-3.9928037976163927E-3</v>
      </c>
      <c r="CN103" s="137">
        <v>9.541069061496027E-2</v>
      </c>
      <c r="CO103" s="137">
        <v>9.993107205599816E-2</v>
      </c>
    </row>
    <row r="104" spans="1:93" ht="20.100000000000001" customHeight="1" x14ac:dyDescent="0.25">
      <c r="B104" s="88"/>
      <c r="D104" s="18" t="s">
        <v>82</v>
      </c>
      <c r="E104" s="90">
        <f>6*(B106+1)</f>
        <v>66</v>
      </c>
      <c r="AL104" s="137">
        <v>7.5013754493090223E-2</v>
      </c>
      <c r="AM104" s="137">
        <v>1.0247553924159965E-4</v>
      </c>
      <c r="AN104" s="137">
        <v>5.063293022786481E-2</v>
      </c>
      <c r="AO104" s="137">
        <v>-9.171190962252964E-3</v>
      </c>
      <c r="AP104" s="137">
        <v>-8.0717492889650615E-3</v>
      </c>
      <c r="AQ104" s="137">
        <v>-8.4374274987485898E-2</v>
      </c>
      <c r="AR104" s="137">
        <v>2.6217575016419411E-2</v>
      </c>
      <c r="AS104" s="137">
        <v>4.7729403707098529E-2</v>
      </c>
      <c r="AT104" s="137">
        <v>-4.2000583675886466E-2</v>
      </c>
      <c r="AU104" s="137">
        <v>-5.2100075228324758E-2</v>
      </c>
      <c r="AV104" s="137">
        <v>-4.1920345688053827E-2</v>
      </c>
      <c r="AX104" s="137">
        <v>-8.6108084203905796E-2</v>
      </c>
      <c r="AY104" s="137">
        <v>-1.0980103274964216E-2</v>
      </c>
      <c r="AZ104" s="137">
        <v>-2.7931965452655187E-2</v>
      </c>
      <c r="BA104" s="137">
        <v>-0.10345006287657993</v>
      </c>
      <c r="BB104" s="137">
        <v>2.4138137540593109E-2</v>
      </c>
      <c r="BC104" s="137">
        <v>2.2280815064319066E-2</v>
      </c>
      <c r="BD104" s="137">
        <v>2.1309122484091579E-2</v>
      </c>
      <c r="BE104" s="137">
        <v>2.7276587374919052E-2</v>
      </c>
      <c r="BF104" s="137">
        <v>5.5846013513173087E-2</v>
      </c>
      <c r="BG104" s="137">
        <v>4.6285559657220574E-2</v>
      </c>
      <c r="BH104" s="137">
        <v>-6.4637082538139906E-2</v>
      </c>
      <c r="BI104" s="137">
        <v>-1.3704327189273585E-2</v>
      </c>
      <c r="BJ104" s="137">
        <v>-3.4932612877042579E-2</v>
      </c>
      <c r="BK104" s="137">
        <v>2.942127874867622E-2</v>
      </c>
      <c r="BL104" s="137">
        <v>3.3069553502633207E-2</v>
      </c>
      <c r="BM104" s="137">
        <v>-5.5513802456654208E-2</v>
      </c>
      <c r="BN104" s="137">
        <v>1.6692507384642459E-2</v>
      </c>
      <c r="BO104" s="137">
        <v>-2.6457612624074672E-3</v>
      </c>
      <c r="BP104" s="137">
        <v>-6.837685882612568E-2</v>
      </c>
      <c r="BQ104" s="137">
        <v>8.4400902826921434E-2</v>
      </c>
      <c r="BR104" s="137">
        <v>9.8774897779244877E-2</v>
      </c>
      <c r="BS104" s="137">
        <v>-0.11244919083825311</v>
      </c>
      <c r="BT104" s="137">
        <v>3.0276167271295139E-2</v>
      </c>
      <c r="BU104" s="137">
        <v>0.10476669862206299</v>
      </c>
      <c r="BV104" s="137">
        <v>-4.903323327391821E-2</v>
      </c>
      <c r="BW104" s="137">
        <v>-1.1363538717864004E-2</v>
      </c>
      <c r="BX104" s="137">
        <v>-6.0349115609928346E-2</v>
      </c>
      <c r="BY104" s="137">
        <v>3.2624565086750712E-2</v>
      </c>
      <c r="BZ104" s="137">
        <v>-4.1512815909863734E-2</v>
      </c>
      <c r="CA104" s="137">
        <v>0.15037058271915449</v>
      </c>
      <c r="CB104" s="137">
        <v>3.9973849592128685E-3</v>
      </c>
      <c r="CC104" s="137">
        <v>-3.3898625440048867E-2</v>
      </c>
      <c r="CD104" s="137">
        <v>0.11618647551600289</v>
      </c>
      <c r="CE104" s="137">
        <v>3.78529812923473E-2</v>
      </c>
      <c r="CF104" s="137">
        <v>6.1746911260721203E-2</v>
      </c>
      <c r="CG104" s="137">
        <v>0.13082947505255971</v>
      </c>
      <c r="CH104" s="137">
        <v>0.11201314050095362</v>
      </c>
      <c r="CI104" s="137">
        <v>6.0104334025146824E-2</v>
      </c>
      <c r="CJ104" s="137">
        <v>2.3995724055782139E-2</v>
      </c>
      <c r="CK104" s="137">
        <v>6.2685847661644728E-2</v>
      </c>
      <c r="CL104" s="137">
        <v>-3.9928037976164829E-3</v>
      </c>
      <c r="CM104" s="137">
        <v>0.24512961623291279</v>
      </c>
      <c r="CN104" s="137">
        <v>5.0663139174737339E-2</v>
      </c>
      <c r="CO104" s="137">
        <v>9.8141565237521572E-2</v>
      </c>
    </row>
    <row r="105" spans="1:93" ht="20.100000000000001" customHeight="1" x14ac:dyDescent="0.25">
      <c r="A105" s="1" t="s">
        <v>364</v>
      </c>
      <c r="B105" s="100">
        <v>44</v>
      </c>
      <c r="Q105" s="140"/>
      <c r="R105" s="140"/>
      <c r="S105" s="140"/>
      <c r="T105" s="150"/>
      <c r="U105" s="150"/>
      <c r="V105" s="150"/>
      <c r="W105" s="140"/>
      <c r="X105" s="140"/>
      <c r="AL105" s="137">
        <v>-8.7281100431227512E-2</v>
      </c>
      <c r="AM105" s="137">
        <v>6.5998863043449857E-4</v>
      </c>
      <c r="AN105" s="137">
        <v>-1.6789252185378842E-2</v>
      </c>
      <c r="AO105" s="137">
        <v>1.2965478892848851E-2</v>
      </c>
      <c r="AP105" s="137">
        <v>3.9890118774987715E-2</v>
      </c>
      <c r="AQ105" s="137">
        <v>-1.095427254400879E-2</v>
      </c>
      <c r="AR105" s="137">
        <v>3.1204907728723752E-2</v>
      </c>
      <c r="AS105" s="137">
        <v>-8.3413289398156058E-3</v>
      </c>
      <c r="AT105" s="137">
        <v>-7.3614929562448583E-2</v>
      </c>
      <c r="AU105" s="137">
        <v>3.4176310160554446E-2</v>
      </c>
      <c r="AV105" s="137">
        <v>5.480189196980717E-2</v>
      </c>
      <c r="AX105" s="137">
        <v>-0.10720235913820519</v>
      </c>
      <c r="AY105" s="137">
        <v>-2.2800843585067898E-2</v>
      </c>
      <c r="AZ105" s="137">
        <v>6.8023597078316553E-2</v>
      </c>
      <c r="BA105" s="137">
        <v>7.8757519273112142E-3</v>
      </c>
      <c r="BB105" s="137">
        <v>0.14531488109930568</v>
      </c>
      <c r="BC105" s="137">
        <v>4.8528391508156271E-2</v>
      </c>
      <c r="BD105" s="137">
        <v>8.0144386665416428E-2</v>
      </c>
      <c r="BE105" s="137">
        <v>2.671934093306786E-2</v>
      </c>
      <c r="BF105" s="137">
        <v>3.8924287565000389E-2</v>
      </c>
      <c r="BG105" s="137">
        <v>-1.8167903295528851E-2</v>
      </c>
      <c r="BH105" s="137">
        <v>5.9354279349324607E-2</v>
      </c>
      <c r="BI105" s="137">
        <v>-7.4475401921820422E-2</v>
      </c>
      <c r="BJ105" s="137">
        <v>5.8755186935571906E-2</v>
      </c>
      <c r="BK105" s="137">
        <v>6.5041757458812188E-3</v>
      </c>
      <c r="BL105" s="137">
        <v>-8.9023053350736375E-2</v>
      </c>
      <c r="BM105" s="137">
        <v>7.9332440228699397E-2</v>
      </c>
      <c r="BN105" s="137">
        <v>0.11154587255653903</v>
      </c>
      <c r="BO105" s="137">
        <v>-3.74112028682866E-2</v>
      </c>
      <c r="BP105" s="137">
        <v>-3.1785153302332517E-2</v>
      </c>
      <c r="BQ105" s="137">
        <v>1.7014274300560829E-2</v>
      </c>
      <c r="BR105" s="137">
        <v>1.7713456297294788E-2</v>
      </c>
      <c r="BS105" s="137">
        <v>9.1569774283501854E-3</v>
      </c>
      <c r="BT105" s="137">
        <v>2.6194246268308935E-2</v>
      </c>
      <c r="BU105" s="137">
        <v>2.1787907374835047E-3</v>
      </c>
      <c r="BV105" s="137">
        <v>-5.8199976812239762E-2</v>
      </c>
      <c r="BW105" s="137">
        <v>4.8697961596000192E-2</v>
      </c>
      <c r="BX105" s="137">
        <v>-2.5019332732204261E-2</v>
      </c>
      <c r="BY105" s="137">
        <v>6.4749430291414375E-2</v>
      </c>
      <c r="BZ105" s="137">
        <v>-6.458497896894129E-2</v>
      </c>
      <c r="CA105" s="137">
        <v>5.4116460261349517E-2</v>
      </c>
      <c r="CB105" s="137">
        <v>2.0907274957882235E-2</v>
      </c>
      <c r="CC105" s="137">
        <v>8.1783958567275467E-2</v>
      </c>
      <c r="CD105" s="137">
        <v>2.0358922332514393E-2</v>
      </c>
      <c r="CE105" s="137">
        <v>8.0322456641069753E-2</v>
      </c>
      <c r="CF105" s="137">
        <v>3.0056042825151813E-2</v>
      </c>
      <c r="CG105" s="137">
        <v>-5.5319465070131815E-2</v>
      </c>
      <c r="CH105" s="137">
        <v>3.6355810163086477E-3</v>
      </c>
      <c r="CI105" s="137">
        <v>7.724730278409353E-2</v>
      </c>
      <c r="CJ105" s="137">
        <v>-3.0452741845107864E-2</v>
      </c>
      <c r="CK105" s="137">
        <v>-8.7809216047277372E-3</v>
      </c>
      <c r="CL105" s="137">
        <v>9.5410690614960242E-2</v>
      </c>
      <c r="CM105" s="137">
        <v>5.0663139174737637E-2</v>
      </c>
      <c r="CN105" s="137">
        <v>0.17849975471933294</v>
      </c>
      <c r="CO105" s="137">
        <v>1.3494022088663377E-2</v>
      </c>
    </row>
    <row r="106" spans="1:93" ht="20.100000000000001" customHeight="1" x14ac:dyDescent="0.25">
      <c r="A106" s="18" t="s">
        <v>365</v>
      </c>
      <c r="B106" s="90">
        <v>10</v>
      </c>
      <c r="D106" s="84" t="s">
        <v>363</v>
      </c>
      <c r="E106" s="42"/>
      <c r="AL106" s="137">
        <v>-0.10032020477916373</v>
      </c>
      <c r="AM106" s="137">
        <v>-2.9207854388764594E-4</v>
      </c>
      <c r="AN106" s="137">
        <v>2.949182810766799E-2</v>
      </c>
      <c r="AO106" s="137">
        <v>3.6527819670331696E-3</v>
      </c>
      <c r="AP106" s="137">
        <v>-3.8030277180888979E-3</v>
      </c>
      <c r="AQ106" s="137">
        <v>-4.5069347427836998E-2</v>
      </c>
      <c r="AR106" s="137">
        <v>8.8736686419906962E-3</v>
      </c>
      <c r="AS106" s="137">
        <v>6.9852046157377626E-2</v>
      </c>
      <c r="AT106" s="137">
        <v>7.2853597508121731E-2</v>
      </c>
      <c r="AU106" s="137">
        <v>5.3126489875287203E-2</v>
      </c>
      <c r="AV106" s="137">
        <v>-7.6453748457708318E-2</v>
      </c>
      <c r="AX106" s="137">
        <v>-2.9297757194498342E-2</v>
      </c>
      <c r="AY106" s="137">
        <v>1.4455625196604788E-3</v>
      </c>
      <c r="AZ106" s="137">
        <v>6.1817526398331671E-2</v>
      </c>
      <c r="BA106" s="137">
        <v>-7.2998403604977877E-2</v>
      </c>
      <c r="BB106" s="137">
        <v>5.4965890783354038E-3</v>
      </c>
      <c r="BC106" s="137">
        <v>9.2506876535939017E-2</v>
      </c>
      <c r="BD106" s="137">
        <v>-7.0537806004347794E-2</v>
      </c>
      <c r="BE106" s="137">
        <v>-3.2253338614440449E-2</v>
      </c>
      <c r="BF106" s="137">
        <v>3.8062761317195978E-2</v>
      </c>
      <c r="BG106" s="137">
        <v>-6.9025866995510304E-3</v>
      </c>
      <c r="BH106" s="137">
        <v>-7.2659784834437455E-2</v>
      </c>
      <c r="BI106" s="137">
        <v>0.1058397112538664</v>
      </c>
      <c r="BJ106" s="137">
        <v>-1.1239924828574291E-2</v>
      </c>
      <c r="BK106" s="137">
        <v>3.895138827388929E-2</v>
      </c>
      <c r="BL106" s="137">
        <v>2.3277813830235222E-2</v>
      </c>
      <c r="BM106" s="137">
        <v>4.0885932022463295E-2</v>
      </c>
      <c r="BN106" s="137">
        <v>-4.627710782547878E-2</v>
      </c>
      <c r="BO106" s="137">
        <v>-6.900674462791892E-2</v>
      </c>
      <c r="BP106" s="137">
        <v>5.9713361975840137E-2</v>
      </c>
      <c r="BQ106" s="137">
        <v>2.7488561399432732E-3</v>
      </c>
      <c r="BR106" s="137">
        <v>-1.1410946591058055E-2</v>
      </c>
      <c r="BS106" s="137">
        <v>-1.0606737060227606E-2</v>
      </c>
      <c r="BT106" s="137">
        <v>-3.6480670684824218E-2</v>
      </c>
      <c r="BU106" s="137">
        <v>7.1651288480597541E-2</v>
      </c>
      <c r="BV106" s="137">
        <v>3.8187179857817471E-3</v>
      </c>
      <c r="BW106" s="137">
        <v>-0.10192393816817361</v>
      </c>
      <c r="BX106" s="137">
        <v>-6.3733226935514808E-2</v>
      </c>
      <c r="BY106" s="137">
        <v>6.549658258421176E-2</v>
      </c>
      <c r="BZ106" s="137">
        <v>2.92187527727336E-2</v>
      </c>
      <c r="CA106" s="137">
        <v>4.3099169196231066E-2</v>
      </c>
      <c r="CB106" s="137">
        <v>0.14426068517417434</v>
      </c>
      <c r="CC106" s="137">
        <v>6.0658819207205769E-2</v>
      </c>
      <c r="CD106" s="137">
        <v>-2.0480858771288246E-2</v>
      </c>
      <c r="CE106" s="137">
        <v>2.8465332726351392E-2</v>
      </c>
      <c r="CF106" s="137">
        <v>2.6533497080112878E-3</v>
      </c>
      <c r="CG106" s="137">
        <v>8.1912815301063369E-2</v>
      </c>
      <c r="CH106" s="137">
        <v>0.12343734842189222</v>
      </c>
      <c r="CI106" s="137">
        <v>-7.6639096689774672E-3</v>
      </c>
      <c r="CJ106" s="137">
        <v>7.0883419276515786E-2</v>
      </c>
      <c r="CK106" s="137">
        <v>5.4548870072845326E-2</v>
      </c>
      <c r="CL106" s="137">
        <v>9.9931072055998035E-2</v>
      </c>
      <c r="CM106" s="137">
        <v>9.8141565237521419E-2</v>
      </c>
      <c r="CN106" s="137">
        <v>1.3494022088663155E-2</v>
      </c>
      <c r="CO106" s="137">
        <v>0.20105555247879059</v>
      </c>
    </row>
    <row r="107" spans="1:93" ht="20.100000000000001" customHeight="1" x14ac:dyDescent="0.25">
      <c r="A107" s="18" t="s">
        <v>98</v>
      </c>
      <c r="B107" s="90">
        <f>B106+1</f>
        <v>11</v>
      </c>
      <c r="D107" s="214" t="str" cm="1">
        <f t="array" ref="D107">_xlfn.IFS(B105&lt;E102,'[1]REGRESSÃO LINEAR MÚLTIPLA'!J64,AND(B105&gt;=E102,B105&lt;E103),'[1]REGRESSÃO LINEAR MÚLTIPLA'!J65,AND(B105&gt;=E103,B105&lt;E104),'[1]REGRESSÃO LINEAR MÚLTIPLA'!J66,B105&gt;=E104,'[1]REGRESSÃO LINEAR MÚLTIPLA'!J67)</f>
        <v>Atende às exigências para o grau II da NBR 14653-2:2011</v>
      </c>
      <c r="E107" s="214"/>
      <c r="G107" s="42"/>
    </row>
    <row r="108" spans="1:93" ht="20.100000000000001" customHeight="1" x14ac:dyDescent="0.25">
      <c r="A108" s="18" t="s">
        <v>115</v>
      </c>
      <c r="B108" s="90">
        <f>B105-B107</f>
        <v>33</v>
      </c>
      <c r="G108" s="42"/>
    </row>
    <row r="109" spans="1:93" ht="20.100000000000001" customHeight="1" x14ac:dyDescent="0.25">
      <c r="B109" s="101"/>
    </row>
    <row r="110" spans="1:93" ht="20.100000000000001" customHeight="1" x14ac:dyDescent="0.25">
      <c r="A110" s="17" t="s">
        <v>1</v>
      </c>
      <c r="B110" s="91">
        <f>(C117/B108)^(1/2)</f>
        <v>25551.220258933776</v>
      </c>
    </row>
    <row r="113" spans="1:178" ht="20.100000000000001" customHeight="1" x14ac:dyDescent="0.25">
      <c r="A113" s="212" t="s">
        <v>13</v>
      </c>
      <c r="B113" s="212"/>
      <c r="C113" s="212"/>
      <c r="D113" s="212"/>
      <c r="E113" s="212"/>
      <c r="F113" s="212"/>
      <c r="G113" s="212"/>
      <c r="H113" s="212"/>
      <c r="I113" s="212"/>
      <c r="J113" s="212"/>
      <c r="K113" s="212"/>
    </row>
    <row r="115" spans="1:178" ht="20.100000000000001" customHeight="1" x14ac:dyDescent="0.25">
      <c r="A115" s="17"/>
      <c r="B115" s="23" t="s">
        <v>115</v>
      </c>
      <c r="C115" s="23" t="s">
        <v>168</v>
      </c>
      <c r="D115" s="23" t="s">
        <v>169</v>
      </c>
      <c r="E115" s="23" t="s">
        <v>170</v>
      </c>
      <c r="F115" s="23" t="s">
        <v>12</v>
      </c>
    </row>
    <row r="116" spans="1:178" ht="20.100000000000001" customHeight="1" x14ac:dyDescent="0.25">
      <c r="A116" s="17" t="s">
        <v>2</v>
      </c>
      <c r="B116" s="98">
        <f>B106</f>
        <v>10</v>
      </c>
      <c r="C116" s="91">
        <f>D241</f>
        <v>1405728187000.9526</v>
      </c>
      <c r="D116" s="91">
        <f>C116/B116</f>
        <v>140572818700.09528</v>
      </c>
      <c r="E116" s="91">
        <f>D116/D117</f>
        <v>215.31687186566705</v>
      </c>
      <c r="F116" s="102">
        <f>_xlfn.F.DIST.RT(E116,B116,B117)</f>
        <v>4.5455497944388659E-27</v>
      </c>
      <c r="L116" s="180" t="str">
        <f>IF(F116&gt;0.05,"Atenção: esse resultado não pode ser superior a 5% (cinco por cento)","Nível de significância admitido")</f>
        <v>Nível de significância admitido</v>
      </c>
      <c r="M116" s="180"/>
      <c r="N116" s="180"/>
      <c r="O116" s="180"/>
    </row>
    <row r="117" spans="1:178" s="141" customFormat="1" ht="20.100000000000001" customHeight="1" x14ac:dyDescent="0.25">
      <c r="A117" s="18" t="s">
        <v>3</v>
      </c>
      <c r="B117" s="90">
        <f>B108</f>
        <v>33</v>
      </c>
      <c r="C117" s="89">
        <f>D290</f>
        <v>21544540271.778076</v>
      </c>
      <c r="D117" s="89">
        <f>C117/B117</f>
        <v>652864856.7205478</v>
      </c>
      <c r="E117" s="103"/>
      <c r="F117" s="103"/>
      <c r="G117" s="13"/>
      <c r="H117" s="13"/>
      <c r="I117" s="13"/>
      <c r="J117" s="13"/>
      <c r="K117" s="13"/>
      <c r="L117" s="1"/>
      <c r="M117" s="1"/>
      <c r="N117" s="137"/>
      <c r="O117" s="137"/>
      <c r="Q117" s="137"/>
      <c r="R117" s="137"/>
      <c r="S117" s="137"/>
      <c r="T117" s="148"/>
      <c r="U117" s="148"/>
      <c r="V117" s="148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63"/>
      <c r="EG117" s="142"/>
      <c r="EH117" s="163"/>
      <c r="EI117" s="164"/>
      <c r="EJ117" s="164"/>
      <c r="EK117" s="164"/>
      <c r="EL117" s="164"/>
      <c r="EM117" s="164"/>
      <c r="EN117" s="164"/>
      <c r="EO117" s="164"/>
      <c r="EP117" s="137"/>
      <c r="EQ117" s="142"/>
      <c r="ER117" s="163"/>
      <c r="ES117" s="163"/>
      <c r="ET117" s="163"/>
      <c r="EU117" s="163"/>
      <c r="EV117" s="163"/>
      <c r="EW117" s="163"/>
      <c r="EX117" s="164"/>
      <c r="EY117" s="164"/>
      <c r="EZ117" s="164"/>
      <c r="FA117" s="164"/>
      <c r="FB117" s="164"/>
      <c r="FC117" s="164"/>
      <c r="FD117" s="164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</row>
    <row r="118" spans="1:178" s="141" customFormat="1" ht="20.100000000000001" customHeight="1" x14ac:dyDescent="0.25">
      <c r="A118" s="18" t="s">
        <v>4</v>
      </c>
      <c r="B118" s="90">
        <f>B116+B117</f>
        <v>43</v>
      </c>
      <c r="C118" s="89">
        <f>D339</f>
        <v>1427272727272.7273</v>
      </c>
      <c r="D118" s="88"/>
      <c r="E118" s="88"/>
      <c r="F118" s="88"/>
      <c r="G118" s="11"/>
      <c r="H118" s="11"/>
      <c r="I118" s="11"/>
      <c r="J118" s="11"/>
      <c r="K118" s="10"/>
      <c r="L118" s="1"/>
      <c r="M118" s="1"/>
      <c r="N118" s="137"/>
      <c r="O118" s="137"/>
      <c r="Q118" s="137"/>
      <c r="R118" s="137"/>
      <c r="S118" s="137"/>
      <c r="T118" s="148"/>
      <c r="U118" s="148"/>
      <c r="V118" s="148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63"/>
      <c r="EG118" s="142"/>
      <c r="EH118" s="163"/>
      <c r="EI118" s="164"/>
      <c r="EJ118" s="164"/>
      <c r="EK118" s="164"/>
      <c r="EL118" s="164"/>
      <c r="EM118" s="164"/>
      <c r="EN118" s="164"/>
      <c r="EO118" s="164"/>
      <c r="EP118" s="137"/>
      <c r="EQ118" s="142"/>
      <c r="ER118" s="163"/>
      <c r="ES118" s="163"/>
      <c r="ET118" s="163"/>
      <c r="EU118" s="163"/>
      <c r="EV118" s="163"/>
      <c r="EW118" s="163"/>
      <c r="EX118" s="164"/>
      <c r="EY118" s="164"/>
      <c r="EZ118" s="164"/>
      <c r="FA118" s="164"/>
      <c r="FB118" s="164"/>
      <c r="FC118" s="164"/>
      <c r="FD118" s="164"/>
      <c r="FE118" s="137"/>
      <c r="FF118" s="137"/>
      <c r="FG118" s="137"/>
      <c r="FH118" s="137"/>
      <c r="FI118" s="137"/>
      <c r="FJ118" s="137"/>
      <c r="FK118" s="137"/>
      <c r="FL118" s="137"/>
      <c r="FM118" s="137"/>
      <c r="FN118" s="137"/>
      <c r="FO118" s="137"/>
      <c r="FP118" s="137"/>
      <c r="FQ118" s="137"/>
      <c r="FR118" s="137"/>
      <c r="FS118" s="137"/>
      <c r="FT118" s="137"/>
      <c r="FU118" s="137"/>
      <c r="FV118" s="137"/>
    </row>
    <row r="119" spans="1:178" s="141" customFormat="1" ht="20.100000000000001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37"/>
      <c r="O119" s="137"/>
      <c r="Q119" s="137"/>
      <c r="R119" s="137"/>
      <c r="S119" s="137"/>
      <c r="T119" s="148"/>
      <c r="U119" s="148"/>
      <c r="V119" s="148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63"/>
      <c r="EG119" s="142"/>
      <c r="EH119" s="163"/>
      <c r="EI119" s="164"/>
      <c r="EJ119" s="164"/>
      <c r="EK119" s="164"/>
      <c r="EL119" s="164"/>
      <c r="EM119" s="164"/>
      <c r="EN119" s="164"/>
      <c r="EO119" s="164"/>
      <c r="EP119" s="137"/>
      <c r="EQ119" s="142"/>
      <c r="ER119" s="163"/>
      <c r="ES119" s="163"/>
      <c r="ET119" s="163"/>
      <c r="EU119" s="163"/>
      <c r="EV119" s="163"/>
      <c r="EW119" s="163"/>
      <c r="EX119" s="164"/>
      <c r="EY119" s="164"/>
      <c r="EZ119" s="164"/>
      <c r="FA119" s="164"/>
      <c r="FB119" s="164"/>
      <c r="FC119" s="164"/>
      <c r="FD119" s="164"/>
      <c r="FE119" s="137"/>
      <c r="FF119" s="137"/>
      <c r="FG119" s="137"/>
      <c r="FH119" s="137"/>
      <c r="FI119" s="137"/>
      <c r="FJ119" s="137"/>
      <c r="FK119" s="137"/>
      <c r="FL119" s="137"/>
      <c r="FM119" s="137"/>
      <c r="FN119" s="137"/>
      <c r="FO119" s="137"/>
      <c r="FP119" s="137"/>
      <c r="FQ119" s="137"/>
      <c r="FR119" s="137"/>
      <c r="FS119" s="137"/>
      <c r="FT119" s="137"/>
      <c r="FU119" s="137"/>
      <c r="FV119" s="137"/>
    </row>
    <row r="120" spans="1:178" s="141" customFormat="1" ht="20.100000000000001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37"/>
      <c r="O120" s="137"/>
      <c r="Q120" s="137"/>
      <c r="R120" s="137"/>
      <c r="S120" s="137"/>
      <c r="T120" s="148"/>
      <c r="U120" s="148"/>
      <c r="V120" s="148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63"/>
      <c r="EG120" s="142"/>
      <c r="EH120" s="163"/>
      <c r="EI120" s="164"/>
      <c r="EJ120" s="164"/>
      <c r="EK120" s="164"/>
      <c r="EL120" s="164"/>
      <c r="EM120" s="164"/>
      <c r="EN120" s="164"/>
      <c r="EO120" s="164"/>
      <c r="EP120" s="137"/>
      <c r="EQ120" s="142"/>
      <c r="ER120" s="163"/>
      <c r="ES120" s="163"/>
      <c r="ET120" s="163"/>
      <c r="EU120" s="163"/>
      <c r="EV120" s="163"/>
      <c r="EW120" s="163"/>
      <c r="EX120" s="164"/>
      <c r="EY120" s="164"/>
      <c r="EZ120" s="164"/>
      <c r="FA120" s="164"/>
      <c r="FB120" s="164"/>
      <c r="FC120" s="164"/>
      <c r="FD120" s="164"/>
      <c r="FE120" s="137"/>
      <c r="FF120" s="137"/>
      <c r="FG120" s="137"/>
      <c r="FH120" s="137"/>
      <c r="FI120" s="137"/>
      <c r="FJ120" s="137"/>
      <c r="FK120" s="137"/>
      <c r="FL120" s="137"/>
      <c r="FM120" s="137"/>
      <c r="FN120" s="137"/>
      <c r="FO120" s="137"/>
      <c r="FP120" s="137"/>
      <c r="FQ120" s="137"/>
      <c r="FR120" s="137"/>
      <c r="FS120" s="137"/>
      <c r="FT120" s="137"/>
      <c r="FU120" s="137"/>
      <c r="FV120" s="137"/>
    </row>
    <row r="121" spans="1:178" s="141" customFormat="1" ht="39.950000000000003" customHeight="1" x14ac:dyDescent="0.25">
      <c r="A121" s="23"/>
      <c r="B121" s="198" t="s">
        <v>14</v>
      </c>
      <c r="C121" s="198"/>
      <c r="D121" s="23" t="s">
        <v>1</v>
      </c>
      <c r="E121" s="23" t="s">
        <v>11</v>
      </c>
      <c r="F121" s="23" t="s">
        <v>12</v>
      </c>
      <c r="G121" s="1"/>
      <c r="H121" s="1"/>
      <c r="I121" s="1"/>
      <c r="J121" s="1"/>
      <c r="K121" s="1"/>
      <c r="L121" s="1"/>
      <c r="M121" s="1"/>
      <c r="N121" s="137"/>
      <c r="O121" s="137"/>
      <c r="T121" s="149"/>
      <c r="U121" s="149"/>
      <c r="V121" s="149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63"/>
      <c r="EG121" s="142"/>
      <c r="EH121" s="163"/>
      <c r="EI121" s="164"/>
      <c r="EJ121" s="164"/>
      <c r="EK121" s="164"/>
      <c r="EL121" s="164"/>
      <c r="EM121" s="164"/>
      <c r="EN121" s="164"/>
      <c r="EO121" s="164"/>
      <c r="EP121" s="137"/>
      <c r="EQ121" s="142"/>
      <c r="ER121" s="163"/>
      <c r="ES121" s="163"/>
      <c r="ET121" s="163"/>
      <c r="EU121" s="163"/>
      <c r="EV121" s="163"/>
      <c r="EW121" s="163"/>
      <c r="EX121" s="164"/>
      <c r="EY121" s="164"/>
      <c r="EZ121" s="164"/>
      <c r="FA121" s="164"/>
      <c r="FB121" s="164"/>
      <c r="FC121" s="164"/>
      <c r="FD121" s="164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</row>
    <row r="122" spans="1:178" s="141" customFormat="1" ht="20.100000000000001" customHeight="1" x14ac:dyDescent="0.25">
      <c r="A122" s="13" t="s">
        <v>101</v>
      </c>
      <c r="B122" s="1" t="s">
        <v>5</v>
      </c>
      <c r="C122" s="88">
        <f>AN47</f>
        <v>251141.60522603919</v>
      </c>
      <c r="D122" s="88">
        <f>$B$110*(AL34^(1/2))</f>
        <v>30418.003843438586</v>
      </c>
      <c r="E122" s="104">
        <f>C122/D122</f>
        <v>8.2563473434570067</v>
      </c>
      <c r="F122" s="105">
        <f t="shared" ref="F122:F132" si="34">_xlfn.T.DIST.2T(ABS(E122),$B$105-$B$106-1)</f>
        <v>1.5546096881176737E-9</v>
      </c>
      <c r="G122" s="1"/>
      <c r="H122" s="1"/>
      <c r="I122" s="1"/>
      <c r="J122" s="1"/>
      <c r="K122" s="1"/>
      <c r="L122" s="180" t="str">
        <f t="shared" ref="L122:L132" si="35">IF(F122&gt;0.3,"Atenção: esse resultado não pode ser superior a 30% (trinta por cento)","Nível de significância admitido")</f>
        <v>Nível de significância admitido</v>
      </c>
      <c r="M122" s="180"/>
      <c r="N122" s="180"/>
      <c r="O122" s="180"/>
      <c r="T122" s="149"/>
      <c r="U122" s="149"/>
      <c r="V122" s="149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68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63"/>
      <c r="EG122" s="142"/>
      <c r="EH122" s="163"/>
      <c r="EI122" s="164"/>
      <c r="EJ122" s="164"/>
      <c r="EK122" s="164"/>
      <c r="EL122" s="164"/>
      <c r="EM122" s="164"/>
      <c r="EN122" s="164"/>
      <c r="EO122" s="164"/>
      <c r="EP122" s="137"/>
      <c r="EQ122" s="142"/>
      <c r="ER122" s="163"/>
      <c r="ES122" s="163"/>
      <c r="ET122" s="163"/>
      <c r="EU122" s="163"/>
      <c r="EV122" s="163"/>
      <c r="EW122" s="163"/>
      <c r="EX122" s="164"/>
      <c r="EY122" s="164"/>
      <c r="EZ122" s="164"/>
      <c r="FA122" s="164"/>
      <c r="FB122" s="164"/>
      <c r="FC122" s="164"/>
      <c r="FD122" s="164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</row>
    <row r="123" spans="1:178" s="141" customFormat="1" ht="20.100000000000001" customHeight="1" x14ac:dyDescent="0.25">
      <c r="A123" s="21" t="s">
        <v>381</v>
      </c>
      <c r="B123" s="18" t="str">
        <f>B11</f>
        <v>AREA</v>
      </c>
      <c r="C123" s="89">
        <f t="shared" ref="C123:C132" si="36">AN48</f>
        <v>-432.47197949341398</v>
      </c>
      <c r="D123" s="89">
        <f>$B$110*(AM35^(1/2))</f>
        <v>128.57226024471021</v>
      </c>
      <c r="E123" s="106">
        <f t="shared" ref="E123:E132" si="37">C123/D123</f>
        <v>-3.3636491936152844</v>
      </c>
      <c r="F123" s="107">
        <f t="shared" si="34"/>
        <v>1.961068397020177E-3</v>
      </c>
      <c r="G123" s="13"/>
      <c r="H123" s="13"/>
      <c r="I123" s="13"/>
      <c r="J123" s="13"/>
      <c r="K123" s="13"/>
      <c r="L123" s="180" t="str">
        <f t="shared" si="35"/>
        <v>Nível de significância admitido</v>
      </c>
      <c r="M123" s="180"/>
      <c r="N123" s="180"/>
      <c r="O123" s="180"/>
      <c r="T123" s="149"/>
      <c r="U123" s="149"/>
      <c r="V123" s="149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63"/>
      <c r="EG123" s="142"/>
      <c r="EH123" s="163"/>
      <c r="EI123" s="164"/>
      <c r="EJ123" s="164"/>
      <c r="EK123" s="164"/>
      <c r="EL123" s="164"/>
      <c r="EM123" s="164"/>
      <c r="EN123" s="164"/>
      <c r="EO123" s="164"/>
      <c r="EP123" s="137"/>
      <c r="EQ123" s="142"/>
      <c r="ER123" s="163"/>
      <c r="ES123" s="163"/>
      <c r="ET123" s="163"/>
      <c r="EU123" s="163"/>
      <c r="EV123" s="163"/>
      <c r="EW123" s="163"/>
      <c r="EX123" s="164"/>
      <c r="EY123" s="164"/>
      <c r="EZ123" s="164"/>
      <c r="FA123" s="164"/>
      <c r="FB123" s="164"/>
      <c r="FC123" s="164"/>
      <c r="FD123" s="164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</row>
    <row r="124" spans="1:178" s="141" customFormat="1" ht="20.100000000000001" customHeight="1" x14ac:dyDescent="0.25">
      <c r="A124" s="21" t="s">
        <v>382</v>
      </c>
      <c r="B124" s="18" t="str">
        <f>C11</f>
        <v>DISTROD</v>
      </c>
      <c r="C124" s="89">
        <f t="shared" si="36"/>
        <v>99393.669015519379</v>
      </c>
      <c r="D124" s="89">
        <f>$B$110*(AN36^(1/2))</f>
        <v>5057.2257680159964</v>
      </c>
      <c r="E124" s="106">
        <f t="shared" si="37"/>
        <v>19.653793121937795</v>
      </c>
      <c r="F124" s="107">
        <f t="shared" si="34"/>
        <v>8.7185879326817124E-20</v>
      </c>
      <c r="G124" s="3"/>
      <c r="H124" s="3"/>
      <c r="I124" s="3"/>
      <c r="J124" s="3"/>
      <c r="K124" s="10"/>
      <c r="L124" s="180" t="str">
        <f t="shared" si="35"/>
        <v>Nível de significância admitido</v>
      </c>
      <c r="M124" s="180"/>
      <c r="N124" s="180"/>
      <c r="O124" s="180"/>
      <c r="T124" s="149"/>
      <c r="U124" s="149"/>
      <c r="V124" s="149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63"/>
      <c r="EG124" s="142"/>
      <c r="EH124" s="163"/>
      <c r="EI124" s="164"/>
      <c r="EJ124" s="164"/>
      <c r="EK124" s="164"/>
      <c r="EL124" s="164"/>
      <c r="EM124" s="164"/>
      <c r="EN124" s="164"/>
      <c r="EO124" s="164"/>
      <c r="EP124" s="137"/>
      <c r="EQ124" s="142"/>
      <c r="ER124" s="163"/>
      <c r="ES124" s="163"/>
      <c r="ET124" s="163"/>
      <c r="EU124" s="163"/>
      <c r="EV124" s="163"/>
      <c r="EW124" s="163"/>
      <c r="EX124" s="164"/>
      <c r="EY124" s="164"/>
      <c r="EZ124" s="164"/>
      <c r="FA124" s="164"/>
      <c r="FB124" s="164"/>
      <c r="FC124" s="164"/>
      <c r="FD124" s="164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</row>
    <row r="125" spans="1:178" s="141" customFormat="1" ht="20.100000000000001" customHeight="1" x14ac:dyDescent="0.25">
      <c r="A125" s="21" t="s">
        <v>383</v>
      </c>
      <c r="B125" s="18" t="str">
        <f>D11</f>
        <v>DISTCONSUM</v>
      </c>
      <c r="C125" s="89">
        <f t="shared" si="36"/>
        <v>27939.896303570233</v>
      </c>
      <c r="D125" s="89">
        <f>$B$110*(AO37^(1/2))</f>
        <v>5351.7687213364325</v>
      </c>
      <c r="E125" s="106">
        <f t="shared" si="37"/>
        <v>5.220684554655632</v>
      </c>
      <c r="F125" s="107">
        <f t="shared" si="34"/>
        <v>9.621255364949086E-6</v>
      </c>
      <c r="G125" s="11"/>
      <c r="H125" s="11"/>
      <c r="I125" s="11"/>
      <c r="J125" s="11"/>
      <c r="K125" s="10"/>
      <c r="L125" s="180" t="str">
        <f t="shared" si="35"/>
        <v>Nível de significância admitido</v>
      </c>
      <c r="M125" s="180"/>
      <c r="N125" s="180"/>
      <c r="O125" s="180"/>
      <c r="T125" s="149"/>
      <c r="U125" s="149"/>
      <c r="V125" s="149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63"/>
      <c r="EG125" s="142"/>
      <c r="EH125" s="163"/>
      <c r="EI125" s="164"/>
      <c r="EJ125" s="164"/>
      <c r="EK125" s="164"/>
      <c r="EL125" s="164"/>
      <c r="EM125" s="164"/>
      <c r="EN125" s="164"/>
      <c r="EO125" s="164"/>
      <c r="EP125" s="137"/>
      <c r="EQ125" s="142"/>
      <c r="ER125" s="163"/>
      <c r="ES125" s="163"/>
      <c r="ET125" s="163"/>
      <c r="EU125" s="163"/>
      <c r="EV125" s="163"/>
      <c r="EW125" s="163"/>
      <c r="EX125" s="164"/>
      <c r="EY125" s="164"/>
      <c r="EZ125" s="164"/>
      <c r="FA125" s="164"/>
      <c r="FB125" s="164"/>
      <c r="FC125" s="164"/>
      <c r="FD125" s="164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</row>
    <row r="126" spans="1:178" s="141" customFormat="1" ht="20.100000000000001" customHeight="1" x14ac:dyDescent="0.25">
      <c r="A126" s="21" t="s">
        <v>384</v>
      </c>
      <c r="B126" s="18" t="str">
        <f>E11</f>
        <v>TOP</v>
      </c>
      <c r="C126" s="89">
        <f t="shared" si="36"/>
        <v>57885.951590269222</v>
      </c>
      <c r="D126" s="89">
        <f>$B$110*(AP38^(1/2))</f>
        <v>8986.7997130845033</v>
      </c>
      <c r="E126" s="106">
        <f t="shared" si="37"/>
        <v>6.4412197265272377</v>
      </c>
      <c r="F126" s="107">
        <f t="shared" si="34"/>
        <v>2.6485665817687176E-7</v>
      </c>
      <c r="G126" s="11"/>
      <c r="H126" s="11"/>
      <c r="I126" s="11"/>
      <c r="J126" s="11"/>
      <c r="K126" s="10"/>
      <c r="L126" s="180" t="str">
        <f t="shared" si="35"/>
        <v>Nível de significância admitido</v>
      </c>
      <c r="M126" s="180"/>
      <c r="N126" s="180"/>
      <c r="O126" s="180"/>
      <c r="T126" s="149"/>
      <c r="U126" s="149"/>
      <c r="V126" s="149"/>
    </row>
    <row r="127" spans="1:178" ht="20.100000000000001" customHeight="1" x14ac:dyDescent="0.25">
      <c r="A127" s="21" t="s">
        <v>385</v>
      </c>
      <c r="B127" s="18" t="str">
        <f>F11</f>
        <v>TSOLO</v>
      </c>
      <c r="C127" s="89">
        <f t="shared" si="36"/>
        <v>-37071.050963605288</v>
      </c>
      <c r="D127" s="89">
        <f>$B$110*(AQ39^(1/2))</f>
        <v>9195.4119974392124</v>
      </c>
      <c r="E127" s="106">
        <f t="shared" si="37"/>
        <v>-4.0314725402112526</v>
      </c>
      <c r="F127" s="107">
        <f t="shared" si="34"/>
        <v>3.0767338363239176E-4</v>
      </c>
      <c r="G127" s="11"/>
      <c r="H127" s="11"/>
      <c r="I127" s="11"/>
      <c r="J127" s="11"/>
      <c r="K127" s="10"/>
      <c r="L127" s="180" t="str">
        <f t="shared" si="35"/>
        <v>Nível de significância admitido</v>
      </c>
      <c r="M127" s="180"/>
      <c r="N127" s="180"/>
      <c r="O127" s="180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141"/>
      <c r="BH127" s="141"/>
      <c r="BI127" s="141"/>
      <c r="BJ127" s="141"/>
      <c r="BK127" s="141"/>
      <c r="BL127" s="141"/>
      <c r="BM127" s="141"/>
      <c r="BN127" s="141"/>
      <c r="BO127" s="141"/>
      <c r="BP127" s="141"/>
      <c r="BQ127" s="141"/>
      <c r="BR127" s="141"/>
      <c r="BS127" s="141"/>
      <c r="BT127" s="141"/>
      <c r="BU127" s="141"/>
      <c r="BV127" s="141"/>
      <c r="BW127" s="141"/>
      <c r="BX127" s="141"/>
      <c r="BY127" s="141"/>
      <c r="BZ127" s="141"/>
      <c r="CA127" s="141"/>
      <c r="CB127" s="141"/>
      <c r="CC127" s="141"/>
      <c r="CD127" s="141"/>
      <c r="CE127" s="141"/>
      <c r="CF127" s="141"/>
      <c r="CG127" s="141"/>
      <c r="CH127" s="141"/>
      <c r="CI127" s="141"/>
      <c r="CJ127" s="141"/>
      <c r="CK127" s="141"/>
      <c r="CL127" s="141"/>
      <c r="CM127" s="141"/>
      <c r="CN127" s="141"/>
      <c r="CO127" s="141"/>
      <c r="CP127" s="141"/>
      <c r="CQ127" s="141"/>
      <c r="CR127" s="141"/>
      <c r="CS127" s="141"/>
      <c r="CT127" s="141"/>
      <c r="CU127" s="141"/>
      <c r="CV127" s="141"/>
      <c r="CW127" s="141"/>
      <c r="CX127" s="141"/>
      <c r="CY127" s="141"/>
      <c r="CZ127" s="141"/>
      <c r="DA127" s="141"/>
      <c r="DB127" s="141"/>
      <c r="DC127" s="141"/>
      <c r="DD127" s="141"/>
      <c r="DE127" s="141"/>
      <c r="DF127" s="141"/>
      <c r="DG127" s="141"/>
      <c r="DH127" s="141"/>
      <c r="DI127" s="141"/>
      <c r="DJ127" s="141"/>
      <c r="DK127" s="141"/>
      <c r="DL127" s="141"/>
      <c r="DM127" s="141"/>
      <c r="DN127" s="141"/>
      <c r="DO127" s="141"/>
      <c r="DP127" s="141"/>
      <c r="DQ127" s="141"/>
      <c r="DR127" s="141"/>
      <c r="DS127" s="141"/>
      <c r="DT127" s="141"/>
      <c r="DU127" s="141"/>
      <c r="DV127" s="141"/>
      <c r="DW127" s="141"/>
      <c r="DX127" s="141"/>
      <c r="DY127" s="141"/>
      <c r="DZ127" s="141"/>
      <c r="EA127" s="141"/>
      <c r="EB127" s="141"/>
      <c r="EC127" s="141"/>
      <c r="ED127" s="141"/>
      <c r="EE127" s="141"/>
      <c r="EF127" s="141"/>
      <c r="EG127" s="141"/>
      <c r="EH127" s="141"/>
      <c r="EI127" s="141"/>
      <c r="EJ127" s="141"/>
      <c r="EK127" s="141"/>
      <c r="EL127" s="141"/>
      <c r="EM127" s="141"/>
      <c r="EN127" s="141"/>
      <c r="EO127" s="141"/>
      <c r="EP127" s="141"/>
      <c r="EQ127" s="141"/>
      <c r="ER127" s="141"/>
      <c r="ES127" s="141"/>
      <c r="ET127" s="141"/>
      <c r="EU127" s="141"/>
      <c r="EV127" s="141"/>
      <c r="EW127" s="141"/>
      <c r="EX127" s="141"/>
      <c r="EY127" s="141"/>
      <c r="EZ127" s="141"/>
      <c r="FA127" s="141"/>
      <c r="FB127" s="141"/>
      <c r="FC127" s="141"/>
      <c r="FD127" s="141"/>
      <c r="FE127" s="141"/>
      <c r="FF127" s="141"/>
      <c r="FG127" s="141"/>
      <c r="FH127" s="141"/>
      <c r="FI127" s="141"/>
      <c r="FJ127" s="141"/>
      <c r="FK127" s="141"/>
      <c r="FL127" s="141"/>
      <c r="FM127" s="141"/>
      <c r="FN127" s="141"/>
      <c r="FO127" s="141"/>
      <c r="FP127" s="141"/>
      <c r="FQ127" s="141"/>
      <c r="FR127" s="141"/>
      <c r="FS127" s="141"/>
      <c r="FT127" s="141"/>
      <c r="FU127" s="141"/>
      <c r="FV127" s="141"/>
    </row>
    <row r="128" spans="1:178" ht="20.100000000000001" customHeight="1" x14ac:dyDescent="0.25">
      <c r="A128" s="21" t="s">
        <v>386</v>
      </c>
      <c r="B128" s="18" t="str">
        <f>G11</f>
        <v>QUANTAGUA</v>
      </c>
      <c r="C128" s="89">
        <f t="shared" si="36"/>
        <v>198139.74027303464</v>
      </c>
      <c r="D128" s="89">
        <f>$B$110*(AR40^(1/2))</f>
        <v>8898.7254526241268</v>
      </c>
      <c r="E128" s="106">
        <f t="shared" si="37"/>
        <v>22.266080836846765</v>
      </c>
      <c r="F128" s="107">
        <f t="shared" si="34"/>
        <v>1.8794410243429544E-21</v>
      </c>
      <c r="G128" s="2"/>
      <c r="H128" s="2"/>
      <c r="I128" s="2"/>
      <c r="J128" s="2"/>
      <c r="K128" s="10"/>
      <c r="L128" s="180" t="str">
        <f t="shared" si="35"/>
        <v>Nível de significância admitido</v>
      </c>
      <c r="M128" s="180"/>
      <c r="N128" s="180"/>
      <c r="O128" s="180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141"/>
      <c r="BH128" s="141"/>
      <c r="BI128" s="141"/>
      <c r="BJ128" s="141"/>
      <c r="BK128" s="141"/>
      <c r="BL128" s="141"/>
      <c r="BM128" s="141"/>
      <c r="BN128" s="141"/>
      <c r="BO128" s="141"/>
      <c r="BP128" s="141"/>
      <c r="BQ128" s="141"/>
      <c r="BR128" s="141"/>
      <c r="BS128" s="141"/>
      <c r="BT128" s="141"/>
      <c r="BU128" s="141"/>
      <c r="BV128" s="141"/>
      <c r="BW128" s="141"/>
      <c r="BX128" s="141"/>
      <c r="BY128" s="141"/>
      <c r="BZ128" s="141"/>
      <c r="CA128" s="141"/>
      <c r="CB128" s="141"/>
      <c r="CC128" s="141"/>
      <c r="CD128" s="141"/>
      <c r="CE128" s="141"/>
      <c r="CF128" s="141"/>
      <c r="CG128" s="141"/>
      <c r="CH128" s="141"/>
      <c r="CI128" s="141"/>
      <c r="CJ128" s="141"/>
      <c r="CK128" s="141"/>
      <c r="CL128" s="141"/>
      <c r="CM128" s="141"/>
      <c r="CN128" s="141"/>
      <c r="CO128" s="141"/>
      <c r="CP128" s="141"/>
      <c r="CQ128" s="141"/>
      <c r="CR128" s="141"/>
      <c r="CS128" s="141"/>
      <c r="CT128" s="141"/>
      <c r="CU128" s="141"/>
      <c r="CV128" s="141"/>
      <c r="CW128" s="141"/>
      <c r="CX128" s="141"/>
      <c r="CY128" s="141"/>
      <c r="CZ128" s="141"/>
      <c r="DA128" s="141"/>
      <c r="DB128" s="141"/>
      <c r="DC128" s="141"/>
      <c r="DD128" s="141"/>
      <c r="DE128" s="141"/>
      <c r="DF128" s="141"/>
      <c r="DG128" s="141"/>
      <c r="DH128" s="141"/>
      <c r="DI128" s="141"/>
      <c r="DJ128" s="141"/>
      <c r="DK128" s="141"/>
      <c r="DL128" s="141"/>
      <c r="DM128" s="141"/>
      <c r="DN128" s="141"/>
      <c r="DO128" s="141"/>
      <c r="DP128" s="141"/>
      <c r="DQ128" s="141"/>
      <c r="DR128" s="141"/>
      <c r="DS128" s="141"/>
      <c r="DT128" s="141"/>
      <c r="DU128" s="141"/>
      <c r="DV128" s="141"/>
      <c r="DW128" s="141"/>
      <c r="DX128" s="141"/>
      <c r="DY128" s="141"/>
      <c r="DZ128" s="141"/>
      <c r="EA128" s="141"/>
      <c r="EB128" s="141"/>
      <c r="EC128" s="141"/>
      <c r="ED128" s="141"/>
      <c r="EE128" s="141"/>
      <c r="EF128" s="141"/>
      <c r="EG128" s="141"/>
      <c r="EH128" s="141"/>
      <c r="EI128" s="141"/>
      <c r="EJ128" s="141"/>
      <c r="EK128" s="141"/>
      <c r="EL128" s="141"/>
      <c r="EM128" s="141"/>
      <c r="EN128" s="141"/>
      <c r="EO128" s="141"/>
      <c r="EP128" s="141"/>
      <c r="EQ128" s="141"/>
      <c r="ER128" s="141"/>
      <c r="ES128" s="141"/>
      <c r="ET128" s="141"/>
      <c r="EU128" s="141"/>
      <c r="EV128" s="141"/>
      <c r="EW128" s="141"/>
      <c r="EX128" s="141"/>
      <c r="EY128" s="141"/>
      <c r="EZ128" s="141"/>
      <c r="FA128" s="141"/>
      <c r="FB128" s="141"/>
      <c r="FC128" s="141"/>
      <c r="FD128" s="141"/>
      <c r="FE128" s="141"/>
      <c r="FF128" s="141"/>
      <c r="FG128" s="141"/>
      <c r="FH128" s="141"/>
      <c r="FI128" s="141"/>
      <c r="FJ128" s="141"/>
      <c r="FK128" s="141"/>
      <c r="FL128" s="141"/>
      <c r="FM128" s="141"/>
      <c r="FN128" s="141"/>
      <c r="FO128" s="141"/>
      <c r="FP128" s="141"/>
      <c r="FQ128" s="141"/>
      <c r="FR128" s="141"/>
      <c r="FS128" s="141"/>
      <c r="FT128" s="141"/>
      <c r="FU128" s="141"/>
      <c r="FV128" s="141"/>
    </row>
    <row r="129" spans="1:178" ht="20.100000000000001" customHeight="1" x14ac:dyDescent="0.25">
      <c r="A129" s="21" t="s">
        <v>387</v>
      </c>
      <c r="B129" s="18" t="str">
        <f>H11</f>
        <v>LOCAL</v>
      </c>
      <c r="C129" s="89">
        <f t="shared" si="36"/>
        <v>190597.43806874647</v>
      </c>
      <c r="D129" s="89">
        <f>$B$110*(AS41^(1/2))</f>
        <v>9294.5652903319879</v>
      </c>
      <c r="E129" s="106">
        <f t="shared" si="37"/>
        <v>20.506331615853185</v>
      </c>
      <c r="F129" s="107">
        <f t="shared" si="34"/>
        <v>2.3803043681198512E-20</v>
      </c>
      <c r="G129" s="2"/>
      <c r="H129" s="2"/>
      <c r="I129" s="2"/>
      <c r="J129" s="2"/>
      <c r="K129" s="10"/>
      <c r="L129" s="180" t="str">
        <f t="shared" ref="L129:L130" si="38">IF(F129&gt;0.3,"Atenção: esse resultado não pode ser superior a 30% (trinta por cento)","Nível de significância admitido")</f>
        <v>Nível de significância admitido</v>
      </c>
      <c r="M129" s="180"/>
      <c r="N129" s="180"/>
      <c r="O129" s="180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141"/>
      <c r="BH129" s="141"/>
      <c r="BI129" s="141"/>
      <c r="BJ129" s="141"/>
      <c r="BK129" s="141"/>
      <c r="BL129" s="141"/>
      <c r="BM129" s="141"/>
      <c r="BN129" s="141"/>
      <c r="BO129" s="141"/>
      <c r="BP129" s="141"/>
      <c r="BQ129" s="141"/>
      <c r="BR129" s="141"/>
      <c r="BS129" s="141"/>
      <c r="BT129" s="141"/>
      <c r="BU129" s="141"/>
      <c r="BV129" s="141"/>
      <c r="BW129" s="141"/>
      <c r="BX129" s="141"/>
      <c r="BY129" s="141"/>
      <c r="BZ129" s="141"/>
      <c r="CA129" s="141"/>
      <c r="CB129" s="141"/>
      <c r="CC129" s="141"/>
      <c r="CD129" s="141"/>
      <c r="CE129" s="141"/>
      <c r="CF129" s="141"/>
      <c r="CG129" s="141"/>
      <c r="CH129" s="141"/>
      <c r="CI129" s="141"/>
      <c r="CJ129" s="141"/>
      <c r="CK129" s="141"/>
      <c r="CL129" s="141"/>
      <c r="CM129" s="141"/>
      <c r="CN129" s="141"/>
      <c r="CO129" s="141"/>
      <c r="CP129" s="141"/>
      <c r="CQ129" s="141"/>
      <c r="CR129" s="141"/>
      <c r="CS129" s="141"/>
      <c r="CT129" s="141"/>
      <c r="CU129" s="141"/>
      <c r="CV129" s="141"/>
      <c r="CW129" s="141"/>
      <c r="CX129" s="141"/>
      <c r="CY129" s="141"/>
      <c r="CZ129" s="141"/>
      <c r="DA129" s="141"/>
      <c r="DB129" s="141"/>
      <c r="DC129" s="141"/>
      <c r="DD129" s="141"/>
      <c r="DE129" s="141"/>
      <c r="DF129" s="141"/>
      <c r="DG129" s="141"/>
      <c r="DH129" s="141"/>
      <c r="DI129" s="141"/>
      <c r="DJ129" s="141"/>
      <c r="DK129" s="141"/>
      <c r="DL129" s="141"/>
      <c r="DM129" s="141"/>
      <c r="DN129" s="141"/>
      <c r="DO129" s="141"/>
      <c r="DP129" s="141"/>
      <c r="DQ129" s="141"/>
      <c r="DR129" s="141"/>
      <c r="DS129" s="141"/>
      <c r="DT129" s="141"/>
      <c r="DU129" s="141"/>
      <c r="DV129" s="141"/>
      <c r="DW129" s="141"/>
      <c r="DX129" s="141"/>
      <c r="DY129" s="141"/>
      <c r="DZ129" s="141"/>
      <c r="EA129" s="141"/>
      <c r="EB129" s="141"/>
      <c r="EC129" s="141"/>
      <c r="ED129" s="141"/>
      <c r="EE129" s="141"/>
      <c r="EF129" s="141"/>
      <c r="EG129" s="141"/>
      <c r="EH129" s="141"/>
      <c r="EI129" s="141"/>
      <c r="EJ129" s="141"/>
      <c r="EK129" s="141"/>
      <c r="EL129" s="141"/>
      <c r="EM129" s="141"/>
      <c r="EN129" s="141"/>
      <c r="EO129" s="141"/>
      <c r="EP129" s="141"/>
      <c r="EQ129" s="141"/>
      <c r="ER129" s="141"/>
      <c r="ES129" s="141"/>
      <c r="ET129" s="141"/>
      <c r="EU129" s="141"/>
      <c r="EV129" s="141"/>
      <c r="EW129" s="141"/>
      <c r="EX129" s="141"/>
      <c r="EY129" s="141"/>
      <c r="EZ129" s="141"/>
      <c r="FA129" s="141"/>
      <c r="FB129" s="141"/>
      <c r="FC129" s="141"/>
      <c r="FD129" s="141"/>
      <c r="FE129" s="141"/>
      <c r="FF129" s="141"/>
      <c r="FG129" s="141"/>
      <c r="FH129" s="141"/>
      <c r="FI129" s="141"/>
      <c r="FJ129" s="141"/>
      <c r="FK129" s="141"/>
      <c r="FL129" s="141"/>
      <c r="FM129" s="141"/>
      <c r="FN129" s="141"/>
      <c r="FO129" s="141"/>
      <c r="FP129" s="141"/>
      <c r="FQ129" s="141"/>
      <c r="FR129" s="141"/>
      <c r="FS129" s="141"/>
      <c r="FT129" s="141"/>
      <c r="FU129" s="141"/>
      <c r="FV129" s="141"/>
    </row>
    <row r="130" spans="1:178" ht="20.100000000000001" customHeight="1" x14ac:dyDescent="0.25">
      <c r="A130" s="21" t="s">
        <v>418</v>
      </c>
      <c r="B130" s="18" t="str">
        <f>I11</f>
        <v>NBENFEIT</v>
      </c>
      <c r="C130" s="89">
        <f t="shared" si="36"/>
        <v>54481.486750437529</v>
      </c>
      <c r="D130" s="89">
        <f>$B$110*(AT42^(1/2))</f>
        <v>8532.8640737997666</v>
      </c>
      <c r="E130" s="106">
        <f t="shared" si="37"/>
        <v>6.3849003428665183</v>
      </c>
      <c r="F130" s="107">
        <f t="shared" si="34"/>
        <v>3.1216216946294722E-7</v>
      </c>
      <c r="G130" s="2"/>
      <c r="H130" s="2"/>
      <c r="I130" s="2"/>
      <c r="J130" s="2"/>
      <c r="K130" s="10"/>
      <c r="L130" s="180" t="str">
        <f t="shared" si="38"/>
        <v>Nível de significância admitido</v>
      </c>
      <c r="M130" s="180"/>
      <c r="N130" s="180"/>
      <c r="O130" s="180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141"/>
      <c r="BH130" s="141"/>
      <c r="BI130" s="141"/>
      <c r="BJ130" s="141"/>
      <c r="BK130" s="141"/>
      <c r="BL130" s="141"/>
      <c r="BM130" s="141"/>
      <c r="BN130" s="141"/>
      <c r="BO130" s="141"/>
      <c r="BP130" s="141"/>
      <c r="BQ130" s="141"/>
      <c r="BR130" s="141"/>
      <c r="BS130" s="141"/>
      <c r="BT130" s="141"/>
      <c r="BU130" s="141"/>
      <c r="BV130" s="141"/>
      <c r="BW130" s="141"/>
      <c r="BX130" s="141"/>
      <c r="BY130" s="141"/>
      <c r="BZ130" s="141"/>
      <c r="CA130" s="141"/>
      <c r="CB130" s="141"/>
      <c r="CC130" s="141"/>
      <c r="CD130" s="141"/>
      <c r="CE130" s="141"/>
      <c r="CF130" s="141"/>
      <c r="CG130" s="141"/>
      <c r="CH130" s="141"/>
      <c r="CI130" s="141"/>
      <c r="CJ130" s="141"/>
      <c r="CK130" s="141"/>
      <c r="CL130" s="141"/>
      <c r="CM130" s="141"/>
      <c r="CN130" s="141"/>
      <c r="CO130" s="141"/>
      <c r="CP130" s="141"/>
      <c r="CQ130" s="141"/>
      <c r="CR130" s="141"/>
      <c r="CS130" s="141"/>
      <c r="CT130" s="141"/>
      <c r="CU130" s="141"/>
      <c r="CV130" s="141"/>
      <c r="CW130" s="141"/>
      <c r="CX130" s="141"/>
      <c r="CY130" s="141"/>
      <c r="CZ130" s="141"/>
      <c r="DA130" s="141"/>
      <c r="DB130" s="141"/>
      <c r="DC130" s="141"/>
      <c r="DD130" s="141"/>
      <c r="DE130" s="141"/>
      <c r="DF130" s="141"/>
      <c r="DG130" s="141"/>
      <c r="DH130" s="141"/>
      <c r="DI130" s="141"/>
      <c r="DJ130" s="141"/>
      <c r="DK130" s="141"/>
      <c r="DL130" s="141"/>
      <c r="DM130" s="141"/>
      <c r="DN130" s="141"/>
      <c r="DO130" s="141"/>
      <c r="DP130" s="141"/>
      <c r="DQ130" s="141"/>
      <c r="DR130" s="141"/>
      <c r="DS130" s="141"/>
      <c r="DT130" s="141"/>
      <c r="DU130" s="141"/>
      <c r="DV130" s="141"/>
      <c r="DW130" s="141"/>
      <c r="DX130" s="141"/>
      <c r="DY130" s="141"/>
      <c r="DZ130" s="141"/>
      <c r="EA130" s="141"/>
      <c r="EB130" s="141"/>
      <c r="EC130" s="141"/>
      <c r="ED130" s="141"/>
      <c r="EE130" s="141"/>
      <c r="EF130" s="141"/>
      <c r="EG130" s="141"/>
      <c r="EH130" s="141"/>
      <c r="EI130" s="141"/>
      <c r="EJ130" s="141"/>
      <c r="EK130" s="141"/>
      <c r="EL130" s="141"/>
      <c r="EM130" s="141"/>
      <c r="EN130" s="141"/>
      <c r="EO130" s="141"/>
      <c r="EP130" s="141"/>
      <c r="EQ130" s="141"/>
      <c r="ER130" s="141"/>
      <c r="ES130" s="141"/>
      <c r="ET130" s="141"/>
      <c r="EU130" s="141"/>
      <c r="EV130" s="141"/>
      <c r="EW130" s="141"/>
      <c r="EX130" s="141"/>
      <c r="EY130" s="141"/>
      <c r="EZ130" s="141"/>
      <c r="FA130" s="141"/>
      <c r="FB130" s="141"/>
      <c r="FC130" s="141"/>
      <c r="FD130" s="141"/>
      <c r="FE130" s="141"/>
      <c r="FF130" s="141"/>
      <c r="FG130" s="141"/>
      <c r="FH130" s="141"/>
      <c r="FI130" s="141"/>
      <c r="FJ130" s="141"/>
      <c r="FK130" s="141"/>
      <c r="FL130" s="141"/>
      <c r="FM130" s="141"/>
      <c r="FN130" s="141"/>
      <c r="FO130" s="141"/>
      <c r="FP130" s="141"/>
      <c r="FQ130" s="141"/>
      <c r="FR130" s="141"/>
      <c r="FS130" s="141"/>
      <c r="FT130" s="141"/>
      <c r="FU130" s="141"/>
      <c r="FV130" s="141"/>
    </row>
    <row r="131" spans="1:178" ht="20.100000000000001" customHeight="1" x14ac:dyDescent="0.25">
      <c r="A131" s="21" t="s">
        <v>419</v>
      </c>
      <c r="B131" s="18" t="str">
        <f>J11</f>
        <v>NACESSO</v>
      </c>
      <c r="C131" s="89">
        <f t="shared" si="36"/>
        <v>-57263.543125750999</v>
      </c>
      <c r="D131" s="89">
        <f>$B$110*(AU43^(1/2))</f>
        <v>8011.5152297935674</v>
      </c>
      <c r="E131" s="106">
        <f t="shared" si="37"/>
        <v>-7.1476545301688841</v>
      </c>
      <c r="F131" s="107">
        <f t="shared" si="34"/>
        <v>3.4450175840264691E-8</v>
      </c>
      <c r="G131" s="2"/>
      <c r="H131" s="2"/>
      <c r="I131" s="2"/>
      <c r="J131" s="2"/>
      <c r="K131" s="10"/>
      <c r="N131" s="1"/>
      <c r="O131" s="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141"/>
      <c r="BH131" s="141"/>
      <c r="BI131" s="141"/>
      <c r="BJ131" s="141"/>
      <c r="BK131" s="141"/>
      <c r="BL131" s="141"/>
      <c r="BM131" s="141"/>
      <c r="BN131" s="141"/>
      <c r="BO131" s="141"/>
      <c r="BP131" s="141"/>
      <c r="BQ131" s="141"/>
      <c r="BR131" s="141"/>
      <c r="BS131" s="141"/>
      <c r="BT131" s="141"/>
      <c r="BU131" s="141"/>
      <c r="BV131" s="141"/>
      <c r="BW131" s="141"/>
      <c r="BX131" s="141"/>
      <c r="BY131" s="141"/>
      <c r="BZ131" s="141"/>
      <c r="CA131" s="141"/>
      <c r="CB131" s="141"/>
      <c r="CC131" s="141"/>
      <c r="CD131" s="141"/>
      <c r="CE131" s="141"/>
      <c r="CF131" s="141"/>
      <c r="CG131" s="141"/>
      <c r="CH131" s="141"/>
      <c r="CI131" s="141"/>
      <c r="CJ131" s="141"/>
      <c r="CK131" s="141"/>
      <c r="CL131" s="141"/>
      <c r="CM131" s="141"/>
      <c r="CN131" s="141"/>
      <c r="CO131" s="141"/>
      <c r="CP131" s="141"/>
      <c r="CQ131" s="141"/>
      <c r="CR131" s="141"/>
      <c r="CS131" s="141"/>
      <c r="CT131" s="141"/>
      <c r="CU131" s="141"/>
      <c r="CV131" s="141"/>
      <c r="CW131" s="141"/>
      <c r="CX131" s="141"/>
      <c r="CY131" s="141"/>
      <c r="CZ131" s="141"/>
      <c r="DA131" s="141"/>
      <c r="DB131" s="141"/>
      <c r="DC131" s="141"/>
      <c r="DD131" s="141"/>
      <c r="DE131" s="141"/>
      <c r="DF131" s="141"/>
      <c r="DG131" s="141"/>
      <c r="DH131" s="141"/>
      <c r="DI131" s="141"/>
      <c r="DJ131" s="141"/>
      <c r="DK131" s="141"/>
      <c r="DL131" s="141"/>
      <c r="DM131" s="141"/>
      <c r="DN131" s="141"/>
      <c r="DO131" s="141"/>
      <c r="DP131" s="141"/>
      <c r="DQ131" s="141"/>
      <c r="DR131" s="141"/>
      <c r="DS131" s="141"/>
      <c r="DT131" s="141"/>
      <c r="DU131" s="141"/>
      <c r="DV131" s="141"/>
      <c r="DW131" s="141"/>
      <c r="DX131" s="141"/>
      <c r="DY131" s="141"/>
      <c r="DZ131" s="141"/>
      <c r="EA131" s="141"/>
      <c r="EB131" s="141"/>
      <c r="EC131" s="141"/>
      <c r="ED131" s="141"/>
      <c r="EE131" s="141"/>
      <c r="EF131" s="141"/>
      <c r="EG131" s="141"/>
      <c r="EH131" s="141"/>
      <c r="EI131" s="141"/>
      <c r="EJ131" s="141"/>
      <c r="EK131" s="141"/>
      <c r="EL131" s="141"/>
      <c r="EM131" s="141"/>
      <c r="EN131" s="141"/>
      <c r="EO131" s="141"/>
      <c r="EP131" s="141"/>
      <c r="EQ131" s="141"/>
      <c r="ER131" s="141"/>
      <c r="ES131" s="141"/>
      <c r="ET131" s="141"/>
      <c r="EU131" s="141"/>
      <c r="EV131" s="141"/>
      <c r="EW131" s="141"/>
      <c r="EX131" s="141"/>
      <c r="EY131" s="141"/>
      <c r="EZ131" s="141"/>
      <c r="FA131" s="141"/>
      <c r="FB131" s="141"/>
      <c r="FC131" s="141"/>
      <c r="FD131" s="141"/>
      <c r="FE131" s="141"/>
      <c r="FF131" s="141"/>
      <c r="FG131" s="141"/>
      <c r="FH131" s="141"/>
      <c r="FI131" s="141"/>
      <c r="FJ131" s="141"/>
      <c r="FK131" s="141"/>
      <c r="FL131" s="141"/>
      <c r="FM131" s="141"/>
      <c r="FN131" s="141"/>
      <c r="FO131" s="141"/>
      <c r="FP131" s="141"/>
      <c r="FQ131" s="141"/>
      <c r="FR131" s="141"/>
      <c r="FS131" s="141"/>
      <c r="FT131" s="141"/>
      <c r="FU131" s="141"/>
      <c r="FV131" s="141"/>
    </row>
    <row r="132" spans="1:178" ht="20.100000000000001" customHeight="1" x14ac:dyDescent="0.25">
      <c r="A132" s="21" t="s">
        <v>432</v>
      </c>
      <c r="B132" s="18" t="str">
        <f>K11</f>
        <v>REDEELETRICA</v>
      </c>
      <c r="C132" s="89">
        <f t="shared" si="36"/>
        <v>127174.43176058447</v>
      </c>
      <c r="D132" s="89">
        <f>$B$110*(AV44^(1/2))</f>
        <v>8633.8208436181831</v>
      </c>
      <c r="E132" s="106">
        <f t="shared" si="37"/>
        <v>14.729797393767713</v>
      </c>
      <c r="F132" s="107">
        <f t="shared" si="34"/>
        <v>4.5570869916067902E-16</v>
      </c>
      <c r="G132" s="2"/>
      <c r="H132" s="2"/>
      <c r="I132" s="2"/>
      <c r="J132" s="2"/>
      <c r="K132" s="10"/>
      <c r="L132" s="180" t="str">
        <f t="shared" si="35"/>
        <v>Nível de significância admitido</v>
      </c>
      <c r="M132" s="180"/>
      <c r="N132" s="180"/>
      <c r="O132" s="180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141"/>
      <c r="BH132" s="141"/>
      <c r="BI132" s="141"/>
      <c r="BJ132" s="141"/>
      <c r="BK132" s="141"/>
      <c r="BL132" s="141"/>
      <c r="BM132" s="141"/>
      <c r="BN132" s="141"/>
      <c r="BO132" s="141"/>
      <c r="BP132" s="141"/>
      <c r="BQ132" s="141"/>
      <c r="BR132" s="141"/>
      <c r="BS132" s="141"/>
      <c r="BT132" s="141"/>
      <c r="BU132" s="141"/>
      <c r="BV132" s="141"/>
      <c r="BW132" s="141"/>
      <c r="BX132" s="141"/>
      <c r="BY132" s="141"/>
      <c r="BZ132" s="141"/>
      <c r="CA132" s="141"/>
      <c r="CB132" s="141"/>
      <c r="CC132" s="141"/>
      <c r="CD132" s="141"/>
      <c r="CE132" s="141"/>
      <c r="CF132" s="141"/>
      <c r="CG132" s="141"/>
      <c r="CH132" s="141"/>
      <c r="CI132" s="141"/>
      <c r="CJ132" s="141"/>
      <c r="CK132" s="141"/>
      <c r="CL132" s="141"/>
      <c r="CM132" s="141"/>
      <c r="CN132" s="141"/>
      <c r="CO132" s="141"/>
      <c r="CP132" s="141"/>
      <c r="CQ132" s="141"/>
      <c r="CR132" s="141"/>
      <c r="CS132" s="141"/>
      <c r="CT132" s="141"/>
      <c r="CU132" s="141"/>
      <c r="CV132" s="141"/>
      <c r="CW132" s="141"/>
      <c r="CX132" s="141"/>
      <c r="CY132" s="141"/>
      <c r="CZ132" s="141"/>
      <c r="DA132" s="141"/>
      <c r="DB132" s="141"/>
      <c r="DC132" s="141"/>
      <c r="DD132" s="141"/>
      <c r="DE132" s="141"/>
      <c r="DF132" s="141"/>
      <c r="DG132" s="141"/>
      <c r="DH132" s="141"/>
      <c r="DI132" s="141"/>
      <c r="DJ132" s="141"/>
      <c r="DK132" s="141"/>
      <c r="DL132" s="141"/>
      <c r="DM132" s="141"/>
      <c r="DN132" s="141"/>
      <c r="DO132" s="141"/>
      <c r="DP132" s="141"/>
      <c r="DQ132" s="141"/>
      <c r="DR132" s="141"/>
      <c r="DS132" s="141"/>
      <c r="DT132" s="141"/>
      <c r="DU132" s="141"/>
      <c r="DV132" s="141"/>
      <c r="DW132" s="141"/>
      <c r="DX132" s="141"/>
      <c r="DY132" s="141"/>
      <c r="DZ132" s="141"/>
      <c r="EA132" s="141"/>
      <c r="EB132" s="141"/>
      <c r="EC132" s="141"/>
      <c r="ED132" s="141"/>
      <c r="EE132" s="141"/>
      <c r="EF132" s="141"/>
      <c r="EG132" s="141"/>
      <c r="EH132" s="141"/>
      <c r="EI132" s="141"/>
      <c r="EJ132" s="141"/>
      <c r="EK132" s="141"/>
      <c r="EL132" s="141"/>
      <c r="EM132" s="141"/>
      <c r="EN132" s="141"/>
      <c r="EO132" s="141"/>
      <c r="EP132" s="141"/>
      <c r="EQ132" s="141"/>
      <c r="ER132" s="141"/>
      <c r="ES132" s="141"/>
      <c r="ET132" s="141"/>
      <c r="EU132" s="141"/>
      <c r="EV132" s="141"/>
      <c r="EW132" s="141"/>
      <c r="EX132" s="141"/>
      <c r="EY132" s="141"/>
      <c r="EZ132" s="141"/>
      <c r="FA132" s="141"/>
      <c r="FB132" s="141"/>
      <c r="FC132" s="141"/>
      <c r="FD132" s="141"/>
      <c r="FE132" s="141"/>
      <c r="FF132" s="141"/>
      <c r="FG132" s="141"/>
      <c r="FH132" s="141"/>
      <c r="FI132" s="141"/>
      <c r="FJ132" s="141"/>
      <c r="FK132" s="141"/>
      <c r="FL132" s="141"/>
      <c r="FM132" s="141"/>
      <c r="FN132" s="141"/>
      <c r="FO132" s="141"/>
      <c r="FP132" s="141"/>
      <c r="FQ132" s="141"/>
      <c r="FR132" s="141"/>
      <c r="FS132" s="141"/>
      <c r="FT132" s="141"/>
      <c r="FU132" s="141"/>
      <c r="FV132" s="141"/>
    </row>
    <row r="133" spans="1:178" ht="20.100000000000001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10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141"/>
      <c r="BH133" s="141"/>
      <c r="BI133" s="141"/>
      <c r="BJ133" s="141"/>
      <c r="BK133" s="141"/>
      <c r="BL133" s="141"/>
      <c r="BM133" s="141"/>
      <c r="BN133" s="141"/>
      <c r="BO133" s="141"/>
      <c r="BP133" s="141"/>
      <c r="BQ133" s="141"/>
      <c r="BR133" s="141"/>
      <c r="BS133" s="141"/>
      <c r="BT133" s="141"/>
      <c r="BU133" s="141"/>
      <c r="BV133" s="141"/>
      <c r="BW133" s="141"/>
      <c r="BX133" s="141"/>
      <c r="BY133" s="141"/>
      <c r="BZ133" s="141"/>
      <c r="CA133" s="141"/>
      <c r="CB133" s="141"/>
      <c r="CC133" s="141"/>
      <c r="CD133" s="141"/>
      <c r="CE133" s="141"/>
      <c r="CF133" s="141"/>
      <c r="CG133" s="141"/>
      <c r="CH133" s="141"/>
      <c r="CI133" s="141"/>
      <c r="CJ133" s="141"/>
      <c r="CK133" s="141"/>
      <c r="CL133" s="141"/>
      <c r="CM133" s="141"/>
      <c r="CN133" s="141"/>
      <c r="CO133" s="141"/>
      <c r="CP133" s="141"/>
      <c r="CQ133" s="141"/>
      <c r="CR133" s="141"/>
      <c r="CS133" s="141"/>
      <c r="CT133" s="141"/>
      <c r="CU133" s="141"/>
      <c r="CV133" s="141"/>
      <c r="CW133" s="141"/>
      <c r="CX133" s="141"/>
      <c r="CY133" s="141"/>
      <c r="CZ133" s="141"/>
      <c r="DA133" s="141"/>
      <c r="DB133" s="141"/>
      <c r="DC133" s="141"/>
      <c r="DD133" s="141"/>
      <c r="DE133" s="141"/>
      <c r="DF133" s="141"/>
      <c r="DG133" s="141"/>
      <c r="DH133" s="141"/>
      <c r="DI133" s="141"/>
      <c r="DJ133" s="141"/>
      <c r="DK133" s="141"/>
      <c r="DL133" s="141"/>
      <c r="DM133" s="141"/>
      <c r="DN133" s="141"/>
      <c r="DO133" s="141"/>
      <c r="DP133" s="141"/>
      <c r="DQ133" s="141"/>
      <c r="DR133" s="141"/>
      <c r="DS133" s="141"/>
      <c r="DT133" s="141"/>
      <c r="DU133" s="141"/>
      <c r="DV133" s="141"/>
      <c r="DW133" s="141"/>
      <c r="DX133" s="141"/>
      <c r="DY133" s="141"/>
      <c r="DZ133" s="141"/>
      <c r="EA133" s="141"/>
      <c r="EB133" s="141"/>
      <c r="EC133" s="141"/>
      <c r="ED133" s="141"/>
      <c r="EE133" s="141"/>
      <c r="EF133" s="141"/>
      <c r="EG133" s="141"/>
      <c r="EH133" s="141"/>
      <c r="EI133" s="141"/>
      <c r="EJ133" s="141"/>
      <c r="EK133" s="141"/>
      <c r="EL133" s="141"/>
      <c r="EM133" s="141"/>
      <c r="EN133" s="141"/>
      <c r="EO133" s="141"/>
      <c r="EP133" s="141"/>
      <c r="EQ133" s="141"/>
      <c r="ER133" s="141"/>
      <c r="ES133" s="141"/>
      <c r="ET133" s="141"/>
      <c r="EU133" s="141"/>
      <c r="EV133" s="141"/>
      <c r="EW133" s="141"/>
      <c r="EX133" s="141"/>
      <c r="EY133" s="141"/>
      <c r="EZ133" s="141"/>
      <c r="FA133" s="141"/>
      <c r="FB133" s="141"/>
      <c r="FC133" s="141"/>
      <c r="FD133" s="141"/>
      <c r="FE133" s="141"/>
      <c r="FF133" s="141"/>
      <c r="FG133" s="141"/>
      <c r="FH133" s="141"/>
      <c r="FI133" s="141"/>
      <c r="FJ133" s="141"/>
      <c r="FK133" s="141"/>
      <c r="FL133" s="141"/>
      <c r="FM133" s="141"/>
      <c r="FN133" s="141"/>
      <c r="FO133" s="141"/>
      <c r="FP133" s="141"/>
      <c r="FQ133" s="141"/>
      <c r="FR133" s="141"/>
      <c r="FS133" s="141"/>
      <c r="FT133" s="141"/>
      <c r="FU133" s="141"/>
      <c r="FV133" s="141"/>
    </row>
    <row r="134" spans="1:178" ht="20.100000000000001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10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141"/>
      <c r="BH134" s="141"/>
      <c r="BI134" s="141"/>
      <c r="BJ134" s="141"/>
      <c r="BK134" s="141"/>
      <c r="BL134" s="141"/>
      <c r="BM134" s="141"/>
      <c r="BN134" s="141"/>
      <c r="BO134" s="141"/>
      <c r="BP134" s="141"/>
      <c r="BQ134" s="141"/>
      <c r="BR134" s="141"/>
      <c r="BS134" s="141"/>
      <c r="BT134" s="141"/>
      <c r="BU134" s="141"/>
      <c r="BV134" s="141"/>
      <c r="BW134" s="141"/>
      <c r="BX134" s="141"/>
      <c r="BY134" s="141"/>
      <c r="BZ134" s="141"/>
      <c r="CA134" s="141"/>
      <c r="CB134" s="141"/>
      <c r="CC134" s="141"/>
      <c r="CD134" s="141"/>
      <c r="CE134" s="141"/>
      <c r="CF134" s="141"/>
      <c r="CG134" s="141"/>
      <c r="CH134" s="141"/>
      <c r="CI134" s="141"/>
      <c r="CJ134" s="141"/>
      <c r="CK134" s="141"/>
      <c r="CL134" s="141"/>
      <c r="CM134" s="141"/>
      <c r="CN134" s="141"/>
      <c r="CO134" s="141"/>
      <c r="CP134" s="141"/>
      <c r="CQ134" s="141"/>
      <c r="CR134" s="141"/>
      <c r="CS134" s="141"/>
      <c r="CT134" s="141"/>
      <c r="CU134" s="141"/>
      <c r="CV134" s="141"/>
      <c r="CW134" s="141"/>
      <c r="CX134" s="141"/>
      <c r="CY134" s="141"/>
      <c r="CZ134" s="141"/>
      <c r="DA134" s="141"/>
      <c r="DB134" s="141"/>
      <c r="DC134" s="141"/>
      <c r="DD134" s="141"/>
      <c r="DE134" s="141"/>
      <c r="DF134" s="141"/>
      <c r="DG134" s="141"/>
      <c r="DH134" s="141"/>
      <c r="DI134" s="141"/>
      <c r="DJ134" s="141"/>
      <c r="DK134" s="141"/>
      <c r="DL134" s="141"/>
      <c r="DM134" s="141"/>
      <c r="DN134" s="141"/>
      <c r="DO134" s="141"/>
      <c r="DP134" s="141"/>
      <c r="DQ134" s="141"/>
      <c r="DR134" s="141"/>
      <c r="DS134" s="141"/>
      <c r="DT134" s="141"/>
      <c r="DU134" s="141"/>
      <c r="DV134" s="141"/>
      <c r="DW134" s="141"/>
      <c r="DX134" s="141"/>
      <c r="DY134" s="141"/>
      <c r="DZ134" s="141"/>
      <c r="EA134" s="141"/>
      <c r="EB134" s="141"/>
      <c r="EC134" s="141"/>
      <c r="ED134" s="141"/>
      <c r="EE134" s="141"/>
      <c r="EF134" s="141"/>
      <c r="EG134" s="141"/>
      <c r="EH134" s="141"/>
      <c r="EI134" s="141"/>
      <c r="EJ134" s="141"/>
      <c r="EK134" s="141"/>
      <c r="EL134" s="141"/>
      <c r="EM134" s="141"/>
      <c r="EN134" s="141"/>
      <c r="EO134" s="141"/>
      <c r="EP134" s="141"/>
      <c r="EQ134" s="141"/>
      <c r="ER134" s="141"/>
      <c r="ES134" s="141"/>
      <c r="ET134" s="141"/>
      <c r="EU134" s="141"/>
      <c r="EV134" s="141"/>
      <c r="EW134" s="141"/>
      <c r="EX134" s="141"/>
      <c r="EY134" s="141"/>
      <c r="EZ134" s="141"/>
      <c r="FA134" s="141"/>
      <c r="FB134" s="141"/>
      <c r="FC134" s="141"/>
      <c r="FD134" s="141"/>
      <c r="FE134" s="141"/>
      <c r="FF134" s="141"/>
      <c r="FG134" s="141"/>
      <c r="FH134" s="141"/>
      <c r="FI134" s="141"/>
      <c r="FJ134" s="141"/>
      <c r="FK134" s="141"/>
      <c r="FL134" s="141"/>
      <c r="FM134" s="141"/>
      <c r="FN134" s="141"/>
      <c r="FO134" s="141"/>
      <c r="FP134" s="141"/>
      <c r="FQ134" s="141"/>
      <c r="FR134" s="141"/>
      <c r="FS134" s="141"/>
      <c r="FT134" s="141"/>
      <c r="FU134" s="141"/>
      <c r="FV134" s="141"/>
    </row>
    <row r="135" spans="1:178" ht="39.950000000000003" customHeight="1" x14ac:dyDescent="0.25">
      <c r="A135" s="1" t="s">
        <v>90</v>
      </c>
      <c r="B135" s="190" t="str">
        <f>CONCATENATE("Valor previsto = ",TEXT(C122,"#.###,00")," + [",TEXT(C123,"#.###,00")," · (",B123,")] + [",TEXT(C124,"#.###,00")," · (",B124,")] + [",TEXT(C125,"#.###,00")," . (",B125,")] + [",TEXT(C126,"#.###,00")," . (",B126,")] + [",TEXT(C127,"#.###,00")," . (",B127,")]  + [",TEXT(C128,"#.###,00")," . (",B128,")] + [",TEXT(C129,"#.###,00")," . (",B129,")] + [",TEXT(C130,"#.###,00")," . (",B130,")] + [",TEXT(C132,"#.###,00")," . (",B132,")]")</f>
        <v>Valor previsto = 251.141,61 + [-432,47 · (AREA)] + [99.393,67 · (DISTROD)] + [27.939,90 . (DISTCONSUM)] + [57.885,95 . (TOP)] + [-37.071,05 . (TSOLO)]  + [198.139,74 . (QUANTAGUA)] + [190.597,44 . (LOCAL)] + [54.481,49 . (NBENFEIT)] + [127.174,43 . (REDEELETRICA)]</v>
      </c>
      <c r="C135" s="190"/>
      <c r="D135" s="190"/>
      <c r="E135" s="190"/>
      <c r="F135" s="190"/>
      <c r="G135" s="190"/>
      <c r="H135" s="190"/>
      <c r="I135" s="190"/>
      <c r="J135" s="190"/>
      <c r="K135" s="190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141"/>
      <c r="BH135" s="141"/>
      <c r="BI135" s="141"/>
      <c r="BJ135" s="141"/>
      <c r="BK135" s="141"/>
      <c r="BL135" s="141"/>
      <c r="BM135" s="141"/>
      <c r="BN135" s="141"/>
      <c r="BO135" s="141"/>
      <c r="BP135" s="141"/>
      <c r="BQ135" s="141"/>
      <c r="BR135" s="141"/>
      <c r="BS135" s="141"/>
      <c r="BT135" s="141"/>
      <c r="BU135" s="141"/>
      <c r="BV135" s="141"/>
      <c r="BW135" s="141"/>
      <c r="BX135" s="141"/>
      <c r="BY135" s="141"/>
      <c r="BZ135" s="141"/>
      <c r="CA135" s="141"/>
      <c r="CB135" s="141"/>
      <c r="CC135" s="141"/>
      <c r="CD135" s="141"/>
      <c r="CE135" s="141"/>
      <c r="CF135" s="141"/>
      <c r="CG135" s="141"/>
      <c r="CH135" s="141"/>
      <c r="CI135" s="141"/>
      <c r="CJ135" s="141"/>
      <c r="CK135" s="141"/>
      <c r="CL135" s="141"/>
      <c r="CM135" s="141"/>
      <c r="CN135" s="141"/>
      <c r="CO135" s="141"/>
      <c r="CP135" s="141"/>
      <c r="CQ135" s="141"/>
      <c r="CR135" s="141"/>
      <c r="CS135" s="141"/>
      <c r="CT135" s="141"/>
      <c r="CU135" s="141"/>
      <c r="CV135" s="141"/>
      <c r="CW135" s="141"/>
      <c r="CX135" s="141"/>
      <c r="CY135" s="141"/>
      <c r="CZ135" s="141"/>
      <c r="DA135" s="141"/>
      <c r="DB135" s="141"/>
      <c r="DC135" s="141"/>
      <c r="DD135" s="141"/>
      <c r="DE135" s="141"/>
      <c r="DF135" s="141"/>
      <c r="DG135" s="141"/>
      <c r="DH135" s="141"/>
      <c r="DI135" s="141"/>
      <c r="DJ135" s="141"/>
      <c r="DK135" s="141"/>
      <c r="DL135" s="141"/>
      <c r="DM135" s="141"/>
      <c r="DN135" s="141"/>
      <c r="DO135" s="141"/>
      <c r="DP135" s="141"/>
      <c r="DQ135" s="141"/>
      <c r="DR135" s="141"/>
      <c r="DS135" s="141"/>
      <c r="DT135" s="141"/>
      <c r="DU135" s="141"/>
      <c r="DV135" s="141"/>
      <c r="DW135" s="141"/>
      <c r="DX135" s="141"/>
      <c r="DY135" s="141"/>
      <c r="DZ135" s="141"/>
      <c r="EA135" s="141"/>
      <c r="EB135" s="141"/>
      <c r="EC135" s="141"/>
      <c r="ED135" s="141"/>
      <c r="EE135" s="141"/>
      <c r="EF135" s="141"/>
      <c r="EG135" s="141"/>
      <c r="EH135" s="141"/>
      <c r="EI135" s="141"/>
      <c r="EJ135" s="141"/>
      <c r="EK135" s="141"/>
      <c r="EL135" s="141"/>
      <c r="EM135" s="141"/>
      <c r="EN135" s="141"/>
      <c r="EO135" s="141"/>
      <c r="EP135" s="141"/>
      <c r="EQ135" s="141"/>
      <c r="ER135" s="141"/>
      <c r="ES135" s="141"/>
      <c r="ET135" s="141"/>
      <c r="EU135" s="141"/>
      <c r="EV135" s="141"/>
      <c r="EW135" s="141"/>
      <c r="EX135" s="141"/>
      <c r="EY135" s="141"/>
      <c r="EZ135" s="141"/>
      <c r="FA135" s="141"/>
      <c r="FB135" s="141"/>
      <c r="FC135" s="141"/>
      <c r="FD135" s="141"/>
      <c r="FE135" s="141"/>
      <c r="FF135" s="141"/>
      <c r="FG135" s="141"/>
      <c r="FH135" s="141"/>
      <c r="FI135" s="141"/>
      <c r="FJ135" s="141"/>
      <c r="FK135" s="141"/>
      <c r="FL135" s="141"/>
      <c r="FM135" s="141"/>
      <c r="FN135" s="141"/>
      <c r="FO135" s="141"/>
      <c r="FP135" s="141"/>
      <c r="FQ135" s="141"/>
      <c r="FR135" s="141"/>
      <c r="FS135" s="141"/>
      <c r="FT135" s="141"/>
      <c r="FU135" s="141"/>
      <c r="FV135" s="141"/>
    </row>
    <row r="136" spans="1:178" ht="20.100000000000001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Y136" s="141"/>
      <c r="AM136" s="141"/>
      <c r="AO136" s="141"/>
      <c r="AP136" s="141"/>
      <c r="AQ136" s="141"/>
      <c r="AR136" s="141"/>
    </row>
    <row r="137" spans="1:178" ht="20.100000000000001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2"/>
      <c r="Y137" s="141"/>
      <c r="AM137" s="141"/>
      <c r="AO137" s="141"/>
      <c r="AP137" s="141"/>
      <c r="AQ137" s="141"/>
      <c r="AR137" s="141"/>
    </row>
    <row r="138" spans="1:178" ht="20.100000000000001" customHeight="1" x14ac:dyDescent="0.25">
      <c r="A138" s="180" t="s">
        <v>406</v>
      </c>
      <c r="B138" s="180"/>
      <c r="C138" s="180"/>
      <c r="D138" s="180"/>
      <c r="E138" s="180"/>
      <c r="F138" s="180"/>
      <c r="G138" s="2"/>
      <c r="H138" s="2"/>
      <c r="I138" s="2"/>
      <c r="J138" s="2"/>
      <c r="K138" s="22"/>
      <c r="Y138" s="141"/>
      <c r="AM138" s="141"/>
      <c r="AO138" s="141"/>
      <c r="AP138" s="141"/>
      <c r="AQ138" s="141"/>
      <c r="AR138" s="141"/>
    </row>
    <row r="139" spans="1:178" ht="20.100000000000001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Q139" s="142"/>
      <c r="R139" s="142"/>
      <c r="S139" s="142"/>
      <c r="T139" s="151"/>
      <c r="U139" s="151"/>
      <c r="V139" s="151"/>
      <c r="W139" s="142"/>
      <c r="X139" s="142"/>
      <c r="Y139" s="141"/>
      <c r="AM139" s="141"/>
      <c r="AO139" s="141"/>
      <c r="AP139" s="141"/>
      <c r="AQ139" s="141"/>
      <c r="AR139" s="141"/>
    </row>
    <row r="140" spans="1:178" ht="20.100000000000001" customHeight="1" x14ac:dyDescent="0.25">
      <c r="A140" s="21" t="s">
        <v>381</v>
      </c>
      <c r="B140" s="24" t="str">
        <f>B11</f>
        <v>AREA</v>
      </c>
      <c r="C140" s="17" t="s">
        <v>357</v>
      </c>
      <c r="D140" s="118">
        <f t="shared" ref="D140:D149" si="39">C123</f>
        <v>-432.47197949341398</v>
      </c>
      <c r="F140" s="2"/>
      <c r="G140" s="2"/>
      <c r="H140" s="2"/>
      <c r="I140" s="2"/>
      <c r="J140" s="2"/>
      <c r="K140" s="22"/>
      <c r="Q140" s="142"/>
      <c r="R140" s="142"/>
      <c r="S140" s="142"/>
      <c r="T140" s="151"/>
      <c r="U140" s="151"/>
      <c r="V140" s="151"/>
      <c r="W140" s="142"/>
      <c r="X140" s="142"/>
      <c r="Y140" s="141"/>
      <c r="AM140" s="141"/>
      <c r="AO140" s="141"/>
      <c r="AP140" s="141"/>
      <c r="AQ140" s="141"/>
      <c r="AR140" s="141"/>
    </row>
    <row r="141" spans="1:178" ht="20.100000000000001" customHeight="1" x14ac:dyDescent="0.25">
      <c r="A141" s="21" t="s">
        <v>382</v>
      </c>
      <c r="B141" s="24" t="str">
        <f>C11</f>
        <v>DISTROD</v>
      </c>
      <c r="C141" s="17" t="s">
        <v>357</v>
      </c>
      <c r="D141" s="118">
        <f t="shared" si="39"/>
        <v>99393.669015519379</v>
      </c>
      <c r="F141" s="2"/>
      <c r="G141" s="2"/>
      <c r="H141" s="2"/>
      <c r="I141" s="2"/>
      <c r="J141" s="2"/>
      <c r="Q141" s="142"/>
      <c r="R141" s="142"/>
      <c r="S141" s="142"/>
      <c r="T141" s="151"/>
      <c r="U141" s="151"/>
      <c r="V141" s="151"/>
      <c r="W141" s="142"/>
      <c r="X141" s="142"/>
      <c r="Y141" s="141"/>
      <c r="AM141" s="141"/>
      <c r="AO141" s="141"/>
      <c r="AP141" s="141"/>
      <c r="AQ141" s="141"/>
      <c r="AR141" s="141"/>
    </row>
    <row r="142" spans="1:178" ht="20.100000000000001" customHeight="1" x14ac:dyDescent="0.25">
      <c r="A142" s="21" t="s">
        <v>383</v>
      </c>
      <c r="B142" s="24" t="str">
        <f>D11</f>
        <v>DISTCONSUM</v>
      </c>
      <c r="C142" s="17" t="s">
        <v>357</v>
      </c>
      <c r="D142" s="118">
        <f t="shared" si="39"/>
        <v>27939.896303570233</v>
      </c>
      <c r="F142" s="2"/>
      <c r="G142" s="2"/>
      <c r="H142" s="2"/>
      <c r="I142" s="2"/>
      <c r="J142" s="2"/>
      <c r="K142" s="22"/>
      <c r="Q142" s="142"/>
      <c r="R142" s="142"/>
      <c r="S142" s="142"/>
      <c r="T142" s="151"/>
      <c r="U142" s="151"/>
      <c r="V142" s="151"/>
      <c r="W142" s="142"/>
      <c r="X142" s="142"/>
      <c r="Y142" s="141"/>
      <c r="AM142" s="141"/>
      <c r="AO142" s="141"/>
      <c r="AP142" s="141"/>
      <c r="AQ142" s="141"/>
      <c r="AR142" s="141"/>
    </row>
    <row r="143" spans="1:178" ht="20.100000000000001" customHeight="1" x14ac:dyDescent="0.25">
      <c r="A143" s="21" t="s">
        <v>384</v>
      </c>
      <c r="B143" s="24" t="str">
        <f>E11</f>
        <v>TOP</v>
      </c>
      <c r="C143" s="17" t="s">
        <v>357</v>
      </c>
      <c r="D143" s="118">
        <f t="shared" si="39"/>
        <v>57885.951590269222</v>
      </c>
      <c r="F143" s="2"/>
      <c r="G143" s="2"/>
      <c r="K143" s="8"/>
      <c r="Q143" s="142"/>
      <c r="R143" s="142"/>
      <c r="S143" s="142"/>
      <c r="T143" s="151"/>
      <c r="U143" s="151"/>
      <c r="V143" s="151"/>
      <c r="W143" s="142"/>
      <c r="X143" s="142"/>
      <c r="AM143" s="141"/>
      <c r="AO143" s="141"/>
      <c r="AP143" s="141"/>
      <c r="AQ143" s="141"/>
      <c r="AR143" s="141"/>
    </row>
    <row r="144" spans="1:178" ht="20.100000000000001" customHeight="1" x14ac:dyDescent="0.25">
      <c r="A144" s="21" t="s">
        <v>385</v>
      </c>
      <c r="B144" s="24" t="str">
        <f>F11</f>
        <v>TSOLO</v>
      </c>
      <c r="C144" s="17" t="s">
        <v>357</v>
      </c>
      <c r="D144" s="118">
        <f t="shared" si="39"/>
        <v>-37071.050963605288</v>
      </c>
      <c r="F144" s="2"/>
      <c r="G144" s="2"/>
      <c r="H144" s="22"/>
      <c r="I144" s="22"/>
      <c r="J144" s="22"/>
      <c r="K144" s="25"/>
      <c r="AM144" s="141"/>
      <c r="AO144" s="141"/>
      <c r="AP144" s="141"/>
      <c r="AQ144" s="141"/>
      <c r="AR144" s="141"/>
    </row>
    <row r="145" spans="1:44" ht="20.100000000000001" customHeight="1" x14ac:dyDescent="0.25">
      <c r="A145" s="21" t="s">
        <v>386</v>
      </c>
      <c r="B145" s="24" t="str">
        <f>G11</f>
        <v>QUANTAGUA</v>
      </c>
      <c r="C145" s="17" t="s">
        <v>357</v>
      </c>
      <c r="D145" s="118">
        <f t="shared" si="39"/>
        <v>198139.74027303464</v>
      </c>
      <c r="F145" s="2"/>
      <c r="G145" s="2"/>
      <c r="H145" s="22"/>
      <c r="I145" s="22"/>
      <c r="J145" s="22"/>
      <c r="K145" s="25"/>
      <c r="AM145" s="141"/>
      <c r="AO145" s="141"/>
      <c r="AP145" s="141"/>
      <c r="AQ145" s="141"/>
      <c r="AR145" s="141"/>
    </row>
    <row r="146" spans="1:44" ht="20.100000000000001" customHeight="1" x14ac:dyDescent="0.25">
      <c r="A146" s="21" t="s">
        <v>387</v>
      </c>
      <c r="B146" s="24" t="str">
        <f>H11</f>
        <v>LOCAL</v>
      </c>
      <c r="C146" s="17" t="s">
        <v>357</v>
      </c>
      <c r="D146" s="118">
        <f t="shared" si="39"/>
        <v>190597.43806874647</v>
      </c>
      <c r="F146" s="2"/>
      <c r="G146" s="2"/>
      <c r="H146" s="22"/>
      <c r="I146" s="22"/>
      <c r="J146" s="22"/>
      <c r="K146" s="25"/>
      <c r="AM146" s="141"/>
      <c r="AO146" s="141"/>
      <c r="AP146" s="141"/>
      <c r="AQ146" s="141"/>
      <c r="AR146" s="141"/>
    </row>
    <row r="147" spans="1:44" ht="20.100000000000001" customHeight="1" x14ac:dyDescent="0.25">
      <c r="A147" s="21" t="s">
        <v>418</v>
      </c>
      <c r="B147" s="24" t="str">
        <f>I11</f>
        <v>NBENFEIT</v>
      </c>
      <c r="C147" s="17" t="s">
        <v>357</v>
      </c>
      <c r="D147" s="118">
        <f t="shared" si="39"/>
        <v>54481.486750437529</v>
      </c>
      <c r="F147" s="2"/>
      <c r="G147" s="2"/>
      <c r="H147" s="22"/>
      <c r="I147" s="22"/>
      <c r="J147" s="22"/>
      <c r="K147" s="25"/>
      <c r="AM147" s="141"/>
    </row>
    <row r="148" spans="1:44" ht="20.100000000000001" customHeight="1" x14ac:dyDescent="0.25">
      <c r="A148" s="21" t="s">
        <v>419</v>
      </c>
      <c r="B148" s="24" t="str">
        <f>J11</f>
        <v>NACESSO</v>
      </c>
      <c r="C148" s="17" t="s">
        <v>357</v>
      </c>
      <c r="D148" s="118">
        <f t="shared" si="39"/>
        <v>-57263.543125750999</v>
      </c>
      <c r="F148" s="2"/>
      <c r="G148" s="2"/>
      <c r="H148" s="22"/>
      <c r="I148" s="22"/>
      <c r="J148" s="22"/>
      <c r="K148" s="25"/>
    </row>
    <row r="149" spans="1:44" ht="20.100000000000001" customHeight="1" x14ac:dyDescent="0.25">
      <c r="A149" s="21" t="s">
        <v>432</v>
      </c>
      <c r="B149" s="24" t="str">
        <f>K11</f>
        <v>REDEELETRICA</v>
      </c>
      <c r="C149" s="17" t="s">
        <v>357</v>
      </c>
      <c r="D149" s="118">
        <f t="shared" si="39"/>
        <v>127174.43176058447</v>
      </c>
      <c r="F149" s="2"/>
      <c r="G149" s="2"/>
      <c r="H149" s="2"/>
      <c r="I149" s="2"/>
      <c r="J149" s="2"/>
      <c r="K149" s="26"/>
    </row>
    <row r="150" spans="1:44" ht="20.100000000000001" customHeight="1" x14ac:dyDescent="0.25">
      <c r="G150" s="22"/>
      <c r="H150" s="22"/>
      <c r="I150" s="22"/>
      <c r="J150" s="22"/>
      <c r="K150" s="26"/>
      <c r="AR150" s="140"/>
    </row>
    <row r="151" spans="1:44" ht="20.100000000000001" customHeight="1" x14ac:dyDescent="0.25">
      <c r="A151" s="236" t="s">
        <v>91</v>
      </c>
      <c r="B151" s="236"/>
      <c r="C151" s="236"/>
      <c r="D151" s="236"/>
      <c r="E151" s="236"/>
      <c r="F151" s="236"/>
      <c r="K151" s="26"/>
      <c r="AR151" s="140"/>
    </row>
    <row r="152" spans="1:44" ht="20.100000000000001" customHeight="1" x14ac:dyDescent="0.25">
      <c r="G152" s="22"/>
      <c r="H152" s="22"/>
      <c r="I152" s="22"/>
      <c r="J152" s="22"/>
      <c r="K152" s="26"/>
      <c r="AK152" s="168"/>
      <c r="AR152" s="140"/>
    </row>
    <row r="153" spans="1:44" ht="20.100000000000001" customHeight="1" x14ac:dyDescent="0.25">
      <c r="A153" s="199" t="s">
        <v>135</v>
      </c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AR153" s="140"/>
    </row>
    <row r="154" spans="1:44" ht="20.100000000000001" customHeight="1" x14ac:dyDescent="0.25">
      <c r="A154" s="199"/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AR154" s="140"/>
    </row>
    <row r="155" spans="1:44" ht="20.100000000000001" customHeight="1" x14ac:dyDescent="0.25">
      <c r="A155" s="199"/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AR155" s="140"/>
    </row>
    <row r="156" spans="1:44" ht="20.100000000000001" customHeight="1" x14ac:dyDescent="0.25">
      <c r="A156" s="199"/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AR156" s="140"/>
    </row>
    <row r="157" spans="1:44" ht="20.100000000000001" customHeight="1" x14ac:dyDescent="0.25">
      <c r="G157" s="26"/>
      <c r="H157" s="26"/>
      <c r="I157" s="26"/>
      <c r="J157" s="26"/>
      <c r="K157" s="26"/>
      <c r="AR157" s="140"/>
    </row>
    <row r="158" spans="1:44" ht="20.100000000000001" customHeight="1" x14ac:dyDescent="0.25">
      <c r="A158" s="235" t="s">
        <v>48</v>
      </c>
      <c r="B158" s="233" t="s">
        <v>0</v>
      </c>
      <c r="C158" s="233" t="s">
        <v>32</v>
      </c>
      <c r="D158" s="233" t="s">
        <v>49</v>
      </c>
      <c r="E158" s="233"/>
      <c r="F158" s="233"/>
      <c r="G158" s="26"/>
      <c r="H158" s="26"/>
      <c r="I158" s="26"/>
      <c r="J158" s="26"/>
      <c r="K158" s="26"/>
      <c r="AR158" s="140"/>
    </row>
    <row r="159" spans="1:44" ht="20.100000000000001" customHeight="1" x14ac:dyDescent="0.25">
      <c r="A159" s="235"/>
      <c r="B159" s="233"/>
      <c r="C159" s="233"/>
      <c r="D159" s="27" t="s">
        <v>50</v>
      </c>
      <c r="E159" s="27" t="s">
        <v>51</v>
      </c>
      <c r="F159" s="27" t="s">
        <v>52</v>
      </c>
      <c r="G159" s="26"/>
      <c r="H159" s="26"/>
      <c r="I159" s="26"/>
      <c r="J159" s="26"/>
      <c r="K159" s="26"/>
      <c r="AR159" s="140"/>
    </row>
    <row r="160" spans="1:44" ht="20.100000000000001" customHeight="1" x14ac:dyDescent="0.25">
      <c r="A160" s="235"/>
      <c r="B160" s="232">
        <v>1</v>
      </c>
      <c r="C160" s="226" t="s">
        <v>33</v>
      </c>
      <c r="D160" s="226" t="s">
        <v>34</v>
      </c>
      <c r="E160" s="226" t="s">
        <v>35</v>
      </c>
      <c r="F160" s="226" t="s">
        <v>36</v>
      </c>
      <c r="G160" s="26"/>
      <c r="H160" s="26"/>
      <c r="I160" s="26"/>
      <c r="J160" s="26"/>
      <c r="K160" s="26"/>
      <c r="AR160" s="140"/>
    </row>
    <row r="161" spans="1:44" ht="20.100000000000001" customHeight="1" x14ac:dyDescent="0.25">
      <c r="A161" s="235"/>
      <c r="B161" s="232"/>
      <c r="C161" s="226"/>
      <c r="D161" s="226"/>
      <c r="E161" s="226"/>
      <c r="F161" s="226"/>
      <c r="G161" s="26"/>
      <c r="H161" s="26"/>
      <c r="I161" s="26"/>
      <c r="J161" s="26"/>
      <c r="K161" s="26"/>
      <c r="Z161" s="169"/>
      <c r="AR161" s="140"/>
    </row>
    <row r="162" spans="1:44" ht="20.100000000000001" customHeight="1" x14ac:dyDescent="0.25">
      <c r="A162" s="235"/>
      <c r="B162" s="232">
        <v>2</v>
      </c>
      <c r="C162" s="226" t="s">
        <v>37</v>
      </c>
      <c r="D162" s="226" t="s">
        <v>38</v>
      </c>
      <c r="E162" s="226" t="s">
        <v>39</v>
      </c>
      <c r="F162" s="226" t="s">
        <v>40</v>
      </c>
      <c r="G162" s="26"/>
      <c r="H162" s="26"/>
      <c r="I162" s="26"/>
      <c r="J162" s="26"/>
      <c r="K162" s="26"/>
      <c r="AR162" s="140"/>
    </row>
    <row r="163" spans="1:44" ht="20.100000000000001" customHeight="1" x14ac:dyDescent="0.25">
      <c r="A163" s="235"/>
      <c r="B163" s="232"/>
      <c r="C163" s="226"/>
      <c r="D163" s="226"/>
      <c r="E163" s="226"/>
      <c r="F163" s="226"/>
      <c r="G163" s="26"/>
      <c r="H163" s="26"/>
      <c r="I163" s="26"/>
      <c r="J163" s="26"/>
      <c r="K163" s="26"/>
      <c r="AR163" s="140"/>
    </row>
    <row r="164" spans="1:44" ht="20.100000000000001" customHeight="1" x14ac:dyDescent="0.25">
      <c r="A164" s="235"/>
      <c r="B164" s="232"/>
      <c r="C164" s="226"/>
      <c r="D164" s="226"/>
      <c r="E164" s="226"/>
      <c r="F164" s="226"/>
      <c r="G164" s="26"/>
      <c r="H164" s="26"/>
      <c r="I164" s="26"/>
      <c r="J164" s="26"/>
      <c r="K164" s="26"/>
      <c r="AR164" s="140"/>
    </row>
    <row r="165" spans="1:44" ht="20.100000000000001" customHeight="1" x14ac:dyDescent="0.25">
      <c r="A165" s="235"/>
      <c r="B165" s="232">
        <v>3</v>
      </c>
      <c r="C165" s="226" t="s">
        <v>41</v>
      </c>
      <c r="D165" s="226" t="s">
        <v>42</v>
      </c>
      <c r="E165" s="226" t="s">
        <v>43</v>
      </c>
      <c r="F165" s="226" t="s">
        <v>44</v>
      </c>
      <c r="G165" s="26"/>
      <c r="H165" s="26"/>
      <c r="I165" s="26"/>
      <c r="J165" s="26"/>
      <c r="K165" s="26"/>
      <c r="AR165" s="140"/>
    </row>
    <row r="166" spans="1:44" ht="20.100000000000001" customHeight="1" x14ac:dyDescent="0.25">
      <c r="A166" s="235"/>
      <c r="B166" s="232"/>
      <c r="C166" s="226"/>
      <c r="D166" s="226"/>
      <c r="E166" s="226"/>
      <c r="F166" s="226"/>
      <c r="G166" s="26"/>
      <c r="H166" s="26"/>
      <c r="I166" s="26"/>
      <c r="J166" s="26"/>
      <c r="K166" s="26"/>
    </row>
    <row r="167" spans="1:44" ht="20.100000000000001" customHeight="1" x14ac:dyDescent="0.25">
      <c r="A167" s="235"/>
      <c r="B167" s="232"/>
      <c r="C167" s="226"/>
      <c r="D167" s="226"/>
      <c r="E167" s="226"/>
      <c r="F167" s="226"/>
      <c r="G167" s="26"/>
      <c r="H167" s="26"/>
      <c r="I167" s="26"/>
      <c r="J167" s="26"/>
      <c r="K167" s="26"/>
    </row>
    <row r="168" spans="1:44" ht="20.100000000000001" customHeight="1" x14ac:dyDescent="0.25">
      <c r="A168" s="235"/>
      <c r="B168" s="232"/>
      <c r="C168" s="226"/>
      <c r="D168" s="226"/>
      <c r="E168" s="226"/>
      <c r="F168" s="226"/>
      <c r="G168" s="26"/>
      <c r="H168" s="26"/>
      <c r="I168" s="26"/>
      <c r="J168" s="26"/>
      <c r="K168" s="26"/>
    </row>
    <row r="169" spans="1:44" ht="20.100000000000001" customHeight="1" x14ac:dyDescent="0.25">
      <c r="A169" s="235"/>
      <c r="B169" s="232"/>
      <c r="C169" s="226"/>
      <c r="D169" s="226"/>
      <c r="E169" s="226"/>
      <c r="F169" s="226"/>
      <c r="G169" s="26"/>
      <c r="H169" s="26"/>
      <c r="I169" s="26"/>
      <c r="J169" s="26"/>
      <c r="K169" s="26"/>
    </row>
    <row r="170" spans="1:44" ht="20.100000000000001" customHeight="1" x14ac:dyDescent="0.25">
      <c r="A170" s="235"/>
      <c r="B170" s="232">
        <v>4</v>
      </c>
      <c r="C170" s="226" t="s">
        <v>45</v>
      </c>
      <c r="D170" s="226" t="s">
        <v>46</v>
      </c>
      <c r="E170" s="226" t="s">
        <v>53</v>
      </c>
      <c r="F170" s="226" t="s">
        <v>370</v>
      </c>
      <c r="G170" s="26"/>
      <c r="H170" s="26"/>
      <c r="I170" s="26"/>
      <c r="J170" s="26"/>
      <c r="K170" s="26"/>
    </row>
    <row r="171" spans="1:44" ht="20.100000000000001" customHeight="1" x14ac:dyDescent="0.25">
      <c r="A171" s="235"/>
      <c r="B171" s="232"/>
      <c r="C171" s="226"/>
      <c r="D171" s="226"/>
      <c r="E171" s="226"/>
      <c r="F171" s="226"/>
      <c r="G171" s="26"/>
      <c r="H171" s="26"/>
      <c r="I171" s="26"/>
      <c r="J171" s="26"/>
      <c r="K171" s="28"/>
    </row>
    <row r="172" spans="1:44" ht="20.100000000000001" customHeight="1" x14ac:dyDescent="0.25">
      <c r="A172" s="235"/>
      <c r="B172" s="232"/>
      <c r="C172" s="226"/>
      <c r="D172" s="226"/>
      <c r="E172" s="226"/>
      <c r="F172" s="226"/>
      <c r="G172" s="26"/>
      <c r="H172" s="26"/>
      <c r="I172" s="26"/>
      <c r="J172" s="26"/>
      <c r="K172" s="28"/>
    </row>
    <row r="173" spans="1:44" ht="20.100000000000001" customHeight="1" x14ac:dyDescent="0.25">
      <c r="A173" s="235"/>
      <c r="B173" s="232"/>
      <c r="C173" s="226"/>
      <c r="D173" s="226"/>
      <c r="E173" s="226"/>
      <c r="F173" s="226"/>
      <c r="G173" s="26"/>
      <c r="H173" s="26"/>
      <c r="I173" s="26"/>
      <c r="J173" s="26"/>
      <c r="K173" s="28"/>
    </row>
    <row r="174" spans="1:44" ht="20.100000000000001" customHeight="1" x14ac:dyDescent="0.25">
      <c r="A174" s="235"/>
      <c r="B174" s="232"/>
      <c r="C174" s="226"/>
      <c r="D174" s="226"/>
      <c r="E174" s="226"/>
      <c r="F174" s="226"/>
      <c r="G174" s="26"/>
      <c r="H174" s="26"/>
      <c r="I174" s="26"/>
      <c r="J174" s="26"/>
      <c r="K174" s="28"/>
    </row>
    <row r="175" spans="1:44" ht="20.100000000000001" customHeight="1" x14ac:dyDescent="0.25">
      <c r="A175" s="235"/>
      <c r="B175" s="232"/>
      <c r="C175" s="226"/>
      <c r="D175" s="226"/>
      <c r="E175" s="226"/>
      <c r="F175" s="226"/>
      <c r="G175" s="26"/>
      <c r="H175" s="26"/>
      <c r="I175" s="26"/>
      <c r="J175" s="26"/>
      <c r="K175" s="28"/>
    </row>
    <row r="176" spans="1:44" ht="20.100000000000001" customHeight="1" x14ac:dyDescent="0.25">
      <c r="A176" s="235"/>
      <c r="B176" s="232"/>
      <c r="C176" s="226"/>
      <c r="D176" s="226"/>
      <c r="E176" s="226"/>
      <c r="F176" s="226"/>
      <c r="G176" s="26"/>
      <c r="H176" s="26"/>
      <c r="I176" s="26"/>
      <c r="J176" s="26"/>
      <c r="K176" s="28"/>
    </row>
    <row r="177" spans="1:178" ht="20.100000000000001" customHeight="1" x14ac:dyDescent="0.25">
      <c r="A177" s="235"/>
      <c r="B177" s="232"/>
      <c r="C177" s="226"/>
      <c r="D177" s="226"/>
      <c r="E177" s="226"/>
      <c r="F177" s="226"/>
      <c r="G177" s="26"/>
      <c r="H177" s="26"/>
      <c r="I177" s="26"/>
      <c r="J177" s="26"/>
      <c r="K177" s="28"/>
    </row>
    <row r="178" spans="1:178" ht="20.100000000000001" customHeight="1" x14ac:dyDescent="0.25">
      <c r="A178" s="235"/>
      <c r="B178" s="232"/>
      <c r="C178" s="226"/>
      <c r="D178" s="226"/>
      <c r="E178" s="226"/>
      <c r="F178" s="226"/>
      <c r="G178" s="26"/>
      <c r="H178" s="26"/>
      <c r="I178" s="26"/>
      <c r="J178" s="26"/>
      <c r="K178" s="28"/>
    </row>
    <row r="179" spans="1:178" ht="20.100000000000001" customHeight="1" x14ac:dyDescent="0.25">
      <c r="A179" s="235"/>
      <c r="B179" s="232"/>
      <c r="C179" s="226"/>
      <c r="D179" s="226"/>
      <c r="E179" s="226"/>
      <c r="F179" s="226"/>
      <c r="G179" s="26"/>
      <c r="H179" s="26"/>
      <c r="I179" s="26"/>
      <c r="J179" s="26"/>
      <c r="K179" s="28"/>
    </row>
    <row r="180" spans="1:178" ht="20.100000000000001" customHeight="1" x14ac:dyDescent="0.25">
      <c r="A180" s="235"/>
      <c r="B180" s="232"/>
      <c r="C180" s="226"/>
      <c r="D180" s="226"/>
      <c r="E180" s="226"/>
      <c r="F180" s="226"/>
      <c r="G180" s="29"/>
      <c r="H180" s="29"/>
      <c r="I180" s="29"/>
      <c r="J180" s="29"/>
      <c r="K180" s="28"/>
    </row>
    <row r="181" spans="1:178" ht="20.100000000000001" customHeight="1" x14ac:dyDescent="0.25">
      <c r="A181" s="235"/>
      <c r="B181" s="232"/>
      <c r="C181" s="226"/>
      <c r="D181" s="226"/>
      <c r="E181" s="226"/>
      <c r="F181" s="226"/>
      <c r="G181" s="29"/>
      <c r="H181" s="29"/>
      <c r="I181" s="29"/>
      <c r="J181" s="29"/>
    </row>
    <row r="182" spans="1:178" ht="20.100000000000001" customHeight="1" x14ac:dyDescent="0.25">
      <c r="A182" s="235"/>
      <c r="B182" s="232">
        <v>5</v>
      </c>
      <c r="C182" s="226" t="s">
        <v>54</v>
      </c>
      <c r="D182" s="231">
        <v>0.1</v>
      </c>
      <c r="E182" s="231">
        <v>0.2</v>
      </c>
      <c r="F182" s="231">
        <v>0.3</v>
      </c>
      <c r="G182" s="29"/>
      <c r="H182" s="29"/>
      <c r="I182" s="29"/>
      <c r="J182" s="29"/>
    </row>
    <row r="183" spans="1:178" ht="20.100000000000001" customHeight="1" x14ac:dyDescent="0.25">
      <c r="A183" s="235"/>
      <c r="B183" s="232"/>
      <c r="C183" s="226"/>
      <c r="D183" s="231"/>
      <c r="E183" s="231"/>
      <c r="F183" s="231"/>
      <c r="G183" s="29"/>
      <c r="H183" s="29"/>
      <c r="I183" s="29"/>
      <c r="J183" s="29"/>
      <c r="K183" s="14"/>
    </row>
    <row r="184" spans="1:178" ht="20.100000000000001" customHeight="1" x14ac:dyDescent="0.25">
      <c r="A184" s="235"/>
      <c r="B184" s="232"/>
      <c r="C184" s="226"/>
      <c r="D184" s="231"/>
      <c r="E184" s="231"/>
      <c r="F184" s="231"/>
      <c r="G184" s="29"/>
      <c r="H184" s="29"/>
      <c r="I184" s="29"/>
      <c r="J184" s="29"/>
      <c r="K184" s="14"/>
    </row>
    <row r="185" spans="1:178" ht="20.100000000000001" customHeight="1" x14ac:dyDescent="0.25">
      <c r="A185" s="235"/>
      <c r="B185" s="232"/>
      <c r="C185" s="226"/>
      <c r="D185" s="231"/>
      <c r="E185" s="231"/>
      <c r="F185" s="231"/>
      <c r="G185" s="29"/>
      <c r="H185" s="29"/>
      <c r="I185" s="29"/>
      <c r="J185" s="29"/>
      <c r="K185" s="30"/>
    </row>
    <row r="186" spans="1:178" s="143" customFormat="1" ht="20.100000000000001" customHeight="1" x14ac:dyDescent="0.25">
      <c r="A186" s="235"/>
      <c r="B186" s="232"/>
      <c r="C186" s="226"/>
      <c r="D186" s="231"/>
      <c r="E186" s="231"/>
      <c r="F186" s="231"/>
      <c r="G186" s="29"/>
      <c r="H186" s="29"/>
      <c r="I186" s="29"/>
      <c r="J186" s="29"/>
      <c r="K186" s="30"/>
      <c r="L186" s="1"/>
      <c r="M186" s="1"/>
      <c r="T186" s="152"/>
      <c r="U186" s="152"/>
      <c r="V186" s="152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63"/>
      <c r="EG186" s="142"/>
      <c r="EH186" s="163"/>
      <c r="EI186" s="164"/>
      <c r="EJ186" s="164"/>
      <c r="EK186" s="164"/>
      <c r="EL186" s="164"/>
      <c r="EM186" s="164"/>
      <c r="EN186" s="164"/>
      <c r="EO186" s="164"/>
      <c r="EP186" s="137"/>
      <c r="EQ186" s="142"/>
      <c r="ER186" s="163"/>
      <c r="ES186" s="163"/>
      <c r="ET186" s="163"/>
      <c r="EU186" s="163"/>
      <c r="EV186" s="163"/>
      <c r="EW186" s="163"/>
      <c r="EX186" s="164"/>
      <c r="EY186" s="164"/>
      <c r="EZ186" s="164"/>
      <c r="FA186" s="164"/>
      <c r="FB186" s="164"/>
      <c r="FC186" s="164"/>
      <c r="FD186" s="164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</row>
    <row r="187" spans="1:178" ht="20.100000000000001" customHeight="1" x14ac:dyDescent="0.25">
      <c r="A187" s="235"/>
      <c r="B187" s="232">
        <v>6</v>
      </c>
      <c r="C187" s="226" t="s">
        <v>47</v>
      </c>
      <c r="D187" s="231">
        <v>0.01</v>
      </c>
      <c r="E187" s="231">
        <v>0.02</v>
      </c>
      <c r="F187" s="231">
        <v>0.05</v>
      </c>
      <c r="G187" s="29"/>
      <c r="H187" s="29"/>
      <c r="I187" s="29"/>
      <c r="J187" s="29"/>
    </row>
    <row r="188" spans="1:178" ht="20.100000000000001" customHeight="1" x14ac:dyDescent="0.25">
      <c r="A188" s="235"/>
      <c r="B188" s="232"/>
      <c r="C188" s="226"/>
      <c r="D188" s="231"/>
      <c r="E188" s="231"/>
      <c r="F188" s="231"/>
      <c r="G188" s="29"/>
      <c r="H188" s="29"/>
      <c r="I188" s="29"/>
      <c r="J188" s="29"/>
    </row>
    <row r="189" spans="1:178" ht="20.100000000000001" customHeight="1" x14ac:dyDescent="0.25">
      <c r="A189" s="235"/>
      <c r="B189" s="232"/>
      <c r="C189" s="226"/>
      <c r="D189" s="231"/>
      <c r="E189" s="231"/>
      <c r="F189" s="231"/>
    </row>
    <row r="190" spans="1:178" ht="20.100000000000001" customHeight="1" x14ac:dyDescent="0.25">
      <c r="A190" s="235"/>
      <c r="B190" s="232"/>
      <c r="C190" s="226"/>
      <c r="D190" s="231"/>
      <c r="E190" s="231"/>
      <c r="F190" s="231"/>
    </row>
    <row r="193" spans="1:178" ht="20.100000000000001" customHeight="1" x14ac:dyDescent="0.25">
      <c r="A193" s="197" t="s">
        <v>10</v>
      </c>
      <c r="B193" s="197"/>
      <c r="C193" s="197"/>
      <c r="D193" s="197"/>
      <c r="E193" s="197"/>
      <c r="F193" s="197"/>
      <c r="G193" s="197"/>
      <c r="H193" s="197"/>
      <c r="I193" s="197"/>
      <c r="J193" s="197"/>
      <c r="K193" s="197"/>
    </row>
    <row r="194" spans="1:178" ht="20.100000000000001" customHeight="1" x14ac:dyDescent="0.25"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</row>
    <row r="195" spans="1:178" ht="39.950000000000003" customHeight="1" x14ac:dyDescent="0.25">
      <c r="A195" s="78" t="str">
        <f>A10</f>
        <v>Itens da amostra</v>
      </c>
      <c r="B195" s="8" t="s">
        <v>100</v>
      </c>
      <c r="C195" s="8" t="s">
        <v>94</v>
      </c>
      <c r="D195" s="8" t="s">
        <v>3</v>
      </c>
      <c r="E195" s="133"/>
      <c r="F195" s="133"/>
      <c r="G195" s="133"/>
      <c r="H195" s="133"/>
      <c r="I195" s="133"/>
      <c r="J195" s="133"/>
      <c r="K195" s="133"/>
    </row>
    <row r="196" spans="1:178" ht="20.100000000000001" customHeight="1" x14ac:dyDescent="0.25">
      <c r="A196" s="127">
        <f t="shared" ref="A196:A239" si="40">A12</f>
        <v>1</v>
      </c>
      <c r="B196" s="89">
        <f t="shared" ref="B196:B239" si="41">$C$122+B12*$C$123+C12*$C$124+D12*$C$125+E12*$C$126+F12*$C$127+G12*$C$128+H12*$C$129+I12*$C$130+J12*$C$131+K12*$C$132</f>
        <v>360292.31518574321</v>
      </c>
      <c r="C196" s="89">
        <f t="shared" ref="C196:C239" si="42">AVERAGE($L$12:$L$55)</f>
        <v>827272.72727272729</v>
      </c>
      <c r="D196" s="89">
        <f>B196-C196</f>
        <v>-466980.41208698408</v>
      </c>
      <c r="E196" s="133"/>
      <c r="F196" s="133"/>
      <c r="G196" s="133"/>
      <c r="H196" s="133"/>
      <c r="I196" s="133"/>
      <c r="J196" s="133"/>
      <c r="K196" s="133"/>
    </row>
    <row r="197" spans="1:178" ht="20.100000000000001" customHeight="1" x14ac:dyDescent="0.25">
      <c r="A197" s="127">
        <f t="shared" si="40"/>
        <v>2</v>
      </c>
      <c r="B197" s="89">
        <f t="shared" si="41"/>
        <v>996617.93893530383</v>
      </c>
      <c r="C197" s="89">
        <f t="shared" si="42"/>
        <v>827272.72727272729</v>
      </c>
      <c r="D197" s="89">
        <f t="shared" ref="D197:D239" si="43">B197-C197</f>
        <v>169345.21166257653</v>
      </c>
      <c r="E197" s="133"/>
      <c r="F197" s="133"/>
      <c r="G197" s="133"/>
      <c r="H197" s="133"/>
      <c r="I197" s="133"/>
      <c r="J197" s="133"/>
      <c r="K197" s="133"/>
    </row>
    <row r="198" spans="1:178" ht="20.100000000000001" customHeight="1" x14ac:dyDescent="0.25">
      <c r="A198" s="127">
        <f t="shared" si="40"/>
        <v>3</v>
      </c>
      <c r="B198" s="89">
        <f t="shared" si="41"/>
        <v>905680.4171058574</v>
      </c>
      <c r="C198" s="89">
        <f t="shared" si="42"/>
        <v>827272.72727272729</v>
      </c>
      <c r="D198" s="89">
        <f t="shared" si="43"/>
        <v>78407.689833130105</v>
      </c>
      <c r="E198" s="133"/>
      <c r="F198" s="133"/>
      <c r="G198" s="133"/>
      <c r="H198" s="133"/>
      <c r="I198" s="133"/>
      <c r="J198" s="133"/>
      <c r="K198" s="133"/>
    </row>
    <row r="199" spans="1:178" ht="20.100000000000001" customHeight="1" x14ac:dyDescent="0.25">
      <c r="A199" s="127">
        <f t="shared" si="40"/>
        <v>4</v>
      </c>
      <c r="B199" s="89">
        <f t="shared" si="41"/>
        <v>531684.92743169283</v>
      </c>
      <c r="C199" s="89">
        <f t="shared" si="42"/>
        <v>827272.72727272729</v>
      </c>
      <c r="D199" s="89">
        <f t="shared" si="43"/>
        <v>-295587.79984103446</v>
      </c>
      <c r="E199" s="133"/>
      <c r="F199" s="133"/>
      <c r="G199" s="133"/>
      <c r="H199" s="133"/>
      <c r="I199" s="133"/>
      <c r="J199" s="133"/>
      <c r="K199" s="133"/>
    </row>
    <row r="200" spans="1:178" ht="20.100000000000001" customHeight="1" x14ac:dyDescent="0.25">
      <c r="A200" s="127">
        <f t="shared" si="40"/>
        <v>5</v>
      </c>
      <c r="B200" s="89">
        <f t="shared" si="41"/>
        <v>791466.24450480193</v>
      </c>
      <c r="C200" s="89">
        <f t="shared" si="42"/>
        <v>827272.72727272729</v>
      </c>
      <c r="D200" s="89">
        <f t="shared" si="43"/>
        <v>-35806.482767925365</v>
      </c>
      <c r="E200" s="133"/>
      <c r="F200" s="133"/>
      <c r="G200" s="133"/>
      <c r="H200" s="133"/>
      <c r="I200" s="133"/>
      <c r="J200" s="133"/>
      <c r="K200" s="133"/>
    </row>
    <row r="201" spans="1:178" ht="20.100000000000001" customHeight="1" x14ac:dyDescent="0.25">
      <c r="A201" s="127">
        <f t="shared" si="40"/>
        <v>6</v>
      </c>
      <c r="B201" s="89">
        <f t="shared" si="41"/>
        <v>1006847.2212372998</v>
      </c>
      <c r="C201" s="89">
        <f t="shared" si="42"/>
        <v>827272.72727272729</v>
      </c>
      <c r="D201" s="89">
        <f t="shared" si="43"/>
        <v>179574.49396457255</v>
      </c>
      <c r="E201" s="133"/>
      <c r="F201" s="133"/>
      <c r="G201" s="133"/>
      <c r="H201" s="133"/>
      <c r="I201" s="133"/>
      <c r="J201" s="133"/>
      <c r="K201" s="133"/>
    </row>
    <row r="202" spans="1:178" ht="20.100000000000001" customHeight="1" x14ac:dyDescent="0.25">
      <c r="A202" s="127">
        <f t="shared" si="40"/>
        <v>7</v>
      </c>
      <c r="B202" s="89">
        <f t="shared" si="41"/>
        <v>1006941.9554470301</v>
      </c>
      <c r="C202" s="89">
        <f t="shared" si="42"/>
        <v>827272.72727272729</v>
      </c>
      <c r="D202" s="89">
        <f t="shared" si="43"/>
        <v>179669.22817430284</v>
      </c>
      <c r="E202" s="133"/>
      <c r="F202" s="133"/>
      <c r="G202" s="133"/>
      <c r="H202" s="133"/>
      <c r="I202" s="133"/>
      <c r="J202" s="133"/>
      <c r="K202" s="133"/>
    </row>
    <row r="203" spans="1:178" ht="20.100000000000001" customHeight="1" x14ac:dyDescent="0.25">
      <c r="A203" s="127">
        <f t="shared" si="40"/>
        <v>8</v>
      </c>
      <c r="B203" s="89">
        <f t="shared" si="41"/>
        <v>870875.24721939454</v>
      </c>
      <c r="C203" s="89">
        <f t="shared" si="42"/>
        <v>827272.72727272729</v>
      </c>
      <c r="D203" s="89">
        <f t="shared" si="43"/>
        <v>43602.519946667249</v>
      </c>
      <c r="E203" s="133"/>
      <c r="F203" s="133"/>
      <c r="G203" s="133"/>
      <c r="H203" s="133"/>
      <c r="I203" s="133"/>
      <c r="J203" s="133"/>
      <c r="K203" s="133"/>
    </row>
    <row r="204" spans="1:178" ht="20.100000000000001" customHeight="1" x14ac:dyDescent="0.25">
      <c r="A204" s="127">
        <f t="shared" si="40"/>
        <v>9</v>
      </c>
      <c r="B204" s="89">
        <f t="shared" si="41"/>
        <v>611091.64186528418</v>
      </c>
      <c r="C204" s="89">
        <f t="shared" si="42"/>
        <v>827272.72727272729</v>
      </c>
      <c r="D204" s="89">
        <f t="shared" si="43"/>
        <v>-216181.08540744311</v>
      </c>
      <c r="E204" s="133"/>
      <c r="F204" s="133"/>
      <c r="G204" s="133"/>
      <c r="H204" s="133"/>
      <c r="I204" s="133"/>
      <c r="J204" s="133"/>
      <c r="K204" s="133"/>
    </row>
    <row r="205" spans="1:178" ht="20.100000000000001" customHeight="1" x14ac:dyDescent="0.25">
      <c r="A205" s="127">
        <f t="shared" si="40"/>
        <v>10</v>
      </c>
      <c r="B205" s="89">
        <f t="shared" si="41"/>
        <v>653255.41513034736</v>
      </c>
      <c r="C205" s="89">
        <f t="shared" si="42"/>
        <v>827272.72727272729</v>
      </c>
      <c r="D205" s="89">
        <f t="shared" si="43"/>
        <v>-174017.31214237993</v>
      </c>
      <c r="E205" s="133"/>
      <c r="F205" s="133"/>
      <c r="G205" s="133"/>
      <c r="H205" s="133"/>
      <c r="I205" s="133"/>
      <c r="J205" s="133"/>
      <c r="K205" s="133"/>
    </row>
    <row r="206" spans="1:178" ht="20.100000000000001" customHeight="1" x14ac:dyDescent="0.25">
      <c r="A206" s="127">
        <f t="shared" si="40"/>
        <v>11</v>
      </c>
      <c r="B206" s="89">
        <f t="shared" si="41"/>
        <v>615382.5271941917</v>
      </c>
      <c r="C206" s="89">
        <f t="shared" si="42"/>
        <v>827272.72727272729</v>
      </c>
      <c r="D206" s="89">
        <f t="shared" si="43"/>
        <v>-211890.20007853559</v>
      </c>
      <c r="E206" s="133"/>
      <c r="F206" s="133"/>
      <c r="G206" s="133"/>
      <c r="H206" s="133"/>
      <c r="I206" s="133"/>
      <c r="J206" s="133"/>
      <c r="K206" s="133"/>
    </row>
    <row r="207" spans="1:178" ht="20.100000000000001" customHeight="1" x14ac:dyDescent="0.25">
      <c r="A207" s="127">
        <f t="shared" si="40"/>
        <v>12</v>
      </c>
      <c r="B207" s="89">
        <f t="shared" si="41"/>
        <v>473055.52407610154</v>
      </c>
      <c r="C207" s="89">
        <f t="shared" si="42"/>
        <v>827272.72727272729</v>
      </c>
      <c r="D207" s="89">
        <f t="shared" si="43"/>
        <v>-354217.20319662575</v>
      </c>
      <c r="E207" s="133"/>
      <c r="F207" s="133"/>
      <c r="G207" s="133"/>
      <c r="H207" s="133"/>
      <c r="I207" s="133"/>
      <c r="J207" s="133"/>
      <c r="K207" s="133"/>
    </row>
    <row r="208" spans="1:178" ht="20.100000000000001" customHeight="1" x14ac:dyDescent="0.25">
      <c r="A208" s="127">
        <f t="shared" si="40"/>
        <v>13</v>
      </c>
      <c r="B208" s="89">
        <f t="shared" si="41"/>
        <v>590283.74375892698</v>
      </c>
      <c r="C208" s="89">
        <f t="shared" si="42"/>
        <v>827272.72727272729</v>
      </c>
      <c r="D208" s="89">
        <f t="shared" si="43"/>
        <v>-236988.98351380031</v>
      </c>
      <c r="E208" s="133"/>
      <c r="F208" s="133"/>
      <c r="G208" s="133"/>
      <c r="H208" s="133"/>
      <c r="I208" s="133"/>
      <c r="J208" s="133"/>
      <c r="K208" s="133"/>
    </row>
    <row r="209" spans="1:11" ht="20.100000000000001" customHeight="1" x14ac:dyDescent="0.25">
      <c r="A209" s="127">
        <f t="shared" si="40"/>
        <v>14</v>
      </c>
      <c r="B209" s="89">
        <f t="shared" si="41"/>
        <v>923537.45741718099</v>
      </c>
      <c r="C209" s="89">
        <f t="shared" si="42"/>
        <v>827272.72727272729</v>
      </c>
      <c r="D209" s="89">
        <f t="shared" si="43"/>
        <v>96264.730144453701</v>
      </c>
      <c r="E209" s="133"/>
      <c r="F209" s="133"/>
      <c r="G209" s="133"/>
      <c r="H209" s="133"/>
      <c r="I209" s="133"/>
      <c r="J209" s="133"/>
      <c r="K209" s="133"/>
    </row>
    <row r="210" spans="1:11" ht="20.100000000000001" customHeight="1" x14ac:dyDescent="0.25">
      <c r="A210" s="127">
        <f t="shared" si="40"/>
        <v>15</v>
      </c>
      <c r="B210" s="89">
        <f t="shared" si="41"/>
        <v>805369.48330746382</v>
      </c>
      <c r="C210" s="89">
        <f t="shared" si="42"/>
        <v>827272.72727272729</v>
      </c>
      <c r="D210" s="89">
        <f t="shared" si="43"/>
        <v>-21903.243965263478</v>
      </c>
      <c r="E210" s="133"/>
      <c r="F210" s="133"/>
      <c r="G210" s="133"/>
      <c r="H210" s="133"/>
      <c r="I210" s="133"/>
      <c r="J210" s="133"/>
      <c r="K210" s="133"/>
    </row>
    <row r="211" spans="1:11" ht="20.100000000000001" customHeight="1" x14ac:dyDescent="0.25">
      <c r="A211" s="127">
        <f t="shared" si="40"/>
        <v>16</v>
      </c>
      <c r="B211" s="89">
        <f t="shared" si="41"/>
        <v>910838.02436865005</v>
      </c>
      <c r="C211" s="89">
        <f t="shared" si="42"/>
        <v>827272.72727272729</v>
      </c>
      <c r="D211" s="89">
        <f t="shared" si="43"/>
        <v>83565.297095922753</v>
      </c>
      <c r="E211" s="133"/>
      <c r="F211" s="133"/>
      <c r="G211" s="133"/>
      <c r="H211" s="133"/>
      <c r="I211" s="133"/>
      <c r="J211" s="133"/>
      <c r="K211" s="133"/>
    </row>
    <row r="212" spans="1:11" ht="20.100000000000001" customHeight="1" x14ac:dyDescent="0.25">
      <c r="A212" s="127">
        <f t="shared" si="40"/>
        <v>17</v>
      </c>
      <c r="B212" s="89">
        <f t="shared" si="41"/>
        <v>726589.33017954649</v>
      </c>
      <c r="C212" s="89">
        <f t="shared" si="42"/>
        <v>827272.72727272729</v>
      </c>
      <c r="D212" s="89">
        <f t="shared" si="43"/>
        <v>-100683.3970931808</v>
      </c>
      <c r="E212" s="133"/>
      <c r="F212" s="133"/>
      <c r="G212" s="133"/>
      <c r="H212" s="133"/>
      <c r="I212" s="133"/>
      <c r="J212" s="133"/>
      <c r="K212" s="133"/>
    </row>
    <row r="213" spans="1:11" ht="20.100000000000001" customHeight="1" x14ac:dyDescent="0.25">
      <c r="A213" s="127">
        <f t="shared" si="40"/>
        <v>18</v>
      </c>
      <c r="B213" s="89">
        <f t="shared" si="41"/>
        <v>433144.39375439525</v>
      </c>
      <c r="C213" s="89">
        <f t="shared" si="42"/>
        <v>827272.72727272729</v>
      </c>
      <c r="D213" s="89">
        <f t="shared" si="43"/>
        <v>-394128.33351833205</v>
      </c>
      <c r="E213" s="133"/>
      <c r="F213" s="133"/>
      <c r="G213" s="133"/>
      <c r="H213" s="133"/>
      <c r="I213" s="133"/>
      <c r="J213" s="133"/>
      <c r="K213" s="133"/>
    </row>
    <row r="214" spans="1:11" ht="20.100000000000001" customHeight="1" x14ac:dyDescent="0.25">
      <c r="A214" s="127">
        <f t="shared" si="40"/>
        <v>19</v>
      </c>
      <c r="B214" s="89">
        <f t="shared" si="41"/>
        <v>619420.16608275473</v>
      </c>
      <c r="C214" s="89">
        <f t="shared" si="42"/>
        <v>827272.72727272729</v>
      </c>
      <c r="D214" s="89">
        <f t="shared" si="43"/>
        <v>-207852.56118997256</v>
      </c>
      <c r="E214" s="133"/>
      <c r="F214" s="133"/>
      <c r="G214" s="133"/>
      <c r="H214" s="133"/>
      <c r="I214" s="133"/>
      <c r="J214" s="133"/>
      <c r="K214" s="133"/>
    </row>
    <row r="215" spans="1:11" ht="20.100000000000001" customHeight="1" x14ac:dyDescent="0.25">
      <c r="A215" s="127">
        <f t="shared" si="40"/>
        <v>20</v>
      </c>
      <c r="B215" s="89">
        <f t="shared" si="41"/>
        <v>780778.05962371978</v>
      </c>
      <c r="C215" s="89">
        <f t="shared" si="42"/>
        <v>827272.72727272729</v>
      </c>
      <c r="D215" s="89">
        <f t="shared" si="43"/>
        <v>-46494.667649007519</v>
      </c>
      <c r="E215" s="133"/>
      <c r="F215" s="133"/>
      <c r="G215" s="133"/>
      <c r="H215" s="133"/>
      <c r="I215" s="133"/>
      <c r="J215" s="133"/>
      <c r="K215" s="133"/>
    </row>
    <row r="216" spans="1:11" ht="20.100000000000001" customHeight="1" x14ac:dyDescent="0.25">
      <c r="A216" s="127">
        <f t="shared" si="40"/>
        <v>21</v>
      </c>
      <c r="B216" s="89">
        <f t="shared" si="41"/>
        <v>696295.08129460551</v>
      </c>
      <c r="C216" s="89">
        <f t="shared" si="42"/>
        <v>827272.72727272729</v>
      </c>
      <c r="D216" s="89">
        <f t="shared" si="43"/>
        <v>-130977.64597812179</v>
      </c>
      <c r="E216" s="133"/>
      <c r="F216" s="133"/>
      <c r="G216" s="133"/>
      <c r="H216" s="133"/>
      <c r="I216" s="133"/>
      <c r="J216" s="133"/>
      <c r="K216" s="133"/>
    </row>
    <row r="217" spans="1:11" ht="20.100000000000001" customHeight="1" x14ac:dyDescent="0.25">
      <c r="A217" s="127">
        <f t="shared" si="40"/>
        <v>22</v>
      </c>
      <c r="B217" s="89">
        <f t="shared" si="41"/>
        <v>755676.50941270089</v>
      </c>
      <c r="C217" s="89">
        <f t="shared" si="42"/>
        <v>827272.72727272729</v>
      </c>
      <c r="D217" s="89">
        <f t="shared" si="43"/>
        <v>-71596.217860026401</v>
      </c>
      <c r="E217" s="133"/>
      <c r="F217" s="133"/>
      <c r="G217" s="133"/>
      <c r="H217" s="133"/>
      <c r="I217" s="133"/>
      <c r="J217" s="133"/>
      <c r="K217" s="133"/>
    </row>
    <row r="218" spans="1:11" ht="20.100000000000001" customHeight="1" x14ac:dyDescent="0.25">
      <c r="A218" s="127">
        <f t="shared" si="40"/>
        <v>23</v>
      </c>
      <c r="B218" s="89">
        <f t="shared" si="41"/>
        <v>823630.31275295909</v>
      </c>
      <c r="C218" s="89">
        <f t="shared" si="42"/>
        <v>827272.72727272729</v>
      </c>
      <c r="D218" s="89">
        <f t="shared" si="43"/>
        <v>-3642.4145197682083</v>
      </c>
      <c r="E218" s="133"/>
      <c r="F218" s="133"/>
      <c r="G218" s="133"/>
      <c r="H218" s="133"/>
      <c r="I218" s="133"/>
      <c r="J218" s="133"/>
      <c r="K218" s="133"/>
    </row>
    <row r="219" spans="1:11" ht="20.100000000000001" customHeight="1" x14ac:dyDescent="0.25">
      <c r="A219" s="127">
        <f t="shared" si="40"/>
        <v>24</v>
      </c>
      <c r="B219" s="89">
        <f t="shared" si="41"/>
        <v>885135.17373768077</v>
      </c>
      <c r="C219" s="89">
        <f t="shared" si="42"/>
        <v>827272.72727272729</v>
      </c>
      <c r="D219" s="89">
        <f t="shared" si="43"/>
        <v>57862.446464953478</v>
      </c>
      <c r="E219" s="133"/>
      <c r="F219" s="133"/>
      <c r="G219" s="133"/>
      <c r="H219" s="133"/>
      <c r="I219" s="133"/>
      <c r="J219" s="133"/>
      <c r="K219" s="133"/>
    </row>
    <row r="220" spans="1:11" ht="20.100000000000001" customHeight="1" x14ac:dyDescent="0.25">
      <c r="A220" s="127">
        <f t="shared" si="40"/>
        <v>25</v>
      </c>
      <c r="B220" s="89">
        <f t="shared" si="41"/>
        <v>837662.36643266818</v>
      </c>
      <c r="C220" s="89">
        <f t="shared" si="42"/>
        <v>827272.72727272729</v>
      </c>
      <c r="D220" s="89">
        <f t="shared" si="43"/>
        <v>10389.639159940882</v>
      </c>
      <c r="E220" s="133"/>
      <c r="F220" s="133"/>
      <c r="G220" s="133"/>
      <c r="H220" s="133"/>
      <c r="I220" s="133"/>
      <c r="J220" s="133"/>
      <c r="K220" s="133"/>
    </row>
    <row r="221" spans="1:11" ht="20.100000000000001" customHeight="1" x14ac:dyDescent="0.25">
      <c r="A221" s="127">
        <f t="shared" si="40"/>
        <v>26</v>
      </c>
      <c r="B221" s="89">
        <f t="shared" si="41"/>
        <v>818695.13468121749</v>
      </c>
      <c r="C221" s="89">
        <f t="shared" si="42"/>
        <v>827272.72727272729</v>
      </c>
      <c r="D221" s="89">
        <f t="shared" si="43"/>
        <v>-8577.5925915098051</v>
      </c>
      <c r="E221" s="133"/>
      <c r="F221" s="133"/>
      <c r="G221" s="134"/>
      <c r="H221" s="134"/>
      <c r="I221" s="134"/>
      <c r="J221" s="134"/>
      <c r="K221" s="88"/>
    </row>
    <row r="222" spans="1:11" ht="20.100000000000001" customHeight="1" x14ac:dyDescent="0.25">
      <c r="A222" s="127">
        <f t="shared" si="40"/>
        <v>27</v>
      </c>
      <c r="B222" s="89">
        <f t="shared" si="41"/>
        <v>812940.05253845197</v>
      </c>
      <c r="C222" s="89">
        <f t="shared" si="42"/>
        <v>827272.72727272729</v>
      </c>
      <c r="D222" s="89">
        <f t="shared" si="43"/>
        <v>-14332.674734275322</v>
      </c>
      <c r="E222" s="88"/>
      <c r="F222" s="133"/>
      <c r="G222" s="134"/>
      <c r="H222" s="134"/>
      <c r="I222" s="134"/>
      <c r="J222" s="134"/>
      <c r="K222" s="88"/>
    </row>
    <row r="223" spans="1:11" ht="20.100000000000001" customHeight="1" x14ac:dyDescent="0.25">
      <c r="A223" s="127">
        <f t="shared" si="40"/>
        <v>28</v>
      </c>
      <c r="B223" s="89">
        <f t="shared" si="41"/>
        <v>725317.01485765143</v>
      </c>
      <c r="C223" s="89">
        <f t="shared" si="42"/>
        <v>827272.72727272729</v>
      </c>
      <c r="D223" s="89">
        <f t="shared" si="43"/>
        <v>-101955.71241507586</v>
      </c>
      <c r="E223" s="88"/>
      <c r="F223" s="133"/>
      <c r="G223" s="134"/>
      <c r="H223" s="134"/>
      <c r="I223" s="134"/>
      <c r="J223" s="134"/>
      <c r="K223" s="88"/>
    </row>
    <row r="224" spans="1:11" ht="20.100000000000001" customHeight="1" x14ac:dyDescent="0.25">
      <c r="A224" s="127">
        <f t="shared" si="40"/>
        <v>29</v>
      </c>
      <c r="B224" s="89">
        <f t="shared" si="41"/>
        <v>796242.37150283169</v>
      </c>
      <c r="C224" s="89">
        <f t="shared" si="42"/>
        <v>827272.72727272729</v>
      </c>
      <c r="D224" s="89">
        <f t="shared" si="43"/>
        <v>-31030.355769895599</v>
      </c>
      <c r="E224" s="88"/>
      <c r="F224" s="133"/>
      <c r="G224" s="134"/>
      <c r="H224" s="134"/>
      <c r="I224" s="134"/>
      <c r="J224" s="134"/>
      <c r="K224" s="88"/>
    </row>
    <row r="225" spans="1:25" ht="20.100000000000001" customHeight="1" x14ac:dyDescent="0.25">
      <c r="A225" s="127">
        <f t="shared" si="40"/>
        <v>30</v>
      </c>
      <c r="B225" s="89">
        <f t="shared" si="41"/>
        <v>905161.8312037288</v>
      </c>
      <c r="C225" s="89">
        <f t="shared" si="42"/>
        <v>827272.72727272729</v>
      </c>
      <c r="D225" s="89">
        <f t="shared" si="43"/>
        <v>77889.103931001504</v>
      </c>
      <c r="E225" s="88"/>
      <c r="F225" s="133"/>
      <c r="G225" s="134"/>
      <c r="H225" s="134"/>
      <c r="I225" s="134"/>
      <c r="J225" s="134"/>
      <c r="K225" s="88"/>
    </row>
    <row r="226" spans="1:25" ht="20.100000000000001" customHeight="1" x14ac:dyDescent="0.25">
      <c r="A226" s="127">
        <f t="shared" si="40"/>
        <v>31</v>
      </c>
      <c r="B226" s="89">
        <f t="shared" si="41"/>
        <v>809905.65748479054</v>
      </c>
      <c r="C226" s="89">
        <f t="shared" si="42"/>
        <v>827272.72727272729</v>
      </c>
      <c r="D226" s="89">
        <f t="shared" si="43"/>
        <v>-17367.069787936751</v>
      </c>
      <c r="E226" s="88"/>
      <c r="F226" s="133"/>
      <c r="G226" s="134"/>
      <c r="H226" s="134"/>
      <c r="I226" s="134"/>
      <c r="J226" s="134"/>
      <c r="K226" s="88"/>
    </row>
    <row r="227" spans="1:25" ht="20.100000000000001" customHeight="1" x14ac:dyDescent="0.25">
      <c r="A227" s="127">
        <f t="shared" si="40"/>
        <v>32</v>
      </c>
      <c r="B227" s="89">
        <f t="shared" si="41"/>
        <v>885510.43498400529</v>
      </c>
      <c r="C227" s="89">
        <f t="shared" si="42"/>
        <v>827272.72727272729</v>
      </c>
      <c r="D227" s="89">
        <f t="shared" si="43"/>
        <v>58237.707711277995</v>
      </c>
      <c r="E227" s="88"/>
      <c r="F227" s="133"/>
      <c r="G227" s="134"/>
      <c r="H227" s="134"/>
      <c r="I227" s="134"/>
      <c r="J227" s="134"/>
      <c r="K227" s="88"/>
    </row>
    <row r="228" spans="1:25" ht="20.100000000000001" customHeight="1" x14ac:dyDescent="0.25">
      <c r="A228" s="127">
        <f t="shared" si="40"/>
        <v>33</v>
      </c>
      <c r="B228" s="89">
        <f t="shared" si="41"/>
        <v>983243.16777135991</v>
      </c>
      <c r="C228" s="89">
        <f t="shared" si="42"/>
        <v>827272.72727272729</v>
      </c>
      <c r="D228" s="89">
        <f t="shared" si="43"/>
        <v>155970.44049863261</v>
      </c>
      <c r="E228" s="88"/>
      <c r="F228" s="133"/>
      <c r="G228" s="134"/>
      <c r="H228" s="134"/>
      <c r="I228" s="134"/>
      <c r="J228" s="134"/>
      <c r="K228" s="88"/>
      <c r="Y228" s="142"/>
    </row>
    <row r="229" spans="1:25" ht="20.100000000000001" customHeight="1" x14ac:dyDescent="0.25">
      <c r="A229" s="127">
        <f t="shared" si="40"/>
        <v>34</v>
      </c>
      <c r="B229" s="89">
        <f t="shared" si="41"/>
        <v>966589.16293653124</v>
      </c>
      <c r="C229" s="89">
        <f t="shared" si="42"/>
        <v>827272.72727272729</v>
      </c>
      <c r="D229" s="89">
        <f t="shared" si="43"/>
        <v>139316.43566380395</v>
      </c>
      <c r="E229" s="88"/>
      <c r="F229" s="133"/>
      <c r="G229" s="134"/>
      <c r="H229" s="134"/>
      <c r="I229" s="134"/>
      <c r="J229" s="134"/>
      <c r="K229" s="88"/>
      <c r="Y229" s="142"/>
    </row>
    <row r="230" spans="1:25" ht="20.100000000000001" customHeight="1" x14ac:dyDescent="0.25">
      <c r="A230" s="127">
        <f t="shared" si="40"/>
        <v>35</v>
      </c>
      <c r="B230" s="89">
        <f t="shared" si="41"/>
        <v>982363.55021156615</v>
      </c>
      <c r="C230" s="89">
        <f t="shared" si="42"/>
        <v>827272.72727272729</v>
      </c>
      <c r="D230" s="89">
        <f t="shared" si="43"/>
        <v>155090.82293883886</v>
      </c>
      <c r="E230" s="88"/>
      <c r="F230" s="133"/>
      <c r="G230" s="134"/>
      <c r="H230" s="134"/>
      <c r="I230" s="134"/>
      <c r="J230" s="134"/>
      <c r="K230" s="88"/>
      <c r="Y230" s="142"/>
    </row>
    <row r="231" spans="1:25" ht="20.100000000000001" customHeight="1" x14ac:dyDescent="0.25">
      <c r="A231" s="127">
        <f t="shared" si="40"/>
        <v>36</v>
      </c>
      <c r="B231" s="89">
        <f t="shared" si="41"/>
        <v>1018911.564501544</v>
      </c>
      <c r="C231" s="89">
        <f t="shared" si="42"/>
        <v>827272.72727272729</v>
      </c>
      <c r="D231" s="89">
        <f t="shared" si="43"/>
        <v>191638.8372288167</v>
      </c>
      <c r="E231" s="88"/>
      <c r="F231" s="133"/>
      <c r="G231" s="134"/>
      <c r="H231" s="134"/>
      <c r="I231" s="134"/>
      <c r="J231" s="134"/>
      <c r="K231" s="88"/>
      <c r="Y231" s="142"/>
    </row>
    <row r="232" spans="1:25" ht="20.100000000000001" customHeight="1" x14ac:dyDescent="0.25">
      <c r="A232" s="127">
        <f t="shared" si="40"/>
        <v>37</v>
      </c>
      <c r="B232" s="89">
        <f t="shared" si="41"/>
        <v>988317.95944858051</v>
      </c>
      <c r="C232" s="89">
        <f t="shared" si="42"/>
        <v>827272.72727272729</v>
      </c>
      <c r="D232" s="89">
        <f t="shared" si="43"/>
        <v>161045.23217585322</v>
      </c>
      <c r="E232" s="88"/>
      <c r="F232" s="133"/>
      <c r="G232" s="134"/>
      <c r="H232" s="134"/>
      <c r="I232" s="134"/>
      <c r="J232" s="134"/>
      <c r="K232" s="88"/>
      <c r="Y232" s="142"/>
    </row>
    <row r="233" spans="1:25" ht="20.100000000000001" customHeight="1" x14ac:dyDescent="0.25">
      <c r="A233" s="127">
        <f t="shared" si="40"/>
        <v>38</v>
      </c>
      <c r="B233" s="89">
        <f t="shared" si="41"/>
        <v>882191.57319990452</v>
      </c>
      <c r="C233" s="89">
        <f t="shared" si="42"/>
        <v>827272.72727272729</v>
      </c>
      <c r="D233" s="89">
        <f t="shared" si="43"/>
        <v>54918.84592717723</v>
      </c>
      <c r="E233" s="88"/>
      <c r="F233" s="133"/>
      <c r="G233" s="134"/>
      <c r="H233" s="134"/>
      <c r="I233" s="134"/>
      <c r="J233" s="134"/>
      <c r="K233" s="88"/>
      <c r="Y233" s="142"/>
    </row>
    <row r="234" spans="1:25" ht="20.100000000000001" customHeight="1" x14ac:dyDescent="0.25">
      <c r="A234" s="127">
        <f t="shared" si="40"/>
        <v>39</v>
      </c>
      <c r="B234" s="89">
        <f t="shared" si="41"/>
        <v>922572.26699056104</v>
      </c>
      <c r="C234" s="89">
        <f t="shared" si="42"/>
        <v>827272.72727272729</v>
      </c>
      <c r="D234" s="89">
        <f t="shared" si="43"/>
        <v>95299.539717833744</v>
      </c>
      <c r="E234" s="88"/>
      <c r="F234" s="133"/>
      <c r="G234" s="134"/>
      <c r="H234" s="134"/>
      <c r="I234" s="134"/>
      <c r="J234" s="134"/>
      <c r="K234" s="88"/>
      <c r="Y234" s="142"/>
    </row>
    <row r="235" spans="1:25" ht="20.100000000000001" customHeight="1" x14ac:dyDescent="0.25">
      <c r="A235" s="127">
        <f t="shared" si="40"/>
        <v>40</v>
      </c>
      <c r="B235" s="89">
        <f t="shared" si="41"/>
        <v>1068115.9658948807</v>
      </c>
      <c r="C235" s="89">
        <f t="shared" si="42"/>
        <v>827272.72727272729</v>
      </c>
      <c r="D235" s="89">
        <f t="shared" si="43"/>
        <v>240843.23862215341</v>
      </c>
      <c r="E235" s="88"/>
      <c r="F235" s="133"/>
      <c r="G235" s="134"/>
      <c r="H235" s="134"/>
      <c r="I235" s="134"/>
      <c r="J235" s="134"/>
      <c r="K235" s="88"/>
      <c r="Y235" s="142"/>
    </row>
    <row r="236" spans="1:25" ht="20.100000000000001" customHeight="1" x14ac:dyDescent="0.25">
      <c r="A236" s="127">
        <f t="shared" si="40"/>
        <v>41</v>
      </c>
      <c r="B236" s="89">
        <f t="shared" si="41"/>
        <v>1085433.9991961401</v>
      </c>
      <c r="C236" s="89">
        <f t="shared" si="42"/>
        <v>827272.72727272729</v>
      </c>
      <c r="D236" s="89">
        <f t="shared" si="43"/>
        <v>258161.2719234128</v>
      </c>
      <c r="E236" s="88"/>
      <c r="F236" s="133"/>
      <c r="G236" s="134"/>
      <c r="H236" s="134"/>
      <c r="I236" s="134"/>
      <c r="J236" s="134"/>
      <c r="K236" s="88"/>
      <c r="Y236" s="142"/>
    </row>
    <row r="237" spans="1:25" ht="20.100000000000001" customHeight="1" x14ac:dyDescent="0.25">
      <c r="A237" s="127">
        <f t="shared" si="40"/>
        <v>42</v>
      </c>
      <c r="B237" s="89">
        <f t="shared" si="41"/>
        <v>1120644.794071509</v>
      </c>
      <c r="C237" s="89">
        <f t="shared" si="42"/>
        <v>827272.72727272729</v>
      </c>
      <c r="D237" s="89">
        <f t="shared" si="43"/>
        <v>293372.06679878174</v>
      </c>
      <c r="E237" s="88"/>
      <c r="F237" s="133"/>
      <c r="G237" s="134"/>
      <c r="H237" s="134"/>
      <c r="I237" s="134"/>
      <c r="J237" s="134"/>
      <c r="K237" s="88"/>
      <c r="Y237" s="142"/>
    </row>
    <row r="238" spans="1:25" ht="20.100000000000001" customHeight="1" x14ac:dyDescent="0.25">
      <c r="A238" s="127">
        <f t="shared" si="40"/>
        <v>43</v>
      </c>
      <c r="B238" s="89">
        <f t="shared" si="41"/>
        <v>988308.56883935642</v>
      </c>
      <c r="C238" s="89">
        <f t="shared" si="42"/>
        <v>827272.72727272729</v>
      </c>
      <c r="D238" s="89">
        <f t="shared" si="43"/>
        <v>161035.84156662913</v>
      </c>
      <c r="E238" s="88"/>
      <c r="F238" s="133"/>
      <c r="G238" s="134"/>
      <c r="H238" s="134"/>
      <c r="I238" s="134"/>
      <c r="J238" s="134"/>
      <c r="K238" s="88"/>
      <c r="Y238" s="142"/>
    </row>
    <row r="239" spans="1:25" ht="20.100000000000001" customHeight="1" x14ac:dyDescent="0.25">
      <c r="A239" s="127">
        <f t="shared" si="40"/>
        <v>44</v>
      </c>
      <c r="B239" s="89">
        <f t="shared" si="41"/>
        <v>1027983.4522295314</v>
      </c>
      <c r="C239" s="89">
        <f t="shared" si="42"/>
        <v>827272.72727272729</v>
      </c>
      <c r="D239" s="89">
        <f t="shared" si="43"/>
        <v>200710.72495680407</v>
      </c>
      <c r="E239" s="88"/>
      <c r="F239" s="133"/>
      <c r="G239" s="134"/>
      <c r="H239" s="134"/>
      <c r="I239" s="134"/>
      <c r="J239" s="134"/>
      <c r="K239" s="88"/>
      <c r="Y239" s="142"/>
    </row>
    <row r="240" spans="1:25" ht="20.100000000000001" customHeight="1" x14ac:dyDescent="0.25">
      <c r="A240" s="131"/>
      <c r="B240" s="88"/>
      <c r="C240" s="88"/>
      <c r="D240" s="88"/>
      <c r="E240" s="88"/>
      <c r="F240" s="133"/>
      <c r="G240" s="134"/>
      <c r="H240" s="134"/>
      <c r="I240" s="134"/>
      <c r="J240" s="134"/>
      <c r="K240" s="88"/>
    </row>
    <row r="241" spans="1:7" ht="20.100000000000001" customHeight="1" x14ac:dyDescent="0.25">
      <c r="A241" s="12"/>
      <c r="B241" s="215" t="s">
        <v>392</v>
      </c>
      <c r="C241" s="215"/>
      <c r="D241" s="97">
        <f>SUMSQ(D196:D239)</f>
        <v>1405728187000.9526</v>
      </c>
    </row>
    <row r="244" spans="1:7" ht="20.100000000000001" customHeight="1" x14ac:dyDescent="0.25">
      <c r="A244" s="78" t="str">
        <f>A10</f>
        <v>Itens da amostra</v>
      </c>
      <c r="B244" s="8" t="s">
        <v>99</v>
      </c>
      <c r="C244" s="8" t="s">
        <v>100</v>
      </c>
      <c r="D244" s="8" t="s">
        <v>3</v>
      </c>
      <c r="F244" s="8" t="s">
        <v>391</v>
      </c>
      <c r="G244" s="8" t="s">
        <v>349</v>
      </c>
    </row>
    <row r="245" spans="1:7" ht="20.100000000000001" customHeight="1" x14ac:dyDescent="0.25">
      <c r="A245" s="127">
        <f t="shared" ref="A245:A288" si="44">A12</f>
        <v>1</v>
      </c>
      <c r="B245" s="89">
        <f t="shared" ref="B245:B288" si="45">L12</f>
        <v>400000</v>
      </c>
      <c r="C245" s="89">
        <f t="shared" ref="C245:C288" si="46">B196</f>
        <v>360292.31518574321</v>
      </c>
      <c r="D245" s="89">
        <f>B245-C245</f>
        <v>39707.684814256791</v>
      </c>
      <c r="F245" s="89">
        <f>D245/$B$110</f>
        <v>1.554042601952575</v>
      </c>
      <c r="G245" s="96">
        <f>D245/B245</f>
        <v>9.9269212035641971E-2</v>
      </c>
    </row>
    <row r="246" spans="1:7" ht="20.100000000000001" customHeight="1" x14ac:dyDescent="0.25">
      <c r="A246" s="127">
        <f t="shared" si="44"/>
        <v>2</v>
      </c>
      <c r="B246" s="89">
        <f t="shared" si="45"/>
        <v>1000000</v>
      </c>
      <c r="C246" s="89">
        <f t="shared" si="46"/>
        <v>996617.93893530383</v>
      </c>
      <c r="D246" s="89">
        <f t="shared" ref="D246:D288" si="47">B246-C246</f>
        <v>3382.0610646961723</v>
      </c>
      <c r="F246" s="89">
        <f t="shared" ref="F246:F288" si="48">D246/$B$110</f>
        <v>0.13236397441776435</v>
      </c>
      <c r="G246" s="96">
        <f t="shared" ref="G246:G288" si="49">D246/B246</f>
        <v>3.382061064696172E-3</v>
      </c>
    </row>
    <row r="247" spans="1:7" ht="20.100000000000001" customHeight="1" x14ac:dyDescent="0.25">
      <c r="A247" s="127">
        <f t="shared" si="44"/>
        <v>3</v>
      </c>
      <c r="B247" s="89">
        <f t="shared" si="45"/>
        <v>900000</v>
      </c>
      <c r="C247" s="89">
        <f t="shared" si="46"/>
        <v>905680.4171058574</v>
      </c>
      <c r="D247" s="89">
        <f t="shared" si="47"/>
        <v>-5680.4171058573993</v>
      </c>
      <c r="F247" s="89">
        <f t="shared" si="48"/>
        <v>-0.2223149050531662</v>
      </c>
      <c r="G247" s="96">
        <f t="shared" si="49"/>
        <v>-6.3115745620637769E-3</v>
      </c>
    </row>
    <row r="248" spans="1:7" ht="20.100000000000001" customHeight="1" x14ac:dyDescent="0.25">
      <c r="A248" s="127">
        <f t="shared" si="44"/>
        <v>4</v>
      </c>
      <c r="B248" s="89">
        <f t="shared" si="45"/>
        <v>500000</v>
      </c>
      <c r="C248" s="89">
        <f t="shared" si="46"/>
        <v>531684.92743169283</v>
      </c>
      <c r="D248" s="89">
        <f t="shared" si="47"/>
        <v>-31684.927431692835</v>
      </c>
      <c r="F248" s="89">
        <f t="shared" si="48"/>
        <v>-1.2400553519793036</v>
      </c>
      <c r="G248" s="96">
        <f t="shared" si="49"/>
        <v>-6.3369854863385672E-2</v>
      </c>
    </row>
    <row r="249" spans="1:7" ht="20.100000000000001" customHeight="1" x14ac:dyDescent="0.25">
      <c r="A249" s="127">
        <f t="shared" si="44"/>
        <v>5</v>
      </c>
      <c r="B249" s="89">
        <f t="shared" si="45"/>
        <v>800000</v>
      </c>
      <c r="C249" s="89">
        <f t="shared" si="46"/>
        <v>791466.24450480193</v>
      </c>
      <c r="D249" s="89">
        <f t="shared" si="47"/>
        <v>8533.755495198071</v>
      </c>
      <c r="F249" s="89">
        <f t="shared" si="48"/>
        <v>0.3339862209600073</v>
      </c>
      <c r="G249" s="96">
        <f t="shared" si="49"/>
        <v>1.0667194368997589E-2</v>
      </c>
    </row>
    <row r="250" spans="1:7" ht="20.100000000000001" customHeight="1" x14ac:dyDescent="0.25">
      <c r="A250" s="127">
        <f t="shared" si="44"/>
        <v>6</v>
      </c>
      <c r="B250" s="89">
        <f t="shared" si="45"/>
        <v>1000000</v>
      </c>
      <c r="C250" s="89">
        <f t="shared" si="46"/>
        <v>1006847.2212372998</v>
      </c>
      <c r="D250" s="89">
        <f t="shared" si="47"/>
        <v>-6847.2212372998474</v>
      </c>
      <c r="F250" s="89">
        <f t="shared" si="48"/>
        <v>-0.26798020477733436</v>
      </c>
      <c r="G250" s="96">
        <f t="shared" si="49"/>
        <v>-6.847221237299847E-3</v>
      </c>
    </row>
    <row r="251" spans="1:7" ht="20.100000000000001" customHeight="1" x14ac:dyDescent="0.25">
      <c r="A251" s="127">
        <f t="shared" si="44"/>
        <v>7</v>
      </c>
      <c r="B251" s="89">
        <f t="shared" si="45"/>
        <v>1000000</v>
      </c>
      <c r="C251" s="89">
        <f t="shared" si="46"/>
        <v>1006941.9554470301</v>
      </c>
      <c r="D251" s="89">
        <f t="shared" si="47"/>
        <v>-6941.9554470301373</v>
      </c>
      <c r="F251" s="89">
        <f t="shared" si="48"/>
        <v>-0.2716878245610575</v>
      </c>
      <c r="G251" s="96">
        <f t="shared" si="49"/>
        <v>-6.9419554470301374E-3</v>
      </c>
    </row>
    <row r="252" spans="1:7" ht="20.100000000000001" customHeight="1" x14ac:dyDescent="0.25">
      <c r="A252" s="127">
        <f t="shared" si="44"/>
        <v>8</v>
      </c>
      <c r="B252" s="89">
        <f t="shared" si="45"/>
        <v>900000</v>
      </c>
      <c r="C252" s="89">
        <f t="shared" si="46"/>
        <v>870875.24721939454</v>
      </c>
      <c r="D252" s="89">
        <f t="shared" si="47"/>
        <v>29124.752780605457</v>
      </c>
      <c r="F252" s="89">
        <f t="shared" si="48"/>
        <v>1.1398576070128088</v>
      </c>
      <c r="G252" s="96">
        <f t="shared" si="49"/>
        <v>3.2360836422894952E-2</v>
      </c>
    </row>
    <row r="253" spans="1:7" ht="20.100000000000001" customHeight="1" x14ac:dyDescent="0.25">
      <c r="A253" s="127">
        <f t="shared" si="44"/>
        <v>9</v>
      </c>
      <c r="B253" s="89">
        <f t="shared" si="45"/>
        <v>600000</v>
      </c>
      <c r="C253" s="89">
        <f t="shared" si="46"/>
        <v>611091.64186528418</v>
      </c>
      <c r="D253" s="89">
        <f t="shared" si="47"/>
        <v>-11091.641865284182</v>
      </c>
      <c r="F253" s="89">
        <f t="shared" si="48"/>
        <v>-0.43409440930344922</v>
      </c>
      <c r="G253" s="96">
        <f t="shared" si="49"/>
        <v>-1.8486069775473637E-2</v>
      </c>
    </row>
    <row r="254" spans="1:7" ht="20.100000000000001" customHeight="1" x14ac:dyDescent="0.25">
      <c r="A254" s="127">
        <f t="shared" si="44"/>
        <v>10</v>
      </c>
      <c r="B254" s="89">
        <f t="shared" si="45"/>
        <v>700000</v>
      </c>
      <c r="C254" s="89">
        <f t="shared" si="46"/>
        <v>653255.41513034736</v>
      </c>
      <c r="D254" s="89">
        <f t="shared" si="47"/>
        <v>46744.584869652637</v>
      </c>
      <c r="F254" s="89">
        <f t="shared" si="48"/>
        <v>1.8294462806843355</v>
      </c>
      <c r="G254" s="96">
        <f t="shared" si="49"/>
        <v>6.6777978385218054E-2</v>
      </c>
    </row>
    <row r="255" spans="1:7" ht="20.100000000000001" customHeight="1" x14ac:dyDescent="0.25">
      <c r="A255" s="127">
        <f t="shared" si="44"/>
        <v>11</v>
      </c>
      <c r="B255" s="89">
        <f t="shared" si="45"/>
        <v>600000</v>
      </c>
      <c r="C255" s="89">
        <f t="shared" si="46"/>
        <v>615382.5271941917</v>
      </c>
      <c r="D255" s="89">
        <f t="shared" si="47"/>
        <v>-15382.527194191702</v>
      </c>
      <c r="F255" s="89">
        <f t="shared" si="48"/>
        <v>-0.60202710627150291</v>
      </c>
      <c r="G255" s="96">
        <f t="shared" si="49"/>
        <v>-2.5637545323652835E-2</v>
      </c>
    </row>
    <row r="256" spans="1:7" ht="20.100000000000001" customHeight="1" x14ac:dyDescent="0.25">
      <c r="A256" s="127">
        <f t="shared" si="44"/>
        <v>12</v>
      </c>
      <c r="B256" s="89">
        <f t="shared" si="45"/>
        <v>500000</v>
      </c>
      <c r="C256" s="89">
        <f t="shared" si="46"/>
        <v>473055.52407610154</v>
      </c>
      <c r="D256" s="89">
        <f t="shared" si="47"/>
        <v>26944.475923898455</v>
      </c>
      <c r="F256" s="89">
        <f t="shared" si="48"/>
        <v>1.0545279501661975</v>
      </c>
      <c r="G256" s="96">
        <f t="shared" si="49"/>
        <v>5.3888951847796913E-2</v>
      </c>
    </row>
    <row r="257" spans="1:7" ht="20.100000000000001" customHeight="1" x14ac:dyDescent="0.25">
      <c r="A257" s="127">
        <f t="shared" si="44"/>
        <v>13</v>
      </c>
      <c r="B257" s="89">
        <f t="shared" si="45"/>
        <v>600000</v>
      </c>
      <c r="C257" s="89">
        <f t="shared" si="46"/>
        <v>590283.74375892698</v>
      </c>
      <c r="D257" s="89">
        <f t="shared" si="47"/>
        <v>9716.256241073017</v>
      </c>
      <c r="F257" s="89">
        <f t="shared" si="48"/>
        <v>0.38026584024595877</v>
      </c>
      <c r="G257" s="96">
        <f t="shared" si="49"/>
        <v>1.6193760401788361E-2</v>
      </c>
    </row>
    <row r="258" spans="1:7" ht="20.100000000000001" customHeight="1" x14ac:dyDescent="0.25">
      <c r="A258" s="127">
        <f t="shared" si="44"/>
        <v>14</v>
      </c>
      <c r="B258" s="89">
        <f t="shared" si="45"/>
        <v>900000</v>
      </c>
      <c r="C258" s="89">
        <f t="shared" si="46"/>
        <v>923537.45741718099</v>
      </c>
      <c r="D258" s="89">
        <f t="shared" si="47"/>
        <v>-23537.457417180995</v>
      </c>
      <c r="F258" s="89">
        <f t="shared" si="48"/>
        <v>-0.92118721449130458</v>
      </c>
      <c r="G258" s="96">
        <f t="shared" si="49"/>
        <v>-2.6152730463534439E-2</v>
      </c>
    </row>
    <row r="259" spans="1:7" ht="20.100000000000001" customHeight="1" x14ac:dyDescent="0.25">
      <c r="A259" s="127">
        <f t="shared" si="44"/>
        <v>15</v>
      </c>
      <c r="B259" s="89">
        <f t="shared" si="45"/>
        <v>800000</v>
      </c>
      <c r="C259" s="89">
        <f t="shared" si="46"/>
        <v>805369.48330746382</v>
      </c>
      <c r="D259" s="89">
        <f t="shared" si="47"/>
        <v>-5369.4833074638154</v>
      </c>
      <c r="F259" s="89">
        <f t="shared" si="48"/>
        <v>-0.21014586595277848</v>
      </c>
      <c r="G259" s="96">
        <f t="shared" si="49"/>
        <v>-6.7118541343297693E-3</v>
      </c>
    </row>
    <row r="260" spans="1:7" ht="20.100000000000001" customHeight="1" x14ac:dyDescent="0.25">
      <c r="A260" s="127">
        <f t="shared" si="44"/>
        <v>16</v>
      </c>
      <c r="B260" s="89">
        <f t="shared" si="45"/>
        <v>900000</v>
      </c>
      <c r="C260" s="89">
        <f t="shared" si="46"/>
        <v>910838.02436865005</v>
      </c>
      <c r="D260" s="89">
        <f t="shared" si="47"/>
        <v>-10838.024368650047</v>
      </c>
      <c r="F260" s="89">
        <f t="shared" si="48"/>
        <v>-0.42416856255076979</v>
      </c>
      <c r="G260" s="96">
        <f t="shared" si="49"/>
        <v>-1.2042249298500052E-2</v>
      </c>
    </row>
    <row r="261" spans="1:7" ht="20.100000000000001" customHeight="1" x14ac:dyDescent="0.25">
      <c r="A261" s="127">
        <f t="shared" si="44"/>
        <v>17</v>
      </c>
      <c r="B261" s="89">
        <f t="shared" si="45"/>
        <v>700000</v>
      </c>
      <c r="C261" s="89">
        <f t="shared" si="46"/>
        <v>726589.33017954649</v>
      </c>
      <c r="D261" s="89">
        <f t="shared" si="47"/>
        <v>-26589.330179546494</v>
      </c>
      <c r="F261" s="89">
        <f t="shared" si="48"/>
        <v>-1.0406285848618033</v>
      </c>
      <c r="G261" s="96">
        <f t="shared" si="49"/>
        <v>-3.7984757399352136E-2</v>
      </c>
    </row>
    <row r="262" spans="1:7" ht="20.100000000000001" customHeight="1" x14ac:dyDescent="0.25">
      <c r="A262" s="127">
        <f t="shared" si="44"/>
        <v>18</v>
      </c>
      <c r="B262" s="89">
        <f t="shared" si="45"/>
        <v>400000</v>
      </c>
      <c r="C262" s="89">
        <f t="shared" si="46"/>
        <v>433144.39375439525</v>
      </c>
      <c r="D262" s="89">
        <f t="shared" si="47"/>
        <v>-33144.393754395249</v>
      </c>
      <c r="F262" s="89">
        <f t="shared" si="48"/>
        <v>-1.2971745935619878</v>
      </c>
      <c r="G262" s="96">
        <f t="shared" si="49"/>
        <v>-8.2860984385988129E-2</v>
      </c>
    </row>
    <row r="263" spans="1:7" ht="20.100000000000001" customHeight="1" x14ac:dyDescent="0.25">
      <c r="A263" s="127">
        <f t="shared" si="44"/>
        <v>19</v>
      </c>
      <c r="B263" s="89">
        <f t="shared" si="45"/>
        <v>600000</v>
      </c>
      <c r="C263" s="89">
        <f t="shared" si="46"/>
        <v>619420.16608275473</v>
      </c>
      <c r="D263" s="89">
        <f t="shared" si="47"/>
        <v>-19420.166082754731</v>
      </c>
      <c r="F263" s="89">
        <f t="shared" si="48"/>
        <v>-0.76004847854437119</v>
      </c>
      <c r="G263" s="96">
        <f t="shared" si="49"/>
        <v>-3.2366943471257882E-2</v>
      </c>
    </row>
    <row r="264" spans="1:7" ht="20.100000000000001" customHeight="1" x14ac:dyDescent="0.25">
      <c r="A264" s="127">
        <f t="shared" si="44"/>
        <v>20</v>
      </c>
      <c r="B264" s="89">
        <f t="shared" si="45"/>
        <v>800000</v>
      </c>
      <c r="C264" s="89">
        <f t="shared" si="46"/>
        <v>780778.05962371978</v>
      </c>
      <c r="D264" s="89">
        <f t="shared" si="47"/>
        <v>19221.940376280225</v>
      </c>
      <c r="F264" s="89">
        <f t="shared" si="48"/>
        <v>0.75229050438635825</v>
      </c>
      <c r="G264" s="96">
        <f t="shared" si="49"/>
        <v>2.4027425470350281E-2</v>
      </c>
    </row>
    <row r="265" spans="1:7" ht="20.100000000000001" customHeight="1" x14ac:dyDescent="0.25">
      <c r="A265" s="127">
        <f t="shared" si="44"/>
        <v>21</v>
      </c>
      <c r="B265" s="89">
        <f t="shared" si="45"/>
        <v>700000</v>
      </c>
      <c r="C265" s="89">
        <f t="shared" si="46"/>
        <v>696295.08129460551</v>
      </c>
      <c r="D265" s="89">
        <f t="shared" si="47"/>
        <v>3704.9187053944916</v>
      </c>
      <c r="F265" s="89">
        <f t="shared" si="48"/>
        <v>0.14499967781770018</v>
      </c>
      <c r="G265" s="96">
        <f t="shared" si="49"/>
        <v>5.2927410077064163E-3</v>
      </c>
    </row>
    <row r="266" spans="1:7" ht="20.100000000000001" customHeight="1" x14ac:dyDescent="0.25">
      <c r="A266" s="127">
        <f t="shared" si="44"/>
        <v>22</v>
      </c>
      <c r="B266" s="89">
        <f t="shared" si="45"/>
        <v>800000</v>
      </c>
      <c r="C266" s="89">
        <f t="shared" si="46"/>
        <v>755676.50941270089</v>
      </c>
      <c r="D266" s="89">
        <f t="shared" si="47"/>
        <v>44323.490587299108</v>
      </c>
      <c r="F266" s="89">
        <f t="shared" si="48"/>
        <v>1.7346917344114616</v>
      </c>
      <c r="G266" s="96">
        <f t="shared" si="49"/>
        <v>5.5404363234123885E-2</v>
      </c>
    </row>
    <row r="267" spans="1:7" ht="20.100000000000001" customHeight="1" x14ac:dyDescent="0.25">
      <c r="A267" s="127">
        <f t="shared" si="44"/>
        <v>23</v>
      </c>
      <c r="B267" s="89">
        <f t="shared" si="45"/>
        <v>800000</v>
      </c>
      <c r="C267" s="89">
        <f t="shared" si="46"/>
        <v>823630.31275295909</v>
      </c>
      <c r="D267" s="89">
        <f t="shared" si="47"/>
        <v>-23630.312752959086</v>
      </c>
      <c r="F267" s="89">
        <f t="shared" si="48"/>
        <v>-0.92482130064598145</v>
      </c>
      <c r="G267" s="96">
        <f t="shared" si="49"/>
        <v>-2.9537890941198856E-2</v>
      </c>
    </row>
    <row r="268" spans="1:7" ht="20.100000000000001" customHeight="1" x14ac:dyDescent="0.25">
      <c r="A268" s="127">
        <f t="shared" si="44"/>
        <v>24</v>
      </c>
      <c r="B268" s="89">
        <f t="shared" si="45"/>
        <v>900000</v>
      </c>
      <c r="C268" s="89">
        <f t="shared" si="46"/>
        <v>885135.17373768077</v>
      </c>
      <c r="D268" s="89">
        <f t="shared" si="47"/>
        <v>14864.826262319228</v>
      </c>
      <c r="F268" s="89">
        <f t="shared" si="48"/>
        <v>0.58176580655171894</v>
      </c>
      <c r="G268" s="96">
        <f t="shared" si="49"/>
        <v>1.6516473624799143E-2</v>
      </c>
    </row>
    <row r="269" spans="1:7" ht="20.100000000000001" customHeight="1" x14ac:dyDescent="0.25">
      <c r="A269" s="127">
        <f t="shared" si="44"/>
        <v>25</v>
      </c>
      <c r="B269" s="89">
        <f t="shared" si="45"/>
        <v>800000</v>
      </c>
      <c r="C269" s="89">
        <f t="shared" si="46"/>
        <v>837662.36643266818</v>
      </c>
      <c r="D269" s="89">
        <f t="shared" si="47"/>
        <v>-37662.366432668176</v>
      </c>
      <c r="F269" s="89">
        <f t="shared" si="48"/>
        <v>-1.4739948249438237</v>
      </c>
      <c r="G269" s="96">
        <f t="shared" si="49"/>
        <v>-4.707795804083522E-2</v>
      </c>
    </row>
    <row r="270" spans="1:7" ht="20.100000000000001" customHeight="1" x14ac:dyDescent="0.25">
      <c r="A270" s="127">
        <f t="shared" si="44"/>
        <v>26</v>
      </c>
      <c r="B270" s="89">
        <f t="shared" si="45"/>
        <v>800000</v>
      </c>
      <c r="C270" s="89">
        <f t="shared" si="46"/>
        <v>818695.13468121749</v>
      </c>
      <c r="D270" s="89">
        <f t="shared" si="47"/>
        <v>-18695.134681217489</v>
      </c>
      <c r="F270" s="89">
        <f t="shared" si="48"/>
        <v>-0.73167287087515465</v>
      </c>
      <c r="G270" s="96">
        <f t="shared" si="49"/>
        <v>-2.3368918351521863E-2</v>
      </c>
    </row>
    <row r="271" spans="1:7" ht="20.100000000000001" customHeight="1" x14ac:dyDescent="0.25">
      <c r="A271" s="127">
        <f t="shared" si="44"/>
        <v>27</v>
      </c>
      <c r="B271" s="89">
        <f t="shared" si="45"/>
        <v>800000</v>
      </c>
      <c r="C271" s="89">
        <f t="shared" si="46"/>
        <v>812940.05253845197</v>
      </c>
      <c r="D271" s="89">
        <f t="shared" si="47"/>
        <v>-12940.052538451971</v>
      </c>
      <c r="F271" s="89">
        <f t="shared" si="48"/>
        <v>-0.50643579474164591</v>
      </c>
      <c r="G271" s="96">
        <f t="shared" si="49"/>
        <v>-1.6175065673064964E-2</v>
      </c>
    </row>
    <row r="272" spans="1:7" ht="20.100000000000001" customHeight="1" x14ac:dyDescent="0.25">
      <c r="A272" s="127">
        <f t="shared" si="44"/>
        <v>28</v>
      </c>
      <c r="B272" s="89">
        <f t="shared" si="45"/>
        <v>700000</v>
      </c>
      <c r="C272" s="89">
        <f t="shared" si="46"/>
        <v>725317.01485765143</v>
      </c>
      <c r="D272" s="89">
        <f t="shared" si="47"/>
        <v>-25317.014857651433</v>
      </c>
      <c r="F272" s="89">
        <f t="shared" si="48"/>
        <v>-0.99083388586106935</v>
      </c>
      <c r="G272" s="96">
        <f t="shared" si="49"/>
        <v>-3.6167164082359191E-2</v>
      </c>
    </row>
    <row r="273" spans="1:7" ht="20.100000000000001" customHeight="1" x14ac:dyDescent="0.25">
      <c r="A273" s="127">
        <f t="shared" si="44"/>
        <v>29</v>
      </c>
      <c r="B273" s="89">
        <f t="shared" si="45"/>
        <v>800000</v>
      </c>
      <c r="C273" s="89">
        <f t="shared" si="46"/>
        <v>796242.37150283169</v>
      </c>
      <c r="D273" s="89">
        <f t="shared" si="47"/>
        <v>3757.6284971683053</v>
      </c>
      <c r="F273" s="89">
        <f t="shared" si="48"/>
        <v>0.14706258484286994</v>
      </c>
      <c r="G273" s="96">
        <f t="shared" si="49"/>
        <v>4.6970356214603819E-3</v>
      </c>
    </row>
    <row r="274" spans="1:7" ht="20.100000000000001" customHeight="1" x14ac:dyDescent="0.25">
      <c r="A274" s="127">
        <f t="shared" si="44"/>
        <v>30</v>
      </c>
      <c r="B274" s="89">
        <f t="shared" si="45"/>
        <v>900000</v>
      </c>
      <c r="C274" s="89">
        <f t="shared" si="46"/>
        <v>905161.8312037288</v>
      </c>
      <c r="D274" s="89">
        <f t="shared" si="47"/>
        <v>-5161.8312037287978</v>
      </c>
      <c r="F274" s="89">
        <f t="shared" si="48"/>
        <v>-0.20201897018691331</v>
      </c>
      <c r="G274" s="96">
        <f t="shared" si="49"/>
        <v>-5.7353680041431088E-3</v>
      </c>
    </row>
    <row r="275" spans="1:7" ht="20.100000000000001" customHeight="1" x14ac:dyDescent="0.25">
      <c r="A275" s="127">
        <f t="shared" si="44"/>
        <v>31</v>
      </c>
      <c r="B275" s="89">
        <f t="shared" si="45"/>
        <v>800000</v>
      </c>
      <c r="C275" s="89">
        <f t="shared" si="46"/>
        <v>809905.65748479054</v>
      </c>
      <c r="D275" s="89">
        <f t="shared" si="47"/>
        <v>-9905.6574847905431</v>
      </c>
      <c r="F275" s="89">
        <f t="shared" si="48"/>
        <v>-0.38767845075137303</v>
      </c>
      <c r="G275" s="96">
        <f t="shared" si="49"/>
        <v>-1.2382071855988179E-2</v>
      </c>
    </row>
    <row r="276" spans="1:7" ht="20.100000000000001" customHeight="1" x14ac:dyDescent="0.25">
      <c r="A276" s="127">
        <f t="shared" si="44"/>
        <v>32</v>
      </c>
      <c r="B276" s="89">
        <f t="shared" si="45"/>
        <v>900000</v>
      </c>
      <c r="C276" s="89">
        <f t="shared" si="46"/>
        <v>885510.43498400529</v>
      </c>
      <c r="D276" s="89">
        <f t="shared" si="47"/>
        <v>14489.565015994711</v>
      </c>
      <c r="F276" s="89">
        <f t="shared" si="48"/>
        <v>0.5670791793565535</v>
      </c>
      <c r="G276" s="96">
        <f t="shared" si="49"/>
        <v>1.6099516684438566E-2</v>
      </c>
    </row>
    <row r="277" spans="1:7" ht="20.100000000000001" customHeight="1" x14ac:dyDescent="0.25">
      <c r="A277" s="127">
        <f t="shared" si="44"/>
        <v>33</v>
      </c>
      <c r="B277" s="89">
        <f t="shared" si="45"/>
        <v>1000000</v>
      </c>
      <c r="C277" s="89">
        <f t="shared" si="46"/>
        <v>983243.16777135991</v>
      </c>
      <c r="D277" s="89">
        <f t="shared" si="47"/>
        <v>16756.832228640094</v>
      </c>
      <c r="F277" s="89">
        <f t="shared" si="48"/>
        <v>0.65581338420740221</v>
      </c>
      <c r="G277" s="96">
        <f t="shared" si="49"/>
        <v>1.6756832228640096E-2</v>
      </c>
    </row>
    <row r="278" spans="1:7" ht="20.100000000000001" customHeight="1" x14ac:dyDescent="0.25">
      <c r="A278" s="127">
        <f t="shared" si="44"/>
        <v>34</v>
      </c>
      <c r="B278" s="89">
        <f t="shared" si="45"/>
        <v>1000000</v>
      </c>
      <c r="C278" s="89">
        <f t="shared" si="46"/>
        <v>966589.16293653124</v>
      </c>
      <c r="D278" s="89">
        <f t="shared" si="47"/>
        <v>33410.83706346876</v>
      </c>
      <c r="F278" s="89">
        <f t="shared" si="48"/>
        <v>1.307602405086189</v>
      </c>
      <c r="G278" s="96">
        <f t="shared" si="49"/>
        <v>3.3410837063468757E-2</v>
      </c>
    </row>
    <row r="279" spans="1:7" ht="20.100000000000001" customHeight="1" x14ac:dyDescent="0.25">
      <c r="A279" s="127">
        <f t="shared" si="44"/>
        <v>35</v>
      </c>
      <c r="B279" s="89">
        <f t="shared" si="45"/>
        <v>1000000</v>
      </c>
      <c r="C279" s="89">
        <f t="shared" si="46"/>
        <v>982363.55021156615</v>
      </c>
      <c r="D279" s="89">
        <f t="shared" si="47"/>
        <v>17636.449788433849</v>
      </c>
      <c r="F279" s="89">
        <f t="shared" si="48"/>
        <v>0.69023904180339124</v>
      </c>
      <c r="G279" s="96">
        <f t="shared" si="49"/>
        <v>1.7636449788433848E-2</v>
      </c>
    </row>
    <row r="280" spans="1:7" ht="20.100000000000001" customHeight="1" x14ac:dyDescent="0.25">
      <c r="A280" s="127">
        <f t="shared" si="44"/>
        <v>36</v>
      </c>
      <c r="B280" s="89">
        <f t="shared" si="45"/>
        <v>1000000</v>
      </c>
      <c r="C280" s="89">
        <f t="shared" si="46"/>
        <v>1018911.564501544</v>
      </c>
      <c r="D280" s="89">
        <f t="shared" si="47"/>
        <v>-18911.564501543995</v>
      </c>
      <c r="F280" s="89">
        <f t="shared" si="48"/>
        <v>-0.74014330078547697</v>
      </c>
      <c r="G280" s="96">
        <f t="shared" si="49"/>
        <v>-1.8911564501543996E-2</v>
      </c>
    </row>
    <row r="281" spans="1:7" ht="20.100000000000001" customHeight="1" x14ac:dyDescent="0.25">
      <c r="A281" s="127">
        <f t="shared" si="44"/>
        <v>37</v>
      </c>
      <c r="B281" s="89">
        <f t="shared" si="45"/>
        <v>1000000</v>
      </c>
      <c r="C281" s="89">
        <f t="shared" si="46"/>
        <v>988317.95944858051</v>
      </c>
      <c r="D281" s="89">
        <f t="shared" si="47"/>
        <v>11682.040551419486</v>
      </c>
      <c r="F281" s="89">
        <f t="shared" si="48"/>
        <v>0.45720088641695911</v>
      </c>
      <c r="G281" s="96">
        <f t="shared" si="49"/>
        <v>1.1682040551419486E-2</v>
      </c>
    </row>
    <row r="282" spans="1:7" ht="20.100000000000001" customHeight="1" x14ac:dyDescent="0.25">
      <c r="A282" s="127">
        <f t="shared" si="44"/>
        <v>38</v>
      </c>
      <c r="B282" s="89">
        <f t="shared" si="45"/>
        <v>900000</v>
      </c>
      <c r="C282" s="89">
        <f t="shared" si="46"/>
        <v>882191.57319990452</v>
      </c>
      <c r="D282" s="89">
        <f t="shared" si="47"/>
        <v>17808.426800095476</v>
      </c>
      <c r="F282" s="89">
        <f t="shared" si="48"/>
        <v>0.69696971884812053</v>
      </c>
      <c r="G282" s="96">
        <f t="shared" si="49"/>
        <v>1.9787140888994973E-2</v>
      </c>
    </row>
    <row r="283" spans="1:7" ht="20.100000000000001" customHeight="1" x14ac:dyDescent="0.25">
      <c r="A283" s="127">
        <f t="shared" si="44"/>
        <v>39</v>
      </c>
      <c r="B283" s="89">
        <f t="shared" si="45"/>
        <v>900000</v>
      </c>
      <c r="C283" s="89">
        <f t="shared" si="46"/>
        <v>922572.26699056104</v>
      </c>
      <c r="D283" s="89">
        <f t="shared" si="47"/>
        <v>-22572.266990561038</v>
      </c>
      <c r="F283" s="89">
        <f t="shared" si="48"/>
        <v>-0.88341248526746308</v>
      </c>
      <c r="G283" s="96">
        <f t="shared" si="49"/>
        <v>-2.5080296656178933E-2</v>
      </c>
    </row>
    <row r="284" spans="1:7" ht="20.100000000000001" customHeight="1" x14ac:dyDescent="0.25">
      <c r="A284" s="127">
        <f t="shared" si="44"/>
        <v>40</v>
      </c>
      <c r="B284" s="89">
        <f t="shared" si="45"/>
        <v>1100000</v>
      </c>
      <c r="C284" s="89">
        <f t="shared" si="46"/>
        <v>1068115.9658948807</v>
      </c>
      <c r="D284" s="89">
        <f t="shared" si="47"/>
        <v>31884.034105119295</v>
      </c>
      <c r="F284" s="89">
        <f t="shared" si="48"/>
        <v>1.2478478046061734</v>
      </c>
      <c r="G284" s="96">
        <f t="shared" si="49"/>
        <v>2.898548555010845E-2</v>
      </c>
    </row>
    <row r="285" spans="1:7" ht="20.100000000000001" customHeight="1" x14ac:dyDescent="0.25">
      <c r="A285" s="127">
        <f t="shared" si="44"/>
        <v>41</v>
      </c>
      <c r="B285" s="89">
        <f t="shared" si="45"/>
        <v>1100000</v>
      </c>
      <c r="C285" s="89">
        <f t="shared" si="46"/>
        <v>1085433.9991961401</v>
      </c>
      <c r="D285" s="89">
        <f t="shared" si="47"/>
        <v>14566.000803859904</v>
      </c>
      <c r="F285" s="89">
        <f t="shared" si="48"/>
        <v>0.57007065244827282</v>
      </c>
      <c r="G285" s="96">
        <f t="shared" si="49"/>
        <v>1.3241818912599913E-2</v>
      </c>
    </row>
    <row r="286" spans="1:7" ht="20.100000000000001" customHeight="1" x14ac:dyDescent="0.25">
      <c r="A286" s="127">
        <f t="shared" si="44"/>
        <v>42</v>
      </c>
      <c r="B286" s="89">
        <f t="shared" si="45"/>
        <v>1100000</v>
      </c>
      <c r="C286" s="89">
        <f t="shared" si="46"/>
        <v>1120644.794071509</v>
      </c>
      <c r="D286" s="89">
        <f t="shared" si="47"/>
        <v>-20644.794071509037</v>
      </c>
      <c r="F286" s="89">
        <f t="shared" si="48"/>
        <v>-0.80797683485549987</v>
      </c>
      <c r="G286" s="96">
        <f t="shared" si="49"/>
        <v>-1.876799461046276E-2</v>
      </c>
    </row>
    <row r="287" spans="1:7" ht="20.100000000000001" customHeight="1" x14ac:dyDescent="0.25">
      <c r="A287" s="127">
        <f t="shared" si="44"/>
        <v>43</v>
      </c>
      <c r="B287" s="89">
        <f t="shared" si="45"/>
        <v>1000000</v>
      </c>
      <c r="C287" s="89">
        <f t="shared" si="46"/>
        <v>988308.56883935642</v>
      </c>
      <c r="D287" s="89">
        <f t="shared" si="47"/>
        <v>11691.43116064358</v>
      </c>
      <c r="F287" s="89">
        <f t="shared" si="48"/>
        <v>0.45756840738577903</v>
      </c>
      <c r="G287" s="96">
        <f t="shared" si="49"/>
        <v>1.169143116064358E-2</v>
      </c>
    </row>
    <row r="288" spans="1:7" ht="20.100000000000001" customHeight="1" x14ac:dyDescent="0.25">
      <c r="A288" s="127">
        <f t="shared" si="44"/>
        <v>44</v>
      </c>
      <c r="B288" s="89">
        <f t="shared" si="45"/>
        <v>1000000</v>
      </c>
      <c r="C288" s="89">
        <f t="shared" si="46"/>
        <v>1027983.4522295314</v>
      </c>
      <c r="D288" s="89">
        <f t="shared" si="47"/>
        <v>-27983.452229531365</v>
      </c>
      <c r="F288" s="89">
        <f t="shared" si="48"/>
        <v>-1.0951904428027142</v>
      </c>
      <c r="G288" s="96">
        <f t="shared" si="49"/>
        <v>-2.7983452229531365E-2</v>
      </c>
    </row>
    <row r="290" spans="1:4" ht="20.100000000000001" customHeight="1" x14ac:dyDescent="0.25">
      <c r="B290" s="215" t="s">
        <v>389</v>
      </c>
      <c r="C290" s="215"/>
      <c r="D290" s="97">
        <f>SUMSQ(D245:D288)</f>
        <v>21544540271.778076</v>
      </c>
    </row>
    <row r="293" spans="1:4" ht="20.100000000000001" customHeight="1" x14ac:dyDescent="0.25">
      <c r="A293" s="78" t="str">
        <f>A10</f>
        <v>Itens da amostra</v>
      </c>
      <c r="B293" s="8" t="s">
        <v>99</v>
      </c>
      <c r="C293" s="8" t="s">
        <v>94</v>
      </c>
      <c r="D293" s="8" t="s">
        <v>3</v>
      </c>
    </row>
    <row r="294" spans="1:4" ht="20.100000000000001" customHeight="1" x14ac:dyDescent="0.25">
      <c r="A294" s="127">
        <f t="shared" ref="A294:A337" si="50">A12</f>
        <v>1</v>
      </c>
      <c r="B294" s="89">
        <f t="shared" ref="B294:B337" si="51">L12</f>
        <v>400000</v>
      </c>
      <c r="C294" s="89">
        <f t="shared" ref="C294:C337" si="52">C196</f>
        <v>827272.72727272729</v>
      </c>
      <c r="D294" s="89">
        <f>B294-C294</f>
        <v>-427272.72727272729</v>
      </c>
    </row>
    <row r="295" spans="1:4" ht="20.100000000000001" customHeight="1" x14ac:dyDescent="0.25">
      <c r="A295" s="127">
        <f t="shared" si="50"/>
        <v>2</v>
      </c>
      <c r="B295" s="89">
        <f t="shared" si="51"/>
        <v>1000000</v>
      </c>
      <c r="C295" s="89">
        <f t="shared" si="52"/>
        <v>827272.72727272729</v>
      </c>
      <c r="D295" s="89">
        <f t="shared" ref="D295:D337" si="53">B295-C295</f>
        <v>172727.27272727271</v>
      </c>
    </row>
    <row r="296" spans="1:4" ht="20.100000000000001" customHeight="1" x14ac:dyDescent="0.25">
      <c r="A296" s="127">
        <f t="shared" si="50"/>
        <v>3</v>
      </c>
      <c r="B296" s="89">
        <f t="shared" si="51"/>
        <v>900000</v>
      </c>
      <c r="C296" s="89">
        <f t="shared" si="52"/>
        <v>827272.72727272729</v>
      </c>
      <c r="D296" s="89">
        <f t="shared" si="53"/>
        <v>72727.272727272706</v>
      </c>
    </row>
    <row r="297" spans="1:4" ht="20.100000000000001" customHeight="1" x14ac:dyDescent="0.25">
      <c r="A297" s="127">
        <f t="shared" si="50"/>
        <v>4</v>
      </c>
      <c r="B297" s="89">
        <f t="shared" si="51"/>
        <v>500000</v>
      </c>
      <c r="C297" s="89">
        <f t="shared" si="52"/>
        <v>827272.72727272729</v>
      </c>
      <c r="D297" s="89">
        <f t="shared" si="53"/>
        <v>-327272.72727272729</v>
      </c>
    </row>
    <row r="298" spans="1:4" ht="20.100000000000001" customHeight="1" x14ac:dyDescent="0.25">
      <c r="A298" s="127">
        <f t="shared" si="50"/>
        <v>5</v>
      </c>
      <c r="B298" s="89">
        <f t="shared" si="51"/>
        <v>800000</v>
      </c>
      <c r="C298" s="89">
        <f t="shared" si="52"/>
        <v>827272.72727272729</v>
      </c>
      <c r="D298" s="89">
        <f t="shared" si="53"/>
        <v>-27272.727272727294</v>
      </c>
    </row>
    <row r="299" spans="1:4" ht="20.100000000000001" customHeight="1" x14ac:dyDescent="0.25">
      <c r="A299" s="127">
        <f t="shared" si="50"/>
        <v>6</v>
      </c>
      <c r="B299" s="89">
        <f t="shared" si="51"/>
        <v>1000000</v>
      </c>
      <c r="C299" s="89">
        <f t="shared" si="52"/>
        <v>827272.72727272729</v>
      </c>
      <c r="D299" s="89">
        <f t="shared" si="53"/>
        <v>172727.27272727271</v>
      </c>
    </row>
    <row r="300" spans="1:4" ht="20.100000000000001" customHeight="1" x14ac:dyDescent="0.25">
      <c r="A300" s="127">
        <f t="shared" si="50"/>
        <v>7</v>
      </c>
      <c r="B300" s="89">
        <f t="shared" si="51"/>
        <v>1000000</v>
      </c>
      <c r="C300" s="89">
        <f t="shared" si="52"/>
        <v>827272.72727272729</v>
      </c>
      <c r="D300" s="89">
        <f t="shared" si="53"/>
        <v>172727.27272727271</v>
      </c>
    </row>
    <row r="301" spans="1:4" ht="20.100000000000001" customHeight="1" x14ac:dyDescent="0.25">
      <c r="A301" s="127">
        <f t="shared" si="50"/>
        <v>8</v>
      </c>
      <c r="B301" s="89">
        <f t="shared" si="51"/>
        <v>900000</v>
      </c>
      <c r="C301" s="89">
        <f t="shared" si="52"/>
        <v>827272.72727272729</v>
      </c>
      <c r="D301" s="89">
        <f t="shared" si="53"/>
        <v>72727.272727272706</v>
      </c>
    </row>
    <row r="302" spans="1:4" ht="20.100000000000001" customHeight="1" x14ac:dyDescent="0.25">
      <c r="A302" s="127">
        <f t="shared" si="50"/>
        <v>9</v>
      </c>
      <c r="B302" s="89">
        <f t="shared" si="51"/>
        <v>600000</v>
      </c>
      <c r="C302" s="89">
        <f t="shared" si="52"/>
        <v>827272.72727272729</v>
      </c>
      <c r="D302" s="89">
        <f t="shared" si="53"/>
        <v>-227272.72727272729</v>
      </c>
    </row>
    <row r="303" spans="1:4" ht="20.100000000000001" customHeight="1" x14ac:dyDescent="0.25">
      <c r="A303" s="127">
        <f t="shared" si="50"/>
        <v>10</v>
      </c>
      <c r="B303" s="89">
        <f t="shared" si="51"/>
        <v>700000</v>
      </c>
      <c r="C303" s="89">
        <f t="shared" si="52"/>
        <v>827272.72727272729</v>
      </c>
      <c r="D303" s="89">
        <f t="shared" si="53"/>
        <v>-127272.72727272729</v>
      </c>
    </row>
    <row r="304" spans="1:4" ht="20.100000000000001" customHeight="1" x14ac:dyDescent="0.25">
      <c r="A304" s="127">
        <f t="shared" si="50"/>
        <v>11</v>
      </c>
      <c r="B304" s="89">
        <f t="shared" si="51"/>
        <v>600000</v>
      </c>
      <c r="C304" s="89">
        <f t="shared" si="52"/>
        <v>827272.72727272729</v>
      </c>
      <c r="D304" s="89">
        <f t="shared" si="53"/>
        <v>-227272.72727272729</v>
      </c>
    </row>
    <row r="305" spans="1:4" ht="20.100000000000001" customHeight="1" x14ac:dyDescent="0.25">
      <c r="A305" s="127">
        <f t="shared" si="50"/>
        <v>12</v>
      </c>
      <c r="B305" s="89">
        <f t="shared" si="51"/>
        <v>500000</v>
      </c>
      <c r="C305" s="89">
        <f t="shared" si="52"/>
        <v>827272.72727272729</v>
      </c>
      <c r="D305" s="89">
        <f t="shared" si="53"/>
        <v>-327272.72727272729</v>
      </c>
    </row>
    <row r="306" spans="1:4" ht="20.100000000000001" customHeight="1" x14ac:dyDescent="0.25">
      <c r="A306" s="127">
        <f t="shared" si="50"/>
        <v>13</v>
      </c>
      <c r="B306" s="89">
        <f t="shared" si="51"/>
        <v>600000</v>
      </c>
      <c r="C306" s="89">
        <f t="shared" si="52"/>
        <v>827272.72727272729</v>
      </c>
      <c r="D306" s="89">
        <f t="shared" si="53"/>
        <v>-227272.72727272729</v>
      </c>
    </row>
    <row r="307" spans="1:4" ht="20.100000000000001" customHeight="1" x14ac:dyDescent="0.25">
      <c r="A307" s="127">
        <f t="shared" si="50"/>
        <v>14</v>
      </c>
      <c r="B307" s="89">
        <f t="shared" si="51"/>
        <v>900000</v>
      </c>
      <c r="C307" s="89">
        <f t="shared" si="52"/>
        <v>827272.72727272729</v>
      </c>
      <c r="D307" s="89">
        <f t="shared" si="53"/>
        <v>72727.272727272706</v>
      </c>
    </row>
    <row r="308" spans="1:4" ht="20.100000000000001" customHeight="1" x14ac:dyDescent="0.25">
      <c r="A308" s="127">
        <f t="shared" si="50"/>
        <v>15</v>
      </c>
      <c r="B308" s="89">
        <f t="shared" si="51"/>
        <v>800000</v>
      </c>
      <c r="C308" s="89">
        <f t="shared" si="52"/>
        <v>827272.72727272729</v>
      </c>
      <c r="D308" s="89">
        <f t="shared" si="53"/>
        <v>-27272.727272727294</v>
      </c>
    </row>
    <row r="309" spans="1:4" ht="20.100000000000001" customHeight="1" x14ac:dyDescent="0.25">
      <c r="A309" s="127">
        <f t="shared" si="50"/>
        <v>16</v>
      </c>
      <c r="B309" s="89">
        <f t="shared" si="51"/>
        <v>900000</v>
      </c>
      <c r="C309" s="89">
        <f t="shared" si="52"/>
        <v>827272.72727272729</v>
      </c>
      <c r="D309" s="89">
        <f t="shared" si="53"/>
        <v>72727.272727272706</v>
      </c>
    </row>
    <row r="310" spans="1:4" ht="20.100000000000001" customHeight="1" x14ac:dyDescent="0.25">
      <c r="A310" s="127">
        <f t="shared" si="50"/>
        <v>17</v>
      </c>
      <c r="B310" s="89">
        <f t="shared" si="51"/>
        <v>700000</v>
      </c>
      <c r="C310" s="89">
        <f t="shared" si="52"/>
        <v>827272.72727272729</v>
      </c>
      <c r="D310" s="89">
        <f t="shared" si="53"/>
        <v>-127272.72727272729</v>
      </c>
    </row>
    <row r="311" spans="1:4" ht="20.100000000000001" customHeight="1" x14ac:dyDescent="0.25">
      <c r="A311" s="127">
        <f t="shared" si="50"/>
        <v>18</v>
      </c>
      <c r="B311" s="89">
        <f t="shared" si="51"/>
        <v>400000</v>
      </c>
      <c r="C311" s="89">
        <f t="shared" si="52"/>
        <v>827272.72727272729</v>
      </c>
      <c r="D311" s="89">
        <f t="shared" si="53"/>
        <v>-427272.72727272729</v>
      </c>
    </row>
    <row r="312" spans="1:4" ht="20.100000000000001" customHeight="1" x14ac:dyDescent="0.25">
      <c r="A312" s="127">
        <f t="shared" si="50"/>
        <v>19</v>
      </c>
      <c r="B312" s="89">
        <f t="shared" si="51"/>
        <v>600000</v>
      </c>
      <c r="C312" s="89">
        <f t="shared" si="52"/>
        <v>827272.72727272729</v>
      </c>
      <c r="D312" s="89">
        <f t="shared" si="53"/>
        <v>-227272.72727272729</v>
      </c>
    </row>
    <row r="313" spans="1:4" ht="20.100000000000001" customHeight="1" x14ac:dyDescent="0.25">
      <c r="A313" s="127">
        <f t="shared" si="50"/>
        <v>20</v>
      </c>
      <c r="B313" s="89">
        <f t="shared" si="51"/>
        <v>800000</v>
      </c>
      <c r="C313" s="89">
        <f t="shared" si="52"/>
        <v>827272.72727272729</v>
      </c>
      <c r="D313" s="89">
        <f t="shared" si="53"/>
        <v>-27272.727272727294</v>
      </c>
    </row>
    <row r="314" spans="1:4" ht="20.100000000000001" customHeight="1" x14ac:dyDescent="0.25">
      <c r="A314" s="127">
        <f t="shared" si="50"/>
        <v>21</v>
      </c>
      <c r="B314" s="89">
        <f t="shared" si="51"/>
        <v>700000</v>
      </c>
      <c r="C314" s="89">
        <f t="shared" si="52"/>
        <v>827272.72727272729</v>
      </c>
      <c r="D314" s="89">
        <f t="shared" si="53"/>
        <v>-127272.72727272729</v>
      </c>
    </row>
    <row r="315" spans="1:4" ht="20.100000000000001" customHeight="1" x14ac:dyDescent="0.25">
      <c r="A315" s="127">
        <f t="shared" si="50"/>
        <v>22</v>
      </c>
      <c r="B315" s="89">
        <f t="shared" si="51"/>
        <v>800000</v>
      </c>
      <c r="C315" s="89">
        <f t="shared" si="52"/>
        <v>827272.72727272729</v>
      </c>
      <c r="D315" s="89">
        <f t="shared" si="53"/>
        <v>-27272.727272727294</v>
      </c>
    </row>
    <row r="316" spans="1:4" ht="20.100000000000001" customHeight="1" x14ac:dyDescent="0.25">
      <c r="A316" s="127">
        <f t="shared" si="50"/>
        <v>23</v>
      </c>
      <c r="B316" s="89">
        <f t="shared" si="51"/>
        <v>800000</v>
      </c>
      <c r="C316" s="89">
        <f t="shared" si="52"/>
        <v>827272.72727272729</v>
      </c>
      <c r="D316" s="89">
        <f t="shared" si="53"/>
        <v>-27272.727272727294</v>
      </c>
    </row>
    <row r="317" spans="1:4" ht="20.100000000000001" customHeight="1" x14ac:dyDescent="0.25">
      <c r="A317" s="127">
        <f t="shared" si="50"/>
        <v>24</v>
      </c>
      <c r="B317" s="89">
        <f t="shared" si="51"/>
        <v>900000</v>
      </c>
      <c r="C317" s="89">
        <f t="shared" si="52"/>
        <v>827272.72727272729</v>
      </c>
      <c r="D317" s="89">
        <f t="shared" si="53"/>
        <v>72727.272727272706</v>
      </c>
    </row>
    <row r="318" spans="1:4" ht="20.100000000000001" customHeight="1" x14ac:dyDescent="0.25">
      <c r="A318" s="127">
        <f t="shared" si="50"/>
        <v>25</v>
      </c>
      <c r="B318" s="89">
        <f t="shared" si="51"/>
        <v>800000</v>
      </c>
      <c r="C318" s="89">
        <f t="shared" si="52"/>
        <v>827272.72727272729</v>
      </c>
      <c r="D318" s="89">
        <f t="shared" si="53"/>
        <v>-27272.727272727294</v>
      </c>
    </row>
    <row r="319" spans="1:4" ht="20.100000000000001" customHeight="1" x14ac:dyDescent="0.25">
      <c r="A319" s="127">
        <f t="shared" si="50"/>
        <v>26</v>
      </c>
      <c r="B319" s="89">
        <f t="shared" si="51"/>
        <v>800000</v>
      </c>
      <c r="C319" s="89">
        <f t="shared" si="52"/>
        <v>827272.72727272729</v>
      </c>
      <c r="D319" s="89">
        <f t="shared" si="53"/>
        <v>-27272.727272727294</v>
      </c>
    </row>
    <row r="320" spans="1:4" ht="20.100000000000001" customHeight="1" x14ac:dyDescent="0.25">
      <c r="A320" s="127">
        <f t="shared" si="50"/>
        <v>27</v>
      </c>
      <c r="B320" s="89">
        <f t="shared" si="51"/>
        <v>800000</v>
      </c>
      <c r="C320" s="89">
        <f t="shared" si="52"/>
        <v>827272.72727272729</v>
      </c>
      <c r="D320" s="89">
        <f t="shared" si="53"/>
        <v>-27272.727272727294</v>
      </c>
    </row>
    <row r="321" spans="1:4" ht="20.100000000000001" customHeight="1" x14ac:dyDescent="0.25">
      <c r="A321" s="127">
        <f t="shared" si="50"/>
        <v>28</v>
      </c>
      <c r="B321" s="89">
        <f t="shared" si="51"/>
        <v>700000</v>
      </c>
      <c r="C321" s="89">
        <f t="shared" si="52"/>
        <v>827272.72727272729</v>
      </c>
      <c r="D321" s="89">
        <f t="shared" si="53"/>
        <v>-127272.72727272729</v>
      </c>
    </row>
    <row r="322" spans="1:4" ht="20.100000000000001" customHeight="1" x14ac:dyDescent="0.25">
      <c r="A322" s="127">
        <f t="shared" si="50"/>
        <v>29</v>
      </c>
      <c r="B322" s="89">
        <f t="shared" si="51"/>
        <v>800000</v>
      </c>
      <c r="C322" s="89">
        <f t="shared" si="52"/>
        <v>827272.72727272729</v>
      </c>
      <c r="D322" s="89">
        <f t="shared" si="53"/>
        <v>-27272.727272727294</v>
      </c>
    </row>
    <row r="323" spans="1:4" ht="20.100000000000001" customHeight="1" x14ac:dyDescent="0.25">
      <c r="A323" s="127">
        <f t="shared" si="50"/>
        <v>30</v>
      </c>
      <c r="B323" s="89">
        <f t="shared" si="51"/>
        <v>900000</v>
      </c>
      <c r="C323" s="89">
        <f t="shared" si="52"/>
        <v>827272.72727272729</v>
      </c>
      <c r="D323" s="89">
        <f t="shared" si="53"/>
        <v>72727.272727272706</v>
      </c>
    </row>
    <row r="324" spans="1:4" ht="20.100000000000001" customHeight="1" x14ac:dyDescent="0.25">
      <c r="A324" s="127">
        <f t="shared" si="50"/>
        <v>31</v>
      </c>
      <c r="B324" s="89">
        <f t="shared" si="51"/>
        <v>800000</v>
      </c>
      <c r="C324" s="89">
        <f t="shared" si="52"/>
        <v>827272.72727272729</v>
      </c>
      <c r="D324" s="89">
        <f t="shared" si="53"/>
        <v>-27272.727272727294</v>
      </c>
    </row>
    <row r="325" spans="1:4" ht="20.100000000000001" customHeight="1" x14ac:dyDescent="0.25">
      <c r="A325" s="127">
        <f t="shared" si="50"/>
        <v>32</v>
      </c>
      <c r="B325" s="89">
        <f t="shared" si="51"/>
        <v>900000</v>
      </c>
      <c r="C325" s="89">
        <f t="shared" si="52"/>
        <v>827272.72727272729</v>
      </c>
      <c r="D325" s="89">
        <f t="shared" si="53"/>
        <v>72727.272727272706</v>
      </c>
    </row>
    <row r="326" spans="1:4" ht="20.100000000000001" customHeight="1" x14ac:dyDescent="0.25">
      <c r="A326" s="127">
        <f t="shared" si="50"/>
        <v>33</v>
      </c>
      <c r="B326" s="89">
        <f t="shared" si="51"/>
        <v>1000000</v>
      </c>
      <c r="C326" s="89">
        <f t="shared" si="52"/>
        <v>827272.72727272729</v>
      </c>
      <c r="D326" s="89">
        <f t="shared" si="53"/>
        <v>172727.27272727271</v>
      </c>
    </row>
    <row r="327" spans="1:4" ht="20.100000000000001" customHeight="1" x14ac:dyDescent="0.25">
      <c r="A327" s="127">
        <f t="shared" si="50"/>
        <v>34</v>
      </c>
      <c r="B327" s="89">
        <f t="shared" si="51"/>
        <v>1000000</v>
      </c>
      <c r="C327" s="89">
        <f t="shared" si="52"/>
        <v>827272.72727272729</v>
      </c>
      <c r="D327" s="89">
        <f t="shared" si="53"/>
        <v>172727.27272727271</v>
      </c>
    </row>
    <row r="328" spans="1:4" ht="20.100000000000001" customHeight="1" x14ac:dyDescent="0.25">
      <c r="A328" s="127">
        <f t="shared" si="50"/>
        <v>35</v>
      </c>
      <c r="B328" s="89">
        <f t="shared" si="51"/>
        <v>1000000</v>
      </c>
      <c r="C328" s="89">
        <f t="shared" si="52"/>
        <v>827272.72727272729</v>
      </c>
      <c r="D328" s="89">
        <f t="shared" si="53"/>
        <v>172727.27272727271</v>
      </c>
    </row>
    <row r="329" spans="1:4" ht="20.100000000000001" customHeight="1" x14ac:dyDescent="0.25">
      <c r="A329" s="127">
        <f t="shared" si="50"/>
        <v>36</v>
      </c>
      <c r="B329" s="89">
        <f t="shared" si="51"/>
        <v>1000000</v>
      </c>
      <c r="C329" s="89">
        <f t="shared" si="52"/>
        <v>827272.72727272729</v>
      </c>
      <c r="D329" s="89">
        <f t="shared" si="53"/>
        <v>172727.27272727271</v>
      </c>
    </row>
    <row r="330" spans="1:4" ht="20.100000000000001" customHeight="1" x14ac:dyDescent="0.25">
      <c r="A330" s="127">
        <f t="shared" si="50"/>
        <v>37</v>
      </c>
      <c r="B330" s="89">
        <f t="shared" si="51"/>
        <v>1000000</v>
      </c>
      <c r="C330" s="89">
        <f t="shared" si="52"/>
        <v>827272.72727272729</v>
      </c>
      <c r="D330" s="89">
        <f t="shared" si="53"/>
        <v>172727.27272727271</v>
      </c>
    </row>
    <row r="331" spans="1:4" ht="20.100000000000001" customHeight="1" x14ac:dyDescent="0.25">
      <c r="A331" s="127">
        <f t="shared" si="50"/>
        <v>38</v>
      </c>
      <c r="B331" s="89">
        <f t="shared" si="51"/>
        <v>900000</v>
      </c>
      <c r="C331" s="89">
        <f t="shared" si="52"/>
        <v>827272.72727272729</v>
      </c>
      <c r="D331" s="89">
        <f t="shared" si="53"/>
        <v>72727.272727272706</v>
      </c>
    </row>
    <row r="332" spans="1:4" ht="20.100000000000001" customHeight="1" x14ac:dyDescent="0.25">
      <c r="A332" s="127">
        <f t="shared" si="50"/>
        <v>39</v>
      </c>
      <c r="B332" s="89">
        <f t="shared" si="51"/>
        <v>900000</v>
      </c>
      <c r="C332" s="89">
        <f t="shared" si="52"/>
        <v>827272.72727272729</v>
      </c>
      <c r="D332" s="89">
        <f t="shared" si="53"/>
        <v>72727.272727272706</v>
      </c>
    </row>
    <row r="333" spans="1:4" ht="20.100000000000001" customHeight="1" x14ac:dyDescent="0.25">
      <c r="A333" s="127">
        <f t="shared" si="50"/>
        <v>40</v>
      </c>
      <c r="B333" s="89">
        <f t="shared" si="51"/>
        <v>1100000</v>
      </c>
      <c r="C333" s="89">
        <f t="shared" si="52"/>
        <v>827272.72727272729</v>
      </c>
      <c r="D333" s="89">
        <f t="shared" si="53"/>
        <v>272727.27272727271</v>
      </c>
    </row>
    <row r="334" spans="1:4" ht="20.100000000000001" customHeight="1" x14ac:dyDescent="0.25">
      <c r="A334" s="127">
        <f t="shared" si="50"/>
        <v>41</v>
      </c>
      <c r="B334" s="89">
        <f t="shared" si="51"/>
        <v>1100000</v>
      </c>
      <c r="C334" s="89">
        <f t="shared" si="52"/>
        <v>827272.72727272729</v>
      </c>
      <c r="D334" s="89">
        <f t="shared" si="53"/>
        <v>272727.27272727271</v>
      </c>
    </row>
    <row r="335" spans="1:4" ht="20.100000000000001" customHeight="1" x14ac:dyDescent="0.25">
      <c r="A335" s="127">
        <f t="shared" si="50"/>
        <v>42</v>
      </c>
      <c r="B335" s="89">
        <f t="shared" si="51"/>
        <v>1100000</v>
      </c>
      <c r="C335" s="89">
        <f t="shared" si="52"/>
        <v>827272.72727272729</v>
      </c>
      <c r="D335" s="89">
        <f t="shared" si="53"/>
        <v>272727.27272727271</v>
      </c>
    </row>
    <row r="336" spans="1:4" ht="20.100000000000001" customHeight="1" x14ac:dyDescent="0.25">
      <c r="A336" s="127">
        <f t="shared" si="50"/>
        <v>43</v>
      </c>
      <c r="B336" s="89">
        <f t="shared" si="51"/>
        <v>1000000</v>
      </c>
      <c r="C336" s="89">
        <f t="shared" si="52"/>
        <v>827272.72727272729</v>
      </c>
      <c r="D336" s="89">
        <f t="shared" si="53"/>
        <v>172727.27272727271</v>
      </c>
    </row>
    <row r="337" spans="1:22" ht="20.100000000000001" customHeight="1" x14ac:dyDescent="0.25">
      <c r="A337" s="127">
        <f t="shared" si="50"/>
        <v>44</v>
      </c>
      <c r="B337" s="89">
        <f t="shared" si="51"/>
        <v>1000000</v>
      </c>
      <c r="C337" s="89">
        <f t="shared" si="52"/>
        <v>827272.72727272729</v>
      </c>
      <c r="D337" s="89">
        <f t="shared" si="53"/>
        <v>172727.27272727271</v>
      </c>
    </row>
    <row r="339" spans="1:22" ht="20.100000000000001" customHeight="1" x14ac:dyDescent="0.25">
      <c r="B339" s="215" t="s">
        <v>390</v>
      </c>
      <c r="C339" s="215"/>
      <c r="D339" s="97">
        <f>SUMSQ(D294:D337)</f>
        <v>1427272727272.7273</v>
      </c>
    </row>
    <row r="342" spans="1:22" ht="20.100000000000001" customHeight="1" x14ac:dyDescent="0.25">
      <c r="A342" s="180" t="s">
        <v>393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</row>
    <row r="343" spans="1:22" ht="20.100000000000001" customHeight="1" x14ac:dyDescent="0.25">
      <c r="L343" s="137"/>
      <c r="M343" s="137"/>
      <c r="T343" s="137"/>
      <c r="U343" s="137"/>
      <c r="V343" s="137"/>
    </row>
    <row r="344" spans="1:22" ht="20.100000000000001" customHeight="1" x14ac:dyDescent="0.25">
      <c r="L344" s="137"/>
      <c r="M344" s="137"/>
      <c r="T344" s="137"/>
      <c r="U344" s="137"/>
      <c r="V344" s="137"/>
    </row>
    <row r="345" spans="1:22" ht="20.100000000000001" customHeight="1" x14ac:dyDescent="0.25">
      <c r="A345" s="197" t="s">
        <v>59</v>
      </c>
      <c r="B345" s="197"/>
      <c r="C345" s="197"/>
      <c r="D345" s="197"/>
      <c r="E345" s="197"/>
      <c r="F345" s="197"/>
      <c r="G345" s="6"/>
      <c r="H345" s="197"/>
      <c r="I345" s="197"/>
      <c r="J345" s="197"/>
      <c r="K345" s="197"/>
      <c r="L345" s="137"/>
      <c r="M345" s="137"/>
      <c r="T345" s="137"/>
      <c r="U345" s="137"/>
      <c r="V345" s="137"/>
    </row>
    <row r="346" spans="1:22" ht="20.100000000000001" customHeight="1" x14ac:dyDescent="0.25">
      <c r="L346" s="137"/>
      <c r="M346" s="137"/>
      <c r="T346" s="137"/>
      <c r="U346" s="137"/>
      <c r="V346" s="137"/>
    </row>
    <row r="347" spans="1:22" ht="20.100000000000001" customHeight="1" x14ac:dyDescent="0.25">
      <c r="A347" s="197" t="s">
        <v>371</v>
      </c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137"/>
      <c r="M347" s="137"/>
      <c r="T347" s="137"/>
      <c r="U347" s="137"/>
      <c r="V347" s="137"/>
    </row>
    <row r="348" spans="1:22" ht="20.100000000000001" customHeight="1" x14ac:dyDescent="0.25">
      <c r="L348" s="137"/>
      <c r="M348" s="137"/>
      <c r="T348" s="137"/>
      <c r="U348" s="137"/>
      <c r="V348" s="137"/>
    </row>
    <row r="349" spans="1:22" ht="99.95" customHeight="1" x14ac:dyDescent="0.25">
      <c r="A349" s="234" t="s">
        <v>136</v>
      </c>
      <c r="B349" s="234"/>
      <c r="C349" s="234"/>
      <c r="D349" s="234"/>
      <c r="E349" s="234"/>
      <c r="F349" s="234"/>
      <c r="G349" s="234"/>
      <c r="H349" s="234"/>
      <c r="I349" s="234"/>
      <c r="J349" s="234"/>
      <c r="K349" s="234"/>
      <c r="L349" s="137"/>
      <c r="M349" s="137"/>
      <c r="T349" s="137"/>
      <c r="U349" s="137"/>
      <c r="V349" s="137"/>
    </row>
    <row r="350" spans="1:22" ht="20.100000000000001" customHeight="1" x14ac:dyDescent="0.25">
      <c r="L350" s="137"/>
      <c r="M350" s="137"/>
      <c r="T350" s="137"/>
      <c r="U350" s="137"/>
      <c r="V350" s="137"/>
    </row>
    <row r="351" spans="1:22" ht="20.100000000000001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137"/>
      <c r="M351" s="137"/>
      <c r="T351" s="137"/>
      <c r="U351" s="137"/>
      <c r="V351" s="137"/>
    </row>
    <row r="352" spans="1:22" ht="20.100000000000001" customHeight="1" x14ac:dyDescent="0.25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137"/>
      <c r="M352" s="137"/>
      <c r="T352" s="137"/>
      <c r="U352" s="137"/>
      <c r="V352" s="137"/>
    </row>
    <row r="353" spans="11:22" ht="20.100000000000001" customHeight="1" x14ac:dyDescent="0.25">
      <c r="K353" s="26"/>
      <c r="L353" s="137"/>
      <c r="M353" s="137"/>
      <c r="T353" s="137"/>
      <c r="U353" s="137"/>
      <c r="V353" s="137"/>
    </row>
    <row r="354" spans="11:22" ht="20.100000000000001" customHeight="1" x14ac:dyDescent="0.25">
      <c r="K354" s="26"/>
      <c r="L354" s="137"/>
      <c r="M354" s="137"/>
      <c r="T354" s="137"/>
      <c r="U354" s="137"/>
      <c r="V354" s="137"/>
    </row>
    <row r="355" spans="11:22" ht="20.100000000000001" customHeight="1" x14ac:dyDescent="0.25">
      <c r="L355" s="137"/>
      <c r="M355" s="137"/>
      <c r="T355" s="137"/>
      <c r="U355" s="137"/>
      <c r="V355" s="137"/>
    </row>
    <row r="356" spans="11:22" ht="20.100000000000001" customHeight="1" x14ac:dyDescent="0.25">
      <c r="L356" s="137"/>
      <c r="M356" s="137"/>
      <c r="T356" s="137"/>
      <c r="U356" s="137"/>
      <c r="V356" s="137"/>
    </row>
    <row r="357" spans="11:22" ht="20.100000000000001" customHeight="1" x14ac:dyDescent="0.25">
      <c r="L357" s="137"/>
      <c r="M357" s="137"/>
      <c r="T357" s="137"/>
      <c r="U357" s="137"/>
      <c r="V357" s="137"/>
    </row>
    <row r="358" spans="11:22" ht="20.100000000000001" customHeight="1" x14ac:dyDescent="0.25">
      <c r="K358" s="10"/>
      <c r="L358" s="137"/>
      <c r="M358" s="137"/>
      <c r="T358" s="137"/>
      <c r="U358" s="137"/>
      <c r="V358" s="137"/>
    </row>
    <row r="359" spans="11:22" ht="20.100000000000001" customHeight="1" x14ac:dyDescent="0.25">
      <c r="L359" s="137"/>
      <c r="M359" s="137"/>
      <c r="T359" s="137"/>
      <c r="U359" s="137"/>
      <c r="V359" s="137"/>
    </row>
    <row r="360" spans="11:22" ht="20.100000000000001" customHeight="1" x14ac:dyDescent="0.25">
      <c r="L360" s="137"/>
      <c r="M360" s="137"/>
      <c r="T360" s="137"/>
      <c r="U360" s="137"/>
      <c r="V360" s="137"/>
    </row>
    <row r="361" spans="11:22" ht="20.100000000000001" customHeight="1" x14ac:dyDescent="0.25">
      <c r="L361" s="137"/>
      <c r="M361" s="137"/>
      <c r="T361" s="137"/>
      <c r="U361" s="137"/>
      <c r="V361" s="137"/>
    </row>
    <row r="362" spans="11:22" ht="20.100000000000001" customHeight="1" x14ac:dyDescent="0.25">
      <c r="L362" s="137"/>
      <c r="M362" s="137"/>
      <c r="T362" s="137"/>
      <c r="U362" s="137"/>
      <c r="V362" s="137"/>
    </row>
    <row r="363" spans="11:22" ht="20.100000000000001" customHeight="1" x14ac:dyDescent="0.25">
      <c r="L363" s="137"/>
      <c r="M363" s="137"/>
      <c r="T363" s="137"/>
      <c r="U363" s="137"/>
      <c r="V363" s="137"/>
    </row>
    <row r="364" spans="11:22" ht="20.100000000000001" customHeight="1" x14ac:dyDescent="0.25">
      <c r="L364" s="137"/>
      <c r="M364" s="137"/>
      <c r="T364" s="137"/>
      <c r="U364" s="137"/>
      <c r="V364" s="137"/>
    </row>
    <row r="365" spans="11:22" ht="20.100000000000001" customHeight="1" x14ac:dyDescent="0.25">
      <c r="L365" s="137"/>
      <c r="M365" s="137"/>
      <c r="T365" s="137"/>
      <c r="U365" s="137"/>
      <c r="V365" s="137"/>
    </row>
    <row r="366" spans="11:22" ht="20.100000000000001" customHeight="1" x14ac:dyDescent="0.25">
      <c r="L366" s="137"/>
      <c r="M366" s="137"/>
      <c r="T366" s="137"/>
      <c r="U366" s="137"/>
      <c r="V366" s="137"/>
    </row>
    <row r="367" spans="11:22" ht="20.100000000000001" customHeight="1" x14ac:dyDescent="0.25">
      <c r="L367" s="137"/>
      <c r="M367" s="137"/>
      <c r="T367" s="137"/>
      <c r="U367" s="137"/>
      <c r="V367" s="137"/>
    </row>
    <row r="368" spans="11:22" ht="20.100000000000001" customHeight="1" x14ac:dyDescent="0.25">
      <c r="L368" s="137"/>
      <c r="M368" s="137"/>
      <c r="T368" s="137"/>
      <c r="U368" s="137"/>
      <c r="V368" s="137"/>
    </row>
    <row r="369" spans="1:22" ht="20.100000000000001" customHeight="1" x14ac:dyDescent="0.25">
      <c r="L369" s="137"/>
      <c r="M369" s="137"/>
      <c r="T369" s="137"/>
      <c r="U369" s="137"/>
      <c r="V369" s="137"/>
    </row>
    <row r="370" spans="1:22" ht="20.100000000000001" customHeight="1" x14ac:dyDescent="0.25">
      <c r="A370" s="180" t="s">
        <v>88</v>
      </c>
      <c r="B370" s="180"/>
      <c r="C370" s="180"/>
      <c r="D370" s="180"/>
      <c r="E370" s="180"/>
      <c r="F370" s="180"/>
      <c r="L370" s="137"/>
      <c r="M370" s="137"/>
      <c r="T370" s="137"/>
      <c r="U370" s="137"/>
      <c r="V370" s="137"/>
    </row>
    <row r="371" spans="1:22" ht="20.100000000000001" customHeight="1" x14ac:dyDescent="0.25">
      <c r="L371" s="137"/>
      <c r="M371" s="137"/>
      <c r="T371" s="137"/>
      <c r="U371" s="137"/>
      <c r="V371" s="137"/>
    </row>
    <row r="372" spans="1:22" ht="20.100000000000001" customHeight="1" x14ac:dyDescent="0.25">
      <c r="L372" s="137"/>
      <c r="M372" s="137"/>
      <c r="T372" s="137"/>
      <c r="U372" s="137"/>
      <c r="V372" s="137"/>
    </row>
    <row r="373" spans="1:22" ht="20.100000000000001" customHeight="1" x14ac:dyDescent="0.25">
      <c r="A373" s="197" t="s">
        <v>139</v>
      </c>
      <c r="B373" s="197"/>
      <c r="C373" s="197"/>
      <c r="D373" s="197"/>
      <c r="E373" s="197"/>
      <c r="F373" s="197"/>
      <c r="G373" s="6"/>
      <c r="H373" s="197"/>
      <c r="I373" s="197"/>
      <c r="J373" s="197"/>
      <c r="K373" s="197"/>
      <c r="L373" s="137"/>
      <c r="M373" s="137"/>
      <c r="T373" s="137"/>
      <c r="U373" s="137"/>
      <c r="V373" s="137"/>
    </row>
    <row r="374" spans="1:22" ht="20.100000000000001" customHeight="1" x14ac:dyDescent="0.25">
      <c r="L374" s="137"/>
      <c r="M374" s="137"/>
      <c r="T374" s="137"/>
      <c r="U374" s="137"/>
      <c r="V374" s="137"/>
    </row>
    <row r="375" spans="1:22" ht="60" customHeight="1" x14ac:dyDescent="0.25">
      <c r="A375" s="131" t="str">
        <f>A10</f>
        <v>Itens da amostra</v>
      </c>
      <c r="B375" s="8" t="s">
        <v>3</v>
      </c>
      <c r="C375" s="134" t="s">
        <v>391</v>
      </c>
      <c r="D375" s="8" t="s">
        <v>395</v>
      </c>
      <c r="E375" s="8" t="s">
        <v>348</v>
      </c>
      <c r="I375" s="8" t="s">
        <v>164</v>
      </c>
      <c r="J375" s="8" t="s">
        <v>377</v>
      </c>
      <c r="K375" s="8" t="s">
        <v>378</v>
      </c>
      <c r="L375" s="137"/>
      <c r="M375" s="137"/>
      <c r="N375" s="177" t="s">
        <v>396</v>
      </c>
      <c r="O375" s="137" t="s">
        <v>397</v>
      </c>
      <c r="P375" s="137" t="s">
        <v>398</v>
      </c>
      <c r="T375" s="137"/>
      <c r="U375" s="137"/>
      <c r="V375" s="137"/>
    </row>
    <row r="376" spans="1:22" ht="20.100000000000001" customHeight="1" x14ac:dyDescent="0.25">
      <c r="A376" s="136">
        <f t="shared" ref="A376:A419" si="54">A12</f>
        <v>1</v>
      </c>
      <c r="B376" s="89">
        <f t="shared" ref="B376:B407" si="55">D245</f>
        <v>39707.684814256791</v>
      </c>
      <c r="C376" s="89">
        <f>B376/$B$110</f>
        <v>1.554042601952575</v>
      </c>
      <c r="D376" s="18">
        <f t="shared" ref="D376:D419" si="56">C376*(($B$118/$B$117)^(1/2))</f>
        <v>1.7739451118340022</v>
      </c>
      <c r="E376" s="108">
        <f t="shared" ref="E376:E419" si="57">B376/(($D$117*(1-I376))^(1/2))</f>
        <v>1.8420337152601955</v>
      </c>
      <c r="I376" s="93">
        <f t="shared" ref="I376:I419" si="58">N376</f>
        <v>0.28824473148709595</v>
      </c>
      <c r="J376" s="93">
        <f t="shared" ref="J376:J419" si="59">O376</f>
        <v>11.4172507266724</v>
      </c>
      <c r="K376" s="93">
        <f t="shared" ref="K376:K419" si="60">P376</f>
        <v>0.12492033845939056</v>
      </c>
      <c r="L376" s="137"/>
      <c r="M376" s="137"/>
      <c r="N376" s="178">
        <f>AX63</f>
        <v>0.28824473148709595</v>
      </c>
      <c r="O376" s="179">
        <f t="shared" ref="O376:O419" si="61">($B$105-1)*(N376-(1/$B$105))</f>
        <v>11.4172507266724</v>
      </c>
      <c r="P376" s="179">
        <f t="shared" ref="P376:P419" si="62">((D245^2)/(($B$107*$D$117))*(N376/(1-N376)^2))</f>
        <v>0.12492033845939056</v>
      </c>
      <c r="T376" s="137"/>
      <c r="U376" s="137"/>
      <c r="V376" s="137"/>
    </row>
    <row r="377" spans="1:22" ht="20.100000000000001" customHeight="1" x14ac:dyDescent="0.25">
      <c r="A377" s="136">
        <f t="shared" si="54"/>
        <v>2</v>
      </c>
      <c r="B377" s="89">
        <f t="shared" si="55"/>
        <v>3382.0610646961723</v>
      </c>
      <c r="C377" s="89">
        <f t="shared" ref="C377:C419" si="63">B377/$B$110</f>
        <v>0.13236397441776435</v>
      </c>
      <c r="D377" s="18">
        <f t="shared" si="56"/>
        <v>0.15109394369645446</v>
      </c>
      <c r="E377" s="108">
        <f t="shared" si="57"/>
        <v>0.14666484456461304</v>
      </c>
      <c r="I377" s="93">
        <f t="shared" si="58"/>
        <v>0.18550664521539362</v>
      </c>
      <c r="J377" s="93">
        <f t="shared" si="59"/>
        <v>6.9995130169891979</v>
      </c>
      <c r="K377" s="93">
        <f t="shared" si="60"/>
        <v>4.453805975384291E-4</v>
      </c>
      <c r="L377" s="137"/>
      <c r="M377" s="137"/>
      <c r="N377" s="178">
        <f>AY64</f>
        <v>0.18550664521539362</v>
      </c>
      <c r="O377" s="179">
        <f t="shared" si="61"/>
        <v>6.9995130169891979</v>
      </c>
      <c r="P377" s="179">
        <f t="shared" si="62"/>
        <v>4.453805975384291E-4</v>
      </c>
      <c r="T377" s="137"/>
      <c r="U377" s="137"/>
      <c r="V377" s="137"/>
    </row>
    <row r="378" spans="1:22" ht="20.100000000000001" customHeight="1" x14ac:dyDescent="0.25">
      <c r="A378" s="136">
        <f t="shared" si="54"/>
        <v>3</v>
      </c>
      <c r="B378" s="89">
        <f t="shared" si="55"/>
        <v>-5680.4171058573993</v>
      </c>
      <c r="C378" s="89">
        <f t="shared" si="63"/>
        <v>-0.2223149050531662</v>
      </c>
      <c r="D378" s="18">
        <f t="shared" si="56"/>
        <v>-0.2537732483082466</v>
      </c>
      <c r="E378" s="108">
        <f t="shared" si="57"/>
        <v>-0.25257155490885436</v>
      </c>
      <c r="I378" s="93">
        <f t="shared" si="58"/>
        <v>0.22523804581789209</v>
      </c>
      <c r="J378" s="93">
        <f t="shared" si="59"/>
        <v>8.707963242896632</v>
      </c>
      <c r="K378" s="93">
        <f t="shared" si="60"/>
        <v>1.6859692736140293E-3</v>
      </c>
      <c r="L378" s="137"/>
      <c r="M378" s="137"/>
      <c r="N378" s="178">
        <f>AZ65</f>
        <v>0.22523804581789209</v>
      </c>
      <c r="O378" s="179">
        <f t="shared" si="61"/>
        <v>8.707963242896632</v>
      </c>
      <c r="P378" s="179">
        <f t="shared" si="62"/>
        <v>1.6859692736140293E-3</v>
      </c>
      <c r="T378" s="137"/>
      <c r="U378" s="137"/>
      <c r="V378" s="137"/>
    </row>
    <row r="379" spans="1:22" ht="20.100000000000001" customHeight="1" x14ac:dyDescent="0.25">
      <c r="A379" s="136">
        <f t="shared" si="54"/>
        <v>4</v>
      </c>
      <c r="B379" s="89">
        <f t="shared" si="55"/>
        <v>-31684.927431692835</v>
      </c>
      <c r="C379" s="89">
        <f t="shared" si="63"/>
        <v>-1.2400553519793036</v>
      </c>
      <c r="D379" s="18">
        <f t="shared" si="56"/>
        <v>-1.4155275584358851</v>
      </c>
      <c r="E379" s="108">
        <f t="shared" si="57"/>
        <v>-1.5016219271810414</v>
      </c>
      <c r="I379" s="93">
        <f t="shared" si="58"/>
        <v>0.31803680087992464</v>
      </c>
      <c r="J379" s="93">
        <f t="shared" si="59"/>
        <v>12.698309710564033</v>
      </c>
      <c r="K379" s="93">
        <f t="shared" si="60"/>
        <v>9.5597152075560132E-2</v>
      </c>
      <c r="L379" s="137"/>
      <c r="M379" s="137"/>
      <c r="N379" s="178">
        <f>BA66</f>
        <v>0.31803680087992464</v>
      </c>
      <c r="O379" s="179">
        <f t="shared" si="61"/>
        <v>12.698309710564033</v>
      </c>
      <c r="P379" s="179">
        <f t="shared" si="62"/>
        <v>9.5597152075560132E-2</v>
      </c>
      <c r="T379" s="137"/>
      <c r="U379" s="137"/>
      <c r="V379" s="137"/>
    </row>
    <row r="380" spans="1:22" ht="20.100000000000001" customHeight="1" x14ac:dyDescent="0.25">
      <c r="A380" s="136">
        <f t="shared" si="54"/>
        <v>5</v>
      </c>
      <c r="B380" s="89">
        <f t="shared" si="55"/>
        <v>8533.755495198071</v>
      </c>
      <c r="C380" s="89">
        <f t="shared" si="63"/>
        <v>0.3339862209600073</v>
      </c>
      <c r="D380" s="18">
        <f t="shared" si="56"/>
        <v>0.38124644932352791</v>
      </c>
      <c r="E380" s="108">
        <f t="shared" si="57"/>
        <v>0.38114713963400726</v>
      </c>
      <c r="I380" s="93">
        <f t="shared" si="58"/>
        <v>0.23215816622287622</v>
      </c>
      <c r="J380" s="93">
        <f t="shared" si="59"/>
        <v>9.0055284203109505</v>
      </c>
      <c r="K380" s="93">
        <f t="shared" si="60"/>
        <v>3.993050838482037E-3</v>
      </c>
      <c r="L380" s="137"/>
      <c r="M380" s="137"/>
      <c r="N380" s="178">
        <f>BB67</f>
        <v>0.23215816622287622</v>
      </c>
      <c r="O380" s="179">
        <f t="shared" si="61"/>
        <v>9.0055284203109505</v>
      </c>
      <c r="P380" s="179">
        <f t="shared" si="62"/>
        <v>3.993050838482037E-3</v>
      </c>
      <c r="T380" s="137"/>
      <c r="U380" s="137"/>
      <c r="V380" s="137"/>
    </row>
    <row r="381" spans="1:22" ht="20.100000000000001" customHeight="1" x14ac:dyDescent="0.25">
      <c r="A381" s="136">
        <f t="shared" si="54"/>
        <v>6</v>
      </c>
      <c r="B381" s="89">
        <f t="shared" si="55"/>
        <v>-6847.2212372998474</v>
      </c>
      <c r="C381" s="89">
        <f t="shared" si="63"/>
        <v>-0.26798020477733436</v>
      </c>
      <c r="D381" s="18">
        <f t="shared" si="56"/>
        <v>-0.30590034902243596</v>
      </c>
      <c r="E381" s="108">
        <f t="shared" si="57"/>
        <v>-0.31028663630963998</v>
      </c>
      <c r="I381" s="93">
        <f t="shared" si="58"/>
        <v>0.25410226828419386</v>
      </c>
      <c r="J381" s="93">
        <f t="shared" si="59"/>
        <v>9.9491248089476088</v>
      </c>
      <c r="K381" s="93">
        <f t="shared" si="60"/>
        <v>2.9816915399834801E-3</v>
      </c>
      <c r="L381" s="137"/>
      <c r="M381" s="137"/>
      <c r="N381" s="178">
        <f>BC68</f>
        <v>0.25410226828419386</v>
      </c>
      <c r="O381" s="179">
        <f t="shared" si="61"/>
        <v>9.9491248089476088</v>
      </c>
      <c r="P381" s="179">
        <f t="shared" si="62"/>
        <v>2.9816915399834801E-3</v>
      </c>
      <c r="T381" s="137"/>
      <c r="U381" s="137"/>
      <c r="V381" s="137"/>
    </row>
    <row r="382" spans="1:22" ht="20.100000000000001" customHeight="1" x14ac:dyDescent="0.25">
      <c r="A382" s="136">
        <f t="shared" si="54"/>
        <v>7</v>
      </c>
      <c r="B382" s="89">
        <f t="shared" si="55"/>
        <v>-6941.9554470301373</v>
      </c>
      <c r="C382" s="89">
        <f t="shared" si="63"/>
        <v>-0.2716878245610575</v>
      </c>
      <c r="D382" s="18">
        <f t="shared" si="56"/>
        <v>-0.31013261008375492</v>
      </c>
      <c r="E382" s="108">
        <f t="shared" si="57"/>
        <v>-0.31000348039559883</v>
      </c>
      <c r="I382" s="93">
        <f t="shared" si="58"/>
        <v>0.23191866176136972</v>
      </c>
      <c r="J382" s="93">
        <f t="shared" si="59"/>
        <v>8.9952297284661693</v>
      </c>
      <c r="K382" s="93">
        <f t="shared" si="60"/>
        <v>2.6379644414619898E-3</v>
      </c>
      <c r="L382" s="137"/>
      <c r="M382" s="137"/>
      <c r="N382" s="178">
        <f>BD69</f>
        <v>0.23191866176136972</v>
      </c>
      <c r="O382" s="179">
        <f t="shared" si="61"/>
        <v>8.9952297284661693</v>
      </c>
      <c r="P382" s="179">
        <f t="shared" si="62"/>
        <v>2.6379644414619898E-3</v>
      </c>
      <c r="T382" s="137"/>
      <c r="U382" s="137"/>
      <c r="V382" s="137"/>
    </row>
    <row r="383" spans="1:22" ht="20.100000000000001" customHeight="1" x14ac:dyDescent="0.25">
      <c r="A383" s="136">
        <f t="shared" si="54"/>
        <v>8</v>
      </c>
      <c r="B383" s="89">
        <f t="shared" si="55"/>
        <v>29124.752780605457</v>
      </c>
      <c r="C383" s="89">
        <f t="shared" si="63"/>
        <v>1.1398576070128088</v>
      </c>
      <c r="D383" s="18">
        <f t="shared" si="56"/>
        <v>1.3011514791207006</v>
      </c>
      <c r="E383" s="108">
        <f t="shared" si="57"/>
        <v>1.3355573300778083</v>
      </c>
      <c r="I383" s="93">
        <f t="shared" si="58"/>
        <v>0.27158960770754836</v>
      </c>
      <c r="J383" s="93">
        <f t="shared" si="59"/>
        <v>10.701080404151853</v>
      </c>
      <c r="K383" s="93">
        <f t="shared" si="60"/>
        <v>6.0460174996452266E-2</v>
      </c>
      <c r="L383" s="137"/>
      <c r="M383" s="137"/>
      <c r="N383" s="178">
        <f>BE70</f>
        <v>0.27158960770754836</v>
      </c>
      <c r="O383" s="179">
        <f t="shared" si="61"/>
        <v>10.701080404151853</v>
      </c>
      <c r="P383" s="179">
        <f t="shared" si="62"/>
        <v>6.0460174996452266E-2</v>
      </c>
      <c r="T383" s="137"/>
      <c r="U383" s="137"/>
      <c r="V383" s="137"/>
    </row>
    <row r="384" spans="1:22" ht="20.100000000000001" customHeight="1" x14ac:dyDescent="0.25">
      <c r="A384" s="136">
        <f t="shared" si="54"/>
        <v>9</v>
      </c>
      <c r="B384" s="89">
        <f t="shared" si="55"/>
        <v>-11091.641865284182</v>
      </c>
      <c r="C384" s="89">
        <f t="shared" si="63"/>
        <v>-0.43409440930344922</v>
      </c>
      <c r="D384" s="18">
        <f t="shared" si="56"/>
        <v>-0.49552029943759701</v>
      </c>
      <c r="E384" s="108">
        <f t="shared" si="57"/>
        <v>-0.48919675665902179</v>
      </c>
      <c r="I384" s="93">
        <f t="shared" si="58"/>
        <v>0.21258941769251816</v>
      </c>
      <c r="J384" s="93">
        <f t="shared" si="59"/>
        <v>8.1640722335055536</v>
      </c>
      <c r="K384" s="93">
        <f t="shared" si="60"/>
        <v>5.8737417509919457E-3</v>
      </c>
      <c r="L384" s="137"/>
      <c r="M384" s="137"/>
      <c r="N384" s="178">
        <f>BF71</f>
        <v>0.21258941769251816</v>
      </c>
      <c r="O384" s="179">
        <f t="shared" si="61"/>
        <v>8.1640722335055536</v>
      </c>
      <c r="P384" s="179">
        <f t="shared" si="62"/>
        <v>5.8737417509919457E-3</v>
      </c>
      <c r="T384" s="137"/>
      <c r="U384" s="137"/>
      <c r="V384" s="137"/>
    </row>
    <row r="385" spans="1:22" ht="20.100000000000001" customHeight="1" x14ac:dyDescent="0.25">
      <c r="A385" s="136">
        <f t="shared" si="54"/>
        <v>10</v>
      </c>
      <c r="B385" s="89">
        <f t="shared" si="55"/>
        <v>46744.584869652637</v>
      </c>
      <c r="C385" s="89">
        <f t="shared" si="63"/>
        <v>1.8294462806843355</v>
      </c>
      <c r="D385" s="18">
        <f t="shared" si="56"/>
        <v>2.0883193825608592</v>
      </c>
      <c r="E385" s="108">
        <f t="shared" si="57"/>
        <v>2.1033593696907786</v>
      </c>
      <c r="I385" s="93">
        <f t="shared" si="58"/>
        <v>0.24349402565730249</v>
      </c>
      <c r="J385" s="93">
        <f t="shared" si="59"/>
        <v>9.4929703759912805</v>
      </c>
      <c r="K385" s="93">
        <f t="shared" si="60"/>
        <v>0.12945243487723884</v>
      </c>
      <c r="L385" s="137"/>
      <c r="M385" s="137"/>
      <c r="N385" s="178">
        <f>BG72</f>
        <v>0.24349402565730249</v>
      </c>
      <c r="O385" s="179">
        <f t="shared" si="61"/>
        <v>9.4929703759912805</v>
      </c>
      <c r="P385" s="179">
        <f t="shared" si="62"/>
        <v>0.12945243487723884</v>
      </c>
      <c r="T385" s="137"/>
      <c r="U385" s="137"/>
      <c r="V385" s="137"/>
    </row>
    <row r="386" spans="1:22" ht="20.100000000000001" customHeight="1" x14ac:dyDescent="0.25">
      <c r="A386" s="136">
        <f t="shared" si="54"/>
        <v>11</v>
      </c>
      <c r="B386" s="89">
        <f t="shared" si="55"/>
        <v>-15382.527194191702</v>
      </c>
      <c r="C386" s="89">
        <f t="shared" si="63"/>
        <v>-0.60202710627150291</v>
      </c>
      <c r="D386" s="18">
        <f t="shared" si="56"/>
        <v>-0.68721606538975255</v>
      </c>
      <c r="E386" s="108">
        <f t="shared" si="57"/>
        <v>-0.75750090685562099</v>
      </c>
      <c r="I386" s="93">
        <f t="shared" si="58"/>
        <v>0.36836559571930971</v>
      </c>
      <c r="J386" s="93">
        <f t="shared" si="59"/>
        <v>14.862447888657591</v>
      </c>
      <c r="K386" s="93">
        <f t="shared" si="60"/>
        <v>3.04219405415758E-2</v>
      </c>
      <c r="L386" s="137"/>
      <c r="M386" s="137"/>
      <c r="N386" s="178">
        <f>BH73</f>
        <v>0.36836559571930971</v>
      </c>
      <c r="O386" s="179">
        <f t="shared" si="61"/>
        <v>14.862447888657591</v>
      </c>
      <c r="P386" s="179">
        <f t="shared" si="62"/>
        <v>3.04219405415758E-2</v>
      </c>
      <c r="T386" s="137"/>
      <c r="U386" s="137"/>
      <c r="V386" s="137"/>
    </row>
    <row r="387" spans="1:22" ht="20.100000000000001" customHeight="1" x14ac:dyDescent="0.25">
      <c r="A387" s="136">
        <f t="shared" si="54"/>
        <v>12</v>
      </c>
      <c r="B387" s="89">
        <f t="shared" si="55"/>
        <v>26944.475923898455</v>
      </c>
      <c r="C387" s="89">
        <f t="shared" si="63"/>
        <v>1.0545279501661975</v>
      </c>
      <c r="D387" s="18">
        <f t="shared" si="56"/>
        <v>1.2037473748398204</v>
      </c>
      <c r="E387" s="108">
        <f t="shared" si="57"/>
        <v>1.2658475236493338</v>
      </c>
      <c r="I387" s="93">
        <f t="shared" si="58"/>
        <v>0.30600970424456464</v>
      </c>
      <c r="J387" s="93">
        <f t="shared" si="59"/>
        <v>12.181144555243552</v>
      </c>
      <c r="K387" s="93">
        <f t="shared" si="60"/>
        <v>6.4232068641362508E-2</v>
      </c>
      <c r="L387" s="137"/>
      <c r="M387" s="137"/>
      <c r="N387" s="178">
        <f>BI74</f>
        <v>0.30600970424456464</v>
      </c>
      <c r="O387" s="179">
        <f t="shared" si="61"/>
        <v>12.181144555243552</v>
      </c>
      <c r="P387" s="179">
        <f t="shared" si="62"/>
        <v>6.4232068641362508E-2</v>
      </c>
      <c r="T387" s="137"/>
      <c r="U387" s="137"/>
      <c r="V387" s="137"/>
    </row>
    <row r="388" spans="1:22" ht="20.100000000000001" customHeight="1" x14ac:dyDescent="0.25">
      <c r="A388" s="136">
        <f t="shared" si="54"/>
        <v>13</v>
      </c>
      <c r="B388" s="89">
        <f t="shared" si="55"/>
        <v>9716.256241073017</v>
      </c>
      <c r="C388" s="89">
        <f t="shared" si="63"/>
        <v>0.38026584024595877</v>
      </c>
      <c r="D388" s="18">
        <f t="shared" si="56"/>
        <v>0.43407479798443399</v>
      </c>
      <c r="E388" s="108">
        <f t="shared" si="57"/>
        <v>0.4367465419052749</v>
      </c>
      <c r="I388" s="93">
        <f t="shared" si="58"/>
        <v>0.24191888480856982</v>
      </c>
      <c r="J388" s="93">
        <f t="shared" si="59"/>
        <v>9.4252393194957751</v>
      </c>
      <c r="K388" s="93">
        <f t="shared" si="60"/>
        <v>5.5337604960169554E-3</v>
      </c>
      <c r="L388" s="137"/>
      <c r="M388" s="137"/>
      <c r="N388" s="178">
        <f>BJ75</f>
        <v>0.24191888480856982</v>
      </c>
      <c r="O388" s="179">
        <f t="shared" si="61"/>
        <v>9.4252393194957751</v>
      </c>
      <c r="P388" s="179">
        <f t="shared" si="62"/>
        <v>5.5337604960169554E-3</v>
      </c>
      <c r="T388" s="137"/>
      <c r="U388" s="137"/>
      <c r="V388" s="137"/>
    </row>
    <row r="389" spans="1:22" ht="20.100000000000001" customHeight="1" x14ac:dyDescent="0.25">
      <c r="A389" s="136">
        <f t="shared" si="54"/>
        <v>14</v>
      </c>
      <c r="B389" s="89">
        <f t="shared" si="55"/>
        <v>-23537.457417180995</v>
      </c>
      <c r="C389" s="89">
        <f t="shared" si="63"/>
        <v>-0.92118721449130458</v>
      </c>
      <c r="D389" s="18">
        <f t="shared" si="56"/>
        <v>-1.0515384547229416</v>
      </c>
      <c r="E389" s="108">
        <f t="shared" si="57"/>
        <v>-1.029610990122273</v>
      </c>
      <c r="I389" s="93">
        <f t="shared" si="58"/>
        <v>0.19952188290175668</v>
      </c>
      <c r="J389" s="93">
        <f t="shared" si="59"/>
        <v>7.6021682375028092</v>
      </c>
      <c r="K389" s="93">
        <f t="shared" si="60"/>
        <v>2.4021201411369576E-2</v>
      </c>
      <c r="L389" s="137"/>
      <c r="M389" s="137"/>
      <c r="N389" s="178">
        <f>BK76</f>
        <v>0.19952188290175668</v>
      </c>
      <c r="O389" s="179">
        <f t="shared" si="61"/>
        <v>7.6021682375028092</v>
      </c>
      <c r="P389" s="179">
        <f t="shared" si="62"/>
        <v>2.4021201411369576E-2</v>
      </c>
      <c r="T389" s="137"/>
      <c r="U389" s="137"/>
      <c r="V389" s="137"/>
    </row>
    <row r="390" spans="1:22" ht="20.100000000000001" customHeight="1" x14ac:dyDescent="0.25">
      <c r="A390" s="136">
        <f t="shared" si="54"/>
        <v>15</v>
      </c>
      <c r="B390" s="89">
        <f t="shared" si="55"/>
        <v>-5369.4833074638154</v>
      </c>
      <c r="C390" s="89">
        <f t="shared" si="63"/>
        <v>-0.21014586595277848</v>
      </c>
      <c r="D390" s="18">
        <f t="shared" si="56"/>
        <v>-0.23988224725027921</v>
      </c>
      <c r="E390" s="108">
        <f t="shared" si="57"/>
        <v>-0.25978402063961181</v>
      </c>
      <c r="I390" s="93">
        <f t="shared" si="58"/>
        <v>0.34563986448983741</v>
      </c>
      <c r="J390" s="93">
        <f t="shared" si="59"/>
        <v>13.885241445790282</v>
      </c>
      <c r="K390" s="93">
        <f t="shared" si="60"/>
        <v>3.2407025840668238E-3</v>
      </c>
      <c r="L390" s="137"/>
      <c r="M390" s="137"/>
      <c r="N390" s="178">
        <f>BL77</f>
        <v>0.34563986448983741</v>
      </c>
      <c r="O390" s="179">
        <f t="shared" si="61"/>
        <v>13.885241445790282</v>
      </c>
      <c r="P390" s="179">
        <f t="shared" si="62"/>
        <v>3.2407025840668238E-3</v>
      </c>
      <c r="T390" s="137"/>
      <c r="U390" s="137"/>
      <c r="V390" s="137"/>
    </row>
    <row r="391" spans="1:22" ht="20.100000000000001" customHeight="1" x14ac:dyDescent="0.25">
      <c r="A391" s="136">
        <f t="shared" si="54"/>
        <v>16</v>
      </c>
      <c r="B391" s="89">
        <f t="shared" si="55"/>
        <v>-10838.024368650047</v>
      </c>
      <c r="C391" s="89">
        <f t="shared" si="63"/>
        <v>-0.42416856255076979</v>
      </c>
      <c r="D391" s="18">
        <f t="shared" si="56"/>
        <v>-0.4841899103571396</v>
      </c>
      <c r="E391" s="108">
        <f t="shared" si="57"/>
        <v>-0.49867334154850346</v>
      </c>
      <c r="I391" s="93">
        <f t="shared" si="58"/>
        <v>0.27648981212979107</v>
      </c>
      <c r="J391" s="93">
        <f t="shared" si="59"/>
        <v>10.911789194308289</v>
      </c>
      <c r="K391" s="93">
        <f t="shared" si="60"/>
        <v>8.6392114026455791E-3</v>
      </c>
      <c r="L391" s="137"/>
      <c r="M391" s="137"/>
      <c r="N391" s="178">
        <f>BM78</f>
        <v>0.27648981212979107</v>
      </c>
      <c r="O391" s="179">
        <f t="shared" si="61"/>
        <v>10.911789194308289</v>
      </c>
      <c r="P391" s="179">
        <f t="shared" si="62"/>
        <v>8.6392114026455791E-3</v>
      </c>
      <c r="T391" s="137"/>
      <c r="U391" s="137"/>
      <c r="V391" s="137"/>
    </row>
    <row r="392" spans="1:22" ht="20.100000000000001" customHeight="1" x14ac:dyDescent="0.25">
      <c r="A392" s="136">
        <f t="shared" si="54"/>
        <v>17</v>
      </c>
      <c r="B392" s="89">
        <f t="shared" si="55"/>
        <v>-26589.330179546494</v>
      </c>
      <c r="C392" s="89">
        <f t="shared" si="63"/>
        <v>-1.0406285848618033</v>
      </c>
      <c r="D392" s="18">
        <f t="shared" si="56"/>
        <v>-1.1878812003164545</v>
      </c>
      <c r="E392" s="108">
        <f t="shared" si="57"/>
        <v>-1.1851998043467753</v>
      </c>
      <c r="I392" s="93">
        <f t="shared" si="58"/>
        <v>0.22908169057681504</v>
      </c>
      <c r="J392" s="93">
        <f t="shared" si="59"/>
        <v>8.8732399675303189</v>
      </c>
      <c r="K392" s="93">
        <f t="shared" si="60"/>
        <v>3.7946565645247982E-2</v>
      </c>
      <c r="L392" s="137"/>
      <c r="M392" s="137"/>
      <c r="N392" s="178">
        <f>BN79</f>
        <v>0.22908169057681504</v>
      </c>
      <c r="O392" s="179">
        <f t="shared" si="61"/>
        <v>8.8732399675303189</v>
      </c>
      <c r="P392" s="179">
        <f t="shared" si="62"/>
        <v>3.7946565645247982E-2</v>
      </c>
      <c r="T392" s="137"/>
      <c r="U392" s="137"/>
      <c r="V392" s="137"/>
    </row>
    <row r="393" spans="1:22" ht="20.100000000000001" customHeight="1" x14ac:dyDescent="0.25">
      <c r="A393" s="136">
        <f t="shared" si="54"/>
        <v>18</v>
      </c>
      <c r="B393" s="89">
        <f t="shared" si="55"/>
        <v>-33144.393754395249</v>
      </c>
      <c r="C393" s="89">
        <f t="shared" si="63"/>
        <v>-1.2971745935619878</v>
      </c>
      <c r="D393" s="18">
        <f t="shared" si="56"/>
        <v>-1.4807293741840228</v>
      </c>
      <c r="E393" s="108">
        <f t="shared" si="57"/>
        <v>-1.4410327416345168</v>
      </c>
      <c r="I393" s="93">
        <f t="shared" si="58"/>
        <v>0.1896937830432634</v>
      </c>
      <c r="J393" s="93">
        <f t="shared" si="59"/>
        <v>7.1795599435875985</v>
      </c>
      <c r="K393" s="93">
        <f t="shared" si="60"/>
        <v>4.4193555028594116E-2</v>
      </c>
      <c r="L393" s="137"/>
      <c r="M393" s="137"/>
      <c r="N393" s="178">
        <f>BO80</f>
        <v>0.1896937830432634</v>
      </c>
      <c r="O393" s="179">
        <f t="shared" si="61"/>
        <v>7.1795599435875985</v>
      </c>
      <c r="P393" s="179">
        <f t="shared" si="62"/>
        <v>4.4193555028594116E-2</v>
      </c>
      <c r="T393" s="137"/>
      <c r="U393" s="137"/>
      <c r="V393" s="137"/>
    </row>
    <row r="394" spans="1:22" ht="20.100000000000001" customHeight="1" x14ac:dyDescent="0.25">
      <c r="A394" s="136">
        <f t="shared" si="54"/>
        <v>19</v>
      </c>
      <c r="B394" s="89">
        <f t="shared" si="55"/>
        <v>-19420.166082754731</v>
      </c>
      <c r="C394" s="89">
        <f t="shared" si="63"/>
        <v>-0.76004847854437119</v>
      </c>
      <c r="D394" s="18">
        <f t="shared" si="56"/>
        <v>-0.86759801924130486</v>
      </c>
      <c r="E394" s="108">
        <f t="shared" si="57"/>
        <v>-0.8542201484798857</v>
      </c>
      <c r="I394" s="93">
        <f t="shared" si="58"/>
        <v>0.20833222702237641</v>
      </c>
      <c r="J394" s="93">
        <f t="shared" si="59"/>
        <v>7.9810130346894583</v>
      </c>
      <c r="K394" s="93">
        <f t="shared" si="60"/>
        <v>1.7456630801259709E-2</v>
      </c>
      <c r="L394" s="137"/>
      <c r="M394" s="137"/>
      <c r="N394" s="178">
        <f>BP81</f>
        <v>0.20833222702237641</v>
      </c>
      <c r="O394" s="179">
        <f t="shared" si="61"/>
        <v>7.9810130346894583</v>
      </c>
      <c r="P394" s="179">
        <f t="shared" si="62"/>
        <v>1.7456630801259709E-2</v>
      </c>
      <c r="T394" s="137"/>
      <c r="U394" s="137"/>
      <c r="V394" s="137"/>
    </row>
    <row r="395" spans="1:22" ht="20.100000000000001" customHeight="1" x14ac:dyDescent="0.25">
      <c r="A395" s="136">
        <f t="shared" si="54"/>
        <v>20</v>
      </c>
      <c r="B395" s="89">
        <f t="shared" si="55"/>
        <v>19221.940376280225</v>
      </c>
      <c r="C395" s="89">
        <f t="shared" si="63"/>
        <v>0.75229050438635825</v>
      </c>
      <c r="D395" s="18">
        <f t="shared" si="56"/>
        <v>0.85874226437457857</v>
      </c>
      <c r="E395" s="108">
        <f t="shared" si="57"/>
        <v>0.92862505096067782</v>
      </c>
      <c r="I395" s="93">
        <f t="shared" si="58"/>
        <v>0.34371818611264687</v>
      </c>
      <c r="J395" s="93">
        <f t="shared" si="59"/>
        <v>13.80260927557109</v>
      </c>
      <c r="K395" s="93">
        <f t="shared" si="60"/>
        <v>4.1058232220276047E-2</v>
      </c>
      <c r="L395" s="137"/>
      <c r="M395" s="137"/>
      <c r="N395" s="178">
        <f>BQ82</f>
        <v>0.34371818611264687</v>
      </c>
      <c r="O395" s="179">
        <f t="shared" si="61"/>
        <v>13.80260927557109</v>
      </c>
      <c r="P395" s="179">
        <f t="shared" si="62"/>
        <v>4.1058232220276047E-2</v>
      </c>
      <c r="T395" s="137"/>
      <c r="U395" s="137"/>
      <c r="V395" s="137"/>
    </row>
    <row r="396" spans="1:22" ht="20.100000000000001" customHeight="1" x14ac:dyDescent="0.25">
      <c r="A396" s="136">
        <f t="shared" si="54"/>
        <v>21</v>
      </c>
      <c r="B396" s="89">
        <f t="shared" si="55"/>
        <v>3704.9187053944916</v>
      </c>
      <c r="C396" s="89">
        <f t="shared" si="63"/>
        <v>0.14499967781770018</v>
      </c>
      <c r="D396" s="18">
        <f t="shared" si="56"/>
        <v>0.16551764369846025</v>
      </c>
      <c r="E396" s="108">
        <f t="shared" si="57"/>
        <v>0.16451121625720708</v>
      </c>
      <c r="I396" s="93">
        <f t="shared" si="58"/>
        <v>0.22313948545383699</v>
      </c>
      <c r="J396" s="93">
        <f t="shared" si="59"/>
        <v>8.6177251472422629</v>
      </c>
      <c r="K396" s="93">
        <f t="shared" si="60"/>
        <v>7.0669451466535841E-4</v>
      </c>
      <c r="L396" s="137"/>
      <c r="M396" s="137"/>
      <c r="N396" s="178">
        <f>BR83</f>
        <v>0.22313948545383699</v>
      </c>
      <c r="O396" s="179">
        <f t="shared" si="61"/>
        <v>8.6177251472422629</v>
      </c>
      <c r="P396" s="179">
        <f t="shared" si="62"/>
        <v>7.0669451466535841E-4</v>
      </c>
      <c r="T396" s="137"/>
      <c r="U396" s="137"/>
      <c r="V396" s="137"/>
    </row>
    <row r="397" spans="1:22" ht="20.100000000000001" customHeight="1" x14ac:dyDescent="0.25">
      <c r="A397" s="136">
        <f t="shared" si="54"/>
        <v>22</v>
      </c>
      <c r="B397" s="89">
        <f t="shared" si="55"/>
        <v>44323.490587299108</v>
      </c>
      <c r="C397" s="89">
        <f t="shared" si="63"/>
        <v>1.7346917344114616</v>
      </c>
      <c r="D397" s="18">
        <f t="shared" si="56"/>
        <v>1.9801567337546955</v>
      </c>
      <c r="E397" s="108">
        <f t="shared" si="57"/>
        <v>1.9374914264809999</v>
      </c>
      <c r="I397" s="93">
        <f t="shared" si="58"/>
        <v>0.19838646879080182</v>
      </c>
      <c r="J397" s="93">
        <f t="shared" si="59"/>
        <v>7.5533454307317509</v>
      </c>
      <c r="K397" s="93">
        <f t="shared" si="60"/>
        <v>8.4456659799025141E-2</v>
      </c>
      <c r="L397" s="137"/>
      <c r="M397" s="137"/>
      <c r="N397" s="178">
        <f>BS84</f>
        <v>0.19838646879080182</v>
      </c>
      <c r="O397" s="179">
        <f t="shared" si="61"/>
        <v>7.5533454307317509</v>
      </c>
      <c r="P397" s="179">
        <f t="shared" si="62"/>
        <v>8.4456659799025141E-2</v>
      </c>
      <c r="T397" s="137"/>
      <c r="U397" s="137"/>
      <c r="V397" s="137"/>
    </row>
    <row r="398" spans="1:22" ht="20.100000000000001" customHeight="1" x14ac:dyDescent="0.25">
      <c r="A398" s="136">
        <f t="shared" si="54"/>
        <v>23</v>
      </c>
      <c r="B398" s="89">
        <f t="shared" si="55"/>
        <v>-23630.312752959086</v>
      </c>
      <c r="C398" s="89">
        <f t="shared" si="63"/>
        <v>-0.92482130064598145</v>
      </c>
      <c r="D398" s="18">
        <f t="shared" si="56"/>
        <v>-1.055686776887323</v>
      </c>
      <c r="E398" s="108">
        <f t="shared" si="57"/>
        <v>-1.0412961173007791</v>
      </c>
      <c r="I398" s="93">
        <f t="shared" si="58"/>
        <v>0.21119954978437261</v>
      </c>
      <c r="J398" s="93">
        <f t="shared" si="59"/>
        <v>8.104307913455294</v>
      </c>
      <c r="K398" s="93">
        <f t="shared" si="60"/>
        <v>2.6392568120890237E-2</v>
      </c>
      <c r="L398" s="137"/>
      <c r="M398" s="137"/>
      <c r="N398" s="178">
        <f>BT85</f>
        <v>0.21119954978437261</v>
      </c>
      <c r="O398" s="179">
        <f t="shared" si="61"/>
        <v>8.104307913455294</v>
      </c>
      <c r="P398" s="179">
        <f t="shared" si="62"/>
        <v>2.6392568120890237E-2</v>
      </c>
      <c r="T398" s="137"/>
      <c r="U398" s="137"/>
      <c r="V398" s="137"/>
    </row>
    <row r="399" spans="1:22" ht="20.100000000000001" customHeight="1" x14ac:dyDescent="0.25">
      <c r="A399" s="136">
        <f t="shared" si="54"/>
        <v>24</v>
      </c>
      <c r="B399" s="89">
        <f t="shared" si="55"/>
        <v>14864.826262319228</v>
      </c>
      <c r="C399" s="89">
        <f t="shared" si="63"/>
        <v>0.58176580655171894</v>
      </c>
      <c r="D399" s="18">
        <f t="shared" si="56"/>
        <v>0.664087720290233</v>
      </c>
      <c r="E399" s="108">
        <f t="shared" si="57"/>
        <v>0.64660504779268813</v>
      </c>
      <c r="I399" s="93">
        <f t="shared" si="58"/>
        <v>0.19049748486390972</v>
      </c>
      <c r="J399" s="93">
        <f t="shared" si="59"/>
        <v>7.21411912187539</v>
      </c>
      <c r="K399" s="93">
        <f t="shared" si="60"/>
        <v>8.9445097080084954E-3</v>
      </c>
      <c r="L399" s="137"/>
      <c r="M399" s="137"/>
      <c r="N399" s="178">
        <f>BU86</f>
        <v>0.19049748486390972</v>
      </c>
      <c r="O399" s="179">
        <f t="shared" si="61"/>
        <v>7.21411912187539</v>
      </c>
      <c r="P399" s="179">
        <f t="shared" si="62"/>
        <v>8.9445097080084954E-3</v>
      </c>
      <c r="T399" s="137"/>
      <c r="U399" s="137"/>
      <c r="V399" s="137"/>
    </row>
    <row r="400" spans="1:22" ht="20.100000000000001" customHeight="1" x14ac:dyDescent="0.25">
      <c r="A400" s="136">
        <f t="shared" si="54"/>
        <v>25</v>
      </c>
      <c r="B400" s="89">
        <f t="shared" si="55"/>
        <v>-37662.366432668176</v>
      </c>
      <c r="C400" s="89">
        <f t="shared" si="63"/>
        <v>-1.4739948249438237</v>
      </c>
      <c r="D400" s="18">
        <f t="shared" si="56"/>
        <v>-1.682570292019258</v>
      </c>
      <c r="E400" s="108">
        <f t="shared" si="57"/>
        <v>-1.700095681166732</v>
      </c>
      <c r="I400" s="93">
        <f t="shared" si="58"/>
        <v>0.24829889387291187</v>
      </c>
      <c r="J400" s="93">
        <f t="shared" si="59"/>
        <v>9.6995797092624834</v>
      </c>
      <c r="K400" s="93">
        <f t="shared" si="60"/>
        <v>8.6792787876958905E-2</v>
      </c>
      <c r="L400" s="137"/>
      <c r="M400" s="137"/>
      <c r="N400" s="178">
        <f>BV87</f>
        <v>0.24829889387291187</v>
      </c>
      <c r="O400" s="179">
        <f t="shared" si="61"/>
        <v>9.6995797092624834</v>
      </c>
      <c r="P400" s="179">
        <f t="shared" si="62"/>
        <v>8.6792787876958905E-2</v>
      </c>
      <c r="T400" s="137"/>
      <c r="U400" s="137"/>
      <c r="V400" s="137"/>
    </row>
    <row r="401" spans="1:22" ht="20.100000000000001" customHeight="1" x14ac:dyDescent="0.25">
      <c r="A401" s="136">
        <f t="shared" si="54"/>
        <v>26</v>
      </c>
      <c r="B401" s="89">
        <f t="shared" si="55"/>
        <v>-18695.134681217489</v>
      </c>
      <c r="C401" s="89">
        <f t="shared" si="63"/>
        <v>-0.73167287087515465</v>
      </c>
      <c r="D401" s="18">
        <f t="shared" si="56"/>
        <v>-0.83520716299522735</v>
      </c>
      <c r="E401" s="108">
        <f t="shared" si="57"/>
        <v>-0.86094139565719174</v>
      </c>
      <c r="I401" s="93">
        <f t="shared" si="58"/>
        <v>0.27775137298618729</v>
      </c>
      <c r="J401" s="93">
        <f t="shared" si="59"/>
        <v>10.966036311133328</v>
      </c>
      <c r="K401" s="93">
        <f t="shared" si="60"/>
        <v>2.5913375266337125E-2</v>
      </c>
      <c r="L401" s="137"/>
      <c r="M401" s="137"/>
      <c r="N401" s="178">
        <f>BW88</f>
        <v>0.27775137298618729</v>
      </c>
      <c r="O401" s="179">
        <f t="shared" si="61"/>
        <v>10.966036311133328</v>
      </c>
      <c r="P401" s="179">
        <f t="shared" si="62"/>
        <v>2.5913375266337125E-2</v>
      </c>
      <c r="T401" s="137"/>
      <c r="U401" s="137"/>
      <c r="V401" s="137"/>
    </row>
    <row r="402" spans="1:22" ht="20.100000000000001" customHeight="1" x14ac:dyDescent="0.25">
      <c r="A402" s="136">
        <f t="shared" si="54"/>
        <v>27</v>
      </c>
      <c r="B402" s="89">
        <f t="shared" si="55"/>
        <v>-12940.052538451971</v>
      </c>
      <c r="C402" s="89">
        <f t="shared" si="63"/>
        <v>-0.50643579474164591</v>
      </c>
      <c r="D402" s="18">
        <f t="shared" si="56"/>
        <v>-0.57809824609115001</v>
      </c>
      <c r="E402" s="108">
        <f t="shared" si="57"/>
        <v>-0.55199880079743224</v>
      </c>
      <c r="I402" s="93">
        <f t="shared" si="58"/>
        <v>0.15827055576385418</v>
      </c>
      <c r="J402" s="93">
        <f t="shared" si="59"/>
        <v>5.8283611705730021</v>
      </c>
      <c r="K402" s="93">
        <f t="shared" si="60"/>
        <v>5.2084822846182269E-3</v>
      </c>
      <c r="L402" s="137"/>
      <c r="M402" s="137"/>
      <c r="N402" s="178">
        <f>BX89</f>
        <v>0.15827055576385418</v>
      </c>
      <c r="O402" s="179">
        <f t="shared" si="61"/>
        <v>5.8283611705730021</v>
      </c>
      <c r="P402" s="179">
        <f t="shared" si="62"/>
        <v>5.2084822846182269E-3</v>
      </c>
      <c r="T402" s="137"/>
      <c r="U402" s="137"/>
      <c r="V402" s="137"/>
    </row>
    <row r="403" spans="1:22" ht="20.100000000000001" customHeight="1" x14ac:dyDescent="0.25">
      <c r="A403" s="136">
        <f t="shared" si="54"/>
        <v>28</v>
      </c>
      <c r="B403" s="89">
        <f t="shared" si="55"/>
        <v>-25317.014857651433</v>
      </c>
      <c r="C403" s="89">
        <f t="shared" si="63"/>
        <v>-0.99083388586106935</v>
      </c>
      <c r="D403" s="18">
        <f t="shared" si="56"/>
        <v>-1.1310403757620882</v>
      </c>
      <c r="E403" s="108">
        <f t="shared" si="57"/>
        <v>-1.1450470345818102</v>
      </c>
      <c r="I403" s="93">
        <f t="shared" si="58"/>
        <v>0.25121859836842125</v>
      </c>
      <c r="J403" s="93">
        <f t="shared" si="59"/>
        <v>9.8251270025693866</v>
      </c>
      <c r="K403" s="93">
        <f t="shared" si="60"/>
        <v>3.9989935807255593E-2</v>
      </c>
      <c r="L403" s="137"/>
      <c r="M403" s="137"/>
      <c r="N403" s="178">
        <f>BY90</f>
        <v>0.25121859836842125</v>
      </c>
      <c r="O403" s="179">
        <f t="shared" si="61"/>
        <v>9.8251270025693866</v>
      </c>
      <c r="P403" s="179">
        <f t="shared" si="62"/>
        <v>3.9989935807255593E-2</v>
      </c>
      <c r="T403" s="137"/>
      <c r="U403" s="137"/>
      <c r="V403" s="137"/>
    </row>
    <row r="404" spans="1:22" ht="20.100000000000001" customHeight="1" x14ac:dyDescent="0.25">
      <c r="A404" s="136">
        <f t="shared" si="54"/>
        <v>29</v>
      </c>
      <c r="B404" s="89">
        <f t="shared" si="55"/>
        <v>3757.6284971683053</v>
      </c>
      <c r="C404" s="89">
        <f t="shared" si="63"/>
        <v>0.14706258484286994</v>
      </c>
      <c r="D404" s="18">
        <f t="shared" si="56"/>
        <v>0.16787245934435696</v>
      </c>
      <c r="E404" s="108">
        <f t="shared" si="57"/>
        <v>0.17982583081127759</v>
      </c>
      <c r="I404" s="93">
        <f t="shared" si="58"/>
        <v>0.33119387890358287</v>
      </c>
      <c r="J404" s="93">
        <f t="shared" si="59"/>
        <v>13.264064065581337</v>
      </c>
      <c r="K404" s="93">
        <f t="shared" si="60"/>
        <v>1.4557725568363857E-3</v>
      </c>
      <c r="L404" s="137"/>
      <c r="M404" s="137"/>
      <c r="N404" s="178">
        <f>BZ91</f>
        <v>0.33119387890358287</v>
      </c>
      <c r="O404" s="179">
        <f t="shared" si="61"/>
        <v>13.264064065581337</v>
      </c>
      <c r="P404" s="179">
        <f t="shared" si="62"/>
        <v>1.4557725568363857E-3</v>
      </c>
      <c r="T404" s="137"/>
      <c r="U404" s="137"/>
      <c r="V404" s="137"/>
    </row>
    <row r="405" spans="1:22" ht="20.100000000000001" customHeight="1" x14ac:dyDescent="0.25">
      <c r="A405" s="136">
        <f t="shared" si="54"/>
        <v>30</v>
      </c>
      <c r="B405" s="89">
        <f t="shared" si="55"/>
        <v>-5161.8312037287978</v>
      </c>
      <c r="C405" s="89">
        <f t="shared" si="63"/>
        <v>-0.20201897018691331</v>
      </c>
      <c r="D405" s="18">
        <f t="shared" si="56"/>
        <v>-0.23060536706686136</v>
      </c>
      <c r="E405" s="108">
        <f t="shared" si="57"/>
        <v>-0.22390929035036117</v>
      </c>
      <c r="I405" s="93">
        <f t="shared" si="58"/>
        <v>0.18597062179979312</v>
      </c>
      <c r="J405" s="93">
        <f t="shared" si="59"/>
        <v>7.0194640101183765</v>
      </c>
      <c r="K405" s="93">
        <f t="shared" si="60"/>
        <v>1.0412518984417292E-3</v>
      </c>
      <c r="L405" s="137"/>
      <c r="M405" s="137"/>
      <c r="N405" s="178">
        <f>CA92</f>
        <v>0.18597062179979312</v>
      </c>
      <c r="O405" s="179">
        <f t="shared" si="61"/>
        <v>7.0194640101183765</v>
      </c>
      <c r="P405" s="179">
        <f t="shared" si="62"/>
        <v>1.0412518984417292E-3</v>
      </c>
      <c r="T405" s="137"/>
      <c r="U405" s="137"/>
      <c r="V405" s="137"/>
    </row>
    <row r="406" spans="1:22" ht="20.100000000000001" customHeight="1" x14ac:dyDescent="0.25">
      <c r="A406" s="136">
        <f t="shared" si="54"/>
        <v>31</v>
      </c>
      <c r="B406" s="89">
        <f t="shared" si="55"/>
        <v>-9905.6574847905431</v>
      </c>
      <c r="C406" s="89">
        <f t="shared" si="63"/>
        <v>-0.38767845075137303</v>
      </c>
      <c r="D406" s="18">
        <f t="shared" si="56"/>
        <v>-0.44253631902348867</v>
      </c>
      <c r="E406" s="108">
        <f t="shared" si="57"/>
        <v>-0.43794835860831655</v>
      </c>
      <c r="I406" s="93">
        <f t="shared" si="58"/>
        <v>0.2163944260659991</v>
      </c>
      <c r="J406" s="93">
        <f t="shared" si="59"/>
        <v>8.3276875935652335</v>
      </c>
      <c r="K406" s="93">
        <f t="shared" si="60"/>
        <v>4.8150596783679495E-3</v>
      </c>
      <c r="L406" s="137"/>
      <c r="M406" s="137"/>
      <c r="N406" s="178">
        <f>CB93</f>
        <v>0.2163944260659991</v>
      </c>
      <c r="O406" s="179">
        <f t="shared" si="61"/>
        <v>8.3276875935652335</v>
      </c>
      <c r="P406" s="179">
        <f t="shared" si="62"/>
        <v>4.8150596783679495E-3</v>
      </c>
      <c r="T406" s="137"/>
      <c r="U406" s="137"/>
      <c r="V406" s="137"/>
    </row>
    <row r="407" spans="1:22" ht="20.100000000000001" customHeight="1" x14ac:dyDescent="0.25">
      <c r="A407" s="136">
        <f t="shared" si="54"/>
        <v>32</v>
      </c>
      <c r="B407" s="89">
        <f t="shared" si="55"/>
        <v>14489.565015994711</v>
      </c>
      <c r="C407" s="89">
        <f t="shared" si="63"/>
        <v>0.5670791793565535</v>
      </c>
      <c r="D407" s="18">
        <f t="shared" si="56"/>
        <v>0.64732288354157663</v>
      </c>
      <c r="E407" s="108">
        <f t="shared" si="57"/>
        <v>0.6553819713125516</v>
      </c>
      <c r="I407" s="93">
        <f t="shared" si="58"/>
        <v>0.25131622114208607</v>
      </c>
      <c r="J407" s="93">
        <f t="shared" si="59"/>
        <v>9.8293247818369736</v>
      </c>
      <c r="K407" s="93">
        <f t="shared" si="60"/>
        <v>1.3107455523963585E-2</v>
      </c>
      <c r="L407" s="137"/>
      <c r="M407" s="137"/>
      <c r="N407" s="178">
        <f>CC94</f>
        <v>0.25131622114208607</v>
      </c>
      <c r="O407" s="179">
        <f t="shared" si="61"/>
        <v>9.8293247818369736</v>
      </c>
      <c r="P407" s="179">
        <f t="shared" si="62"/>
        <v>1.3107455523963585E-2</v>
      </c>
      <c r="T407" s="137"/>
      <c r="U407" s="137"/>
      <c r="V407" s="137"/>
    </row>
    <row r="408" spans="1:22" ht="20.100000000000001" customHeight="1" x14ac:dyDescent="0.25">
      <c r="A408" s="136">
        <f t="shared" si="54"/>
        <v>33</v>
      </c>
      <c r="B408" s="89">
        <f t="shared" ref="B408:B419" si="64">D277</f>
        <v>16756.832228640094</v>
      </c>
      <c r="C408" s="89">
        <f t="shared" si="63"/>
        <v>0.65581338420740221</v>
      </c>
      <c r="D408" s="18">
        <f t="shared" si="56"/>
        <v>0.74861329137844224</v>
      </c>
      <c r="E408" s="108">
        <f t="shared" si="57"/>
        <v>0.78931135797833885</v>
      </c>
      <c r="I408" s="93">
        <f t="shared" si="58"/>
        <v>0.30965871431514641</v>
      </c>
      <c r="J408" s="93">
        <f t="shared" si="59"/>
        <v>12.338051988278568</v>
      </c>
      <c r="K408" s="93">
        <f t="shared" si="60"/>
        <v>2.5405250329013456E-2</v>
      </c>
      <c r="L408" s="137"/>
      <c r="M408" s="137"/>
      <c r="N408" s="178">
        <f>CD95</f>
        <v>0.30965871431514641</v>
      </c>
      <c r="O408" s="179">
        <f t="shared" si="61"/>
        <v>12.338051988278568</v>
      </c>
      <c r="P408" s="179">
        <f t="shared" si="62"/>
        <v>2.5405250329013456E-2</v>
      </c>
      <c r="T408" s="137"/>
      <c r="U408" s="137"/>
      <c r="V408" s="137"/>
    </row>
    <row r="409" spans="1:22" ht="20.100000000000001" customHeight="1" x14ac:dyDescent="0.25">
      <c r="A409" s="136">
        <f t="shared" si="54"/>
        <v>34</v>
      </c>
      <c r="B409" s="89">
        <f t="shared" si="64"/>
        <v>33410.83706346876</v>
      </c>
      <c r="C409" s="89">
        <f t="shared" si="63"/>
        <v>1.307602405086189</v>
      </c>
      <c r="D409" s="18">
        <f t="shared" si="56"/>
        <v>1.4926327578217948</v>
      </c>
      <c r="E409" s="108">
        <f t="shared" si="57"/>
        <v>1.5517693914393871</v>
      </c>
      <c r="I409" s="93">
        <f t="shared" si="58"/>
        <v>0.28993671214975625</v>
      </c>
      <c r="J409" s="93">
        <f t="shared" si="59"/>
        <v>11.490005895166792</v>
      </c>
      <c r="K409" s="93">
        <f t="shared" si="60"/>
        <v>8.9385655202998099E-2</v>
      </c>
      <c r="L409" s="137"/>
      <c r="M409" s="137"/>
      <c r="N409" s="178">
        <f>CE96</f>
        <v>0.28993671214975625</v>
      </c>
      <c r="O409" s="179">
        <f t="shared" si="61"/>
        <v>11.490005895166792</v>
      </c>
      <c r="P409" s="179">
        <f t="shared" si="62"/>
        <v>8.9385655202998099E-2</v>
      </c>
      <c r="T409" s="137"/>
      <c r="U409" s="137"/>
      <c r="V409" s="137"/>
    </row>
    <row r="410" spans="1:22" ht="20.100000000000001" customHeight="1" x14ac:dyDescent="0.25">
      <c r="A410" s="136">
        <f t="shared" si="54"/>
        <v>35</v>
      </c>
      <c r="B410" s="89">
        <f t="shared" si="64"/>
        <v>17636.449788433849</v>
      </c>
      <c r="C410" s="89">
        <f t="shared" si="63"/>
        <v>0.69023904180339124</v>
      </c>
      <c r="D410" s="18">
        <f t="shared" si="56"/>
        <v>0.78791030095678027</v>
      </c>
      <c r="E410" s="108">
        <f t="shared" si="57"/>
        <v>0.79582207154648243</v>
      </c>
      <c r="I410" s="93">
        <f t="shared" si="58"/>
        <v>0.24774153852759701</v>
      </c>
      <c r="J410" s="93">
        <f t="shared" si="59"/>
        <v>9.6756134294139429</v>
      </c>
      <c r="K410" s="93">
        <f t="shared" si="60"/>
        <v>1.896142721814514E-2</v>
      </c>
      <c r="L410" s="137"/>
      <c r="M410" s="137"/>
      <c r="N410" s="178">
        <f>CF97</f>
        <v>0.24774153852759701</v>
      </c>
      <c r="O410" s="179">
        <f t="shared" si="61"/>
        <v>9.6756134294139429</v>
      </c>
      <c r="P410" s="179">
        <f t="shared" si="62"/>
        <v>1.896142721814514E-2</v>
      </c>
      <c r="T410" s="137"/>
      <c r="U410" s="137"/>
      <c r="V410" s="137"/>
    </row>
    <row r="411" spans="1:22" ht="20.100000000000001" customHeight="1" x14ac:dyDescent="0.25">
      <c r="A411" s="136">
        <f t="shared" si="54"/>
        <v>36</v>
      </c>
      <c r="B411" s="89">
        <f t="shared" si="64"/>
        <v>-18911.564501543995</v>
      </c>
      <c r="C411" s="89">
        <f t="shared" si="63"/>
        <v>-0.74014330078547697</v>
      </c>
      <c r="D411" s="18">
        <f t="shared" si="56"/>
        <v>-0.84487618861631997</v>
      </c>
      <c r="E411" s="108">
        <f t="shared" si="57"/>
        <v>-1.0035962411929471</v>
      </c>
      <c r="I411" s="93">
        <f t="shared" si="58"/>
        <v>0.45610687020130825</v>
      </c>
      <c r="J411" s="93">
        <f t="shared" si="59"/>
        <v>18.635322691383529</v>
      </c>
      <c r="K411" s="93">
        <f t="shared" si="60"/>
        <v>7.6785357013898464E-2</v>
      </c>
      <c r="L411" s="137"/>
      <c r="M411" s="137"/>
      <c r="N411" s="178">
        <f>CG98</f>
        <v>0.45610687020130825</v>
      </c>
      <c r="O411" s="179">
        <f t="shared" si="61"/>
        <v>18.635322691383529</v>
      </c>
      <c r="P411" s="179">
        <f t="shared" si="62"/>
        <v>7.6785357013898464E-2</v>
      </c>
      <c r="T411" s="137"/>
      <c r="U411" s="137"/>
      <c r="V411" s="137"/>
    </row>
    <row r="412" spans="1:22" ht="20.100000000000001" customHeight="1" x14ac:dyDescent="0.25">
      <c r="A412" s="136">
        <f t="shared" si="54"/>
        <v>37</v>
      </c>
      <c r="B412" s="89">
        <f t="shared" si="64"/>
        <v>11682.040551419486</v>
      </c>
      <c r="C412" s="89">
        <f t="shared" si="63"/>
        <v>0.45720088641695911</v>
      </c>
      <c r="D412" s="18">
        <f t="shared" si="56"/>
        <v>0.52189642456808805</v>
      </c>
      <c r="E412" s="108">
        <f t="shared" si="57"/>
        <v>0.54696809587456874</v>
      </c>
      <c r="I412" s="93">
        <f t="shared" si="58"/>
        <v>0.30130097490233554</v>
      </c>
      <c r="J412" s="93">
        <f t="shared" si="59"/>
        <v>11.978669193527702</v>
      </c>
      <c r="K412" s="93">
        <f t="shared" si="60"/>
        <v>1.1728479271834501E-2</v>
      </c>
      <c r="L412" s="137"/>
      <c r="M412" s="137"/>
      <c r="N412" s="178">
        <f>CH99</f>
        <v>0.30130097490233554</v>
      </c>
      <c r="O412" s="179">
        <f t="shared" si="61"/>
        <v>11.978669193527702</v>
      </c>
      <c r="P412" s="179">
        <f t="shared" si="62"/>
        <v>1.1728479271834501E-2</v>
      </c>
      <c r="T412" s="137"/>
      <c r="U412" s="137"/>
      <c r="V412" s="137"/>
    </row>
    <row r="413" spans="1:22" ht="20.100000000000001" customHeight="1" x14ac:dyDescent="0.25">
      <c r="A413" s="136">
        <f t="shared" si="54"/>
        <v>38</v>
      </c>
      <c r="B413" s="89">
        <f t="shared" si="64"/>
        <v>17808.426800095476</v>
      </c>
      <c r="C413" s="89">
        <f t="shared" si="63"/>
        <v>0.69696971884812053</v>
      </c>
      <c r="D413" s="18">
        <f t="shared" si="56"/>
        <v>0.79559339254502193</v>
      </c>
      <c r="E413" s="108">
        <f t="shared" si="57"/>
        <v>0.80071187332878357</v>
      </c>
      <c r="I413" s="93">
        <f t="shared" si="58"/>
        <v>0.24233838986269407</v>
      </c>
      <c r="J413" s="93">
        <f t="shared" si="59"/>
        <v>9.4432780368231182</v>
      </c>
      <c r="K413" s="93">
        <f t="shared" si="60"/>
        <v>1.8642613130574991E-2</v>
      </c>
      <c r="L413" s="137"/>
      <c r="M413" s="137"/>
      <c r="N413" s="178">
        <f>CI100</f>
        <v>0.24233838986269407</v>
      </c>
      <c r="O413" s="179">
        <f t="shared" si="61"/>
        <v>9.4432780368231182</v>
      </c>
      <c r="P413" s="179">
        <f t="shared" si="62"/>
        <v>1.8642613130574991E-2</v>
      </c>
      <c r="T413" s="137"/>
      <c r="U413" s="137"/>
      <c r="V413" s="137"/>
    </row>
    <row r="414" spans="1:22" ht="20.100000000000001" customHeight="1" x14ac:dyDescent="0.25">
      <c r="A414" s="136">
        <f t="shared" si="54"/>
        <v>39</v>
      </c>
      <c r="B414" s="89">
        <f t="shared" si="64"/>
        <v>-22572.266990561038</v>
      </c>
      <c r="C414" s="89">
        <f t="shared" si="63"/>
        <v>-0.88341248526746308</v>
      </c>
      <c r="D414" s="18">
        <f t="shared" si="56"/>
        <v>-1.008418468067948</v>
      </c>
      <c r="E414" s="108">
        <f t="shared" si="57"/>
        <v>-0.97770832744731961</v>
      </c>
      <c r="I414" s="93">
        <f t="shared" si="58"/>
        <v>0.18358977138471866</v>
      </c>
      <c r="J414" s="93">
        <f t="shared" si="59"/>
        <v>6.9170874422701747</v>
      </c>
      <c r="K414" s="93">
        <f t="shared" si="60"/>
        <v>1.9541864024442204E-2</v>
      </c>
      <c r="L414" s="137"/>
      <c r="M414" s="137"/>
      <c r="N414" s="178">
        <f>CJ101</f>
        <v>0.18358977138471866</v>
      </c>
      <c r="O414" s="179">
        <f t="shared" si="61"/>
        <v>6.9170874422701747</v>
      </c>
      <c r="P414" s="179">
        <f t="shared" si="62"/>
        <v>1.9541864024442204E-2</v>
      </c>
      <c r="T414" s="137"/>
      <c r="U414" s="137"/>
      <c r="V414" s="137"/>
    </row>
    <row r="415" spans="1:22" ht="20.100000000000001" customHeight="1" x14ac:dyDescent="0.25">
      <c r="A415" s="136">
        <f t="shared" si="54"/>
        <v>40</v>
      </c>
      <c r="B415" s="89">
        <f t="shared" si="64"/>
        <v>31884.034105119295</v>
      </c>
      <c r="C415" s="89">
        <f t="shared" si="63"/>
        <v>1.2478478046061734</v>
      </c>
      <c r="D415" s="18">
        <f t="shared" si="56"/>
        <v>1.4244226705964305</v>
      </c>
      <c r="E415" s="108">
        <f t="shared" si="57"/>
        <v>1.4202630630255442</v>
      </c>
      <c r="I415" s="93">
        <f t="shared" si="58"/>
        <v>0.22805625290392845</v>
      </c>
      <c r="J415" s="93">
        <f t="shared" si="59"/>
        <v>8.8291461475961963</v>
      </c>
      <c r="K415" s="93">
        <f t="shared" si="60"/>
        <v>5.4175288203528321E-2</v>
      </c>
      <c r="L415" s="137"/>
      <c r="M415" s="137"/>
      <c r="N415" s="178">
        <f>CK102</f>
        <v>0.22805625290392845</v>
      </c>
      <c r="O415" s="179">
        <f t="shared" si="61"/>
        <v>8.8291461475961963</v>
      </c>
      <c r="P415" s="179">
        <f t="shared" si="62"/>
        <v>5.4175288203528321E-2</v>
      </c>
      <c r="T415" s="137"/>
      <c r="U415" s="137"/>
      <c r="V415" s="137"/>
    </row>
    <row r="416" spans="1:22" ht="20.100000000000001" customHeight="1" x14ac:dyDescent="0.25">
      <c r="A416" s="136">
        <f t="shared" si="54"/>
        <v>41</v>
      </c>
      <c r="B416" s="89">
        <f t="shared" si="64"/>
        <v>14566.000803859904</v>
      </c>
      <c r="C416" s="89">
        <f t="shared" si="63"/>
        <v>0.57007065244827282</v>
      </c>
      <c r="D416" s="18">
        <f t="shared" si="56"/>
        <v>0.65073766062784877</v>
      </c>
      <c r="E416" s="108">
        <f t="shared" si="57"/>
        <v>0.63787616934694635</v>
      </c>
      <c r="I416" s="93">
        <f t="shared" si="58"/>
        <v>0.20129829275068095</v>
      </c>
      <c r="J416" s="93">
        <f t="shared" si="59"/>
        <v>7.6785538610065531</v>
      </c>
      <c r="K416" s="93">
        <f t="shared" si="60"/>
        <v>9.3225677592579589E-3</v>
      </c>
      <c r="L416" s="137"/>
      <c r="M416" s="137"/>
      <c r="N416" s="178">
        <f>CL103</f>
        <v>0.20129829275068095</v>
      </c>
      <c r="O416" s="179">
        <f t="shared" si="61"/>
        <v>7.6785538610065531</v>
      </c>
      <c r="P416" s="179">
        <f t="shared" si="62"/>
        <v>9.3225677592579589E-3</v>
      </c>
      <c r="T416" s="137"/>
      <c r="U416" s="137"/>
      <c r="V416" s="137"/>
    </row>
    <row r="417" spans="1:160" ht="20.100000000000001" customHeight="1" x14ac:dyDescent="0.25">
      <c r="A417" s="136">
        <f t="shared" si="54"/>
        <v>42</v>
      </c>
      <c r="B417" s="89">
        <f t="shared" si="64"/>
        <v>-20644.794071509037</v>
      </c>
      <c r="C417" s="89">
        <f t="shared" si="63"/>
        <v>-0.80797683485549987</v>
      </c>
      <c r="D417" s="18">
        <f t="shared" si="56"/>
        <v>-0.92230840703217942</v>
      </c>
      <c r="E417" s="108">
        <f t="shared" si="57"/>
        <v>-0.92995667512711233</v>
      </c>
      <c r="I417" s="93">
        <f t="shared" si="58"/>
        <v>0.24512961623291279</v>
      </c>
      <c r="J417" s="93">
        <f t="shared" si="59"/>
        <v>9.5633007707425222</v>
      </c>
      <c r="K417" s="93">
        <f t="shared" si="60"/>
        <v>2.5530313368313629E-2</v>
      </c>
      <c r="L417" s="137"/>
      <c r="M417" s="137"/>
      <c r="N417" s="178">
        <f>CM104</f>
        <v>0.24512961623291279</v>
      </c>
      <c r="O417" s="179">
        <f t="shared" si="61"/>
        <v>9.5633007707425222</v>
      </c>
      <c r="P417" s="179">
        <f t="shared" si="62"/>
        <v>2.5530313368313629E-2</v>
      </c>
      <c r="T417" s="137"/>
      <c r="U417" s="137"/>
      <c r="V417" s="137"/>
    </row>
    <row r="418" spans="1:160" ht="20.100000000000001" customHeight="1" x14ac:dyDescent="0.25">
      <c r="A418" s="136">
        <f t="shared" si="54"/>
        <v>43</v>
      </c>
      <c r="B418" s="89">
        <f t="shared" si="64"/>
        <v>11691.43116064358</v>
      </c>
      <c r="C418" s="89">
        <f t="shared" si="63"/>
        <v>0.45756840738577903</v>
      </c>
      <c r="D418" s="18">
        <f t="shared" si="56"/>
        <v>0.52231595105038364</v>
      </c>
      <c r="E418" s="108">
        <f t="shared" si="57"/>
        <v>0.50483816841963702</v>
      </c>
      <c r="I418" s="93">
        <f t="shared" si="58"/>
        <v>0.17849975471933294</v>
      </c>
      <c r="J418" s="93">
        <f t="shared" si="59"/>
        <v>6.6982167256585887</v>
      </c>
      <c r="K418" s="93">
        <f t="shared" si="60"/>
        <v>5.0343291398966183E-3</v>
      </c>
      <c r="L418" s="137"/>
      <c r="M418" s="137"/>
      <c r="N418" s="178">
        <f>CN105</f>
        <v>0.17849975471933294</v>
      </c>
      <c r="O418" s="179">
        <f t="shared" si="61"/>
        <v>6.6982167256585887</v>
      </c>
      <c r="P418" s="179">
        <f t="shared" si="62"/>
        <v>5.0343291398966183E-3</v>
      </c>
      <c r="T418" s="137"/>
      <c r="U418" s="137"/>
      <c r="V418" s="137"/>
    </row>
    <row r="419" spans="1:160" ht="20.100000000000001" customHeight="1" x14ac:dyDescent="0.25">
      <c r="A419" s="136">
        <f t="shared" si="54"/>
        <v>44</v>
      </c>
      <c r="B419" s="89">
        <f t="shared" si="64"/>
        <v>-27983.452229531365</v>
      </c>
      <c r="C419" s="89">
        <f t="shared" si="63"/>
        <v>-1.0951904428027142</v>
      </c>
      <c r="D419" s="18">
        <f t="shared" si="56"/>
        <v>-1.2501637536166335</v>
      </c>
      <c r="E419" s="108">
        <f t="shared" si="57"/>
        <v>-1.2252687406811822</v>
      </c>
      <c r="I419" s="93">
        <f t="shared" si="58"/>
        <v>0.20105555247879059</v>
      </c>
      <c r="J419" s="93">
        <f t="shared" si="59"/>
        <v>7.6681160293152679</v>
      </c>
      <c r="K419" s="93">
        <f t="shared" si="60"/>
        <v>3.4345473731056501E-2</v>
      </c>
      <c r="L419" s="137"/>
      <c r="M419" s="137"/>
      <c r="N419" s="178">
        <f>CO106</f>
        <v>0.20105555247879059</v>
      </c>
      <c r="O419" s="179">
        <f t="shared" si="61"/>
        <v>7.6681160293152679</v>
      </c>
      <c r="P419" s="179">
        <f t="shared" si="62"/>
        <v>3.4345473731056501E-2</v>
      </c>
      <c r="T419" s="137"/>
      <c r="U419" s="137"/>
      <c r="V419" s="137"/>
    </row>
    <row r="420" spans="1:160" ht="20.100000000000001" customHeight="1" x14ac:dyDescent="0.25">
      <c r="A420" s="131"/>
      <c r="B420" s="88"/>
      <c r="C420" s="133"/>
      <c r="D420" s="134"/>
      <c r="E420" s="134"/>
      <c r="F420" s="134"/>
      <c r="G420" s="135"/>
      <c r="H420" s="135"/>
      <c r="I420" s="135"/>
      <c r="J420" s="135"/>
      <c r="K420" s="135"/>
      <c r="L420" s="137"/>
      <c r="M420" s="137"/>
      <c r="T420" s="137"/>
      <c r="U420" s="137"/>
      <c r="V420" s="137"/>
    </row>
    <row r="421" spans="1:160" ht="20.100000000000001" customHeight="1" x14ac:dyDescent="0.25">
      <c r="A421" s="131"/>
      <c r="B421" s="88"/>
      <c r="C421" s="133"/>
      <c r="D421" s="134"/>
      <c r="E421" s="134"/>
      <c r="F421" s="134"/>
      <c r="G421" s="135"/>
      <c r="H421" s="135"/>
      <c r="I421" s="135"/>
      <c r="J421" s="135"/>
      <c r="K421" s="135"/>
      <c r="L421" s="137"/>
      <c r="M421" s="137"/>
      <c r="T421" s="137"/>
      <c r="U421" s="137"/>
      <c r="V421" s="137"/>
    </row>
    <row r="422" spans="1:160" ht="20.100000000000001" customHeight="1" x14ac:dyDescent="0.25">
      <c r="L422" s="137"/>
      <c r="M422" s="137"/>
      <c r="T422" s="137"/>
      <c r="U422" s="137"/>
      <c r="V422" s="137"/>
    </row>
    <row r="432" spans="1:160" ht="20.100000000000001" customHeight="1" x14ac:dyDescent="0.25"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</row>
    <row r="433" spans="1:160" ht="20.100000000000001" customHeight="1" x14ac:dyDescent="0.25"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</row>
    <row r="434" spans="1:160" ht="20.100000000000001" customHeight="1" x14ac:dyDescent="0.25"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</row>
    <row r="435" spans="1:160" ht="20.100000000000001" customHeight="1" x14ac:dyDescent="0.25"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</row>
    <row r="436" spans="1:160" ht="20.100000000000001" customHeight="1" x14ac:dyDescent="0.25"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</row>
    <row r="437" spans="1:160" ht="20.100000000000001" customHeight="1" x14ac:dyDescent="0.25"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</row>
    <row r="438" spans="1:160" ht="20.100000000000001" customHeight="1" x14ac:dyDescent="0.25"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</row>
    <row r="439" spans="1:160" ht="20.100000000000001" customHeight="1" x14ac:dyDescent="0.25"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</row>
    <row r="440" spans="1:160" ht="20.100000000000001" customHeight="1" x14ac:dyDescent="0.25"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</row>
    <row r="441" spans="1:160" ht="20.100000000000001" customHeight="1" x14ac:dyDescent="0.25"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</row>
    <row r="442" spans="1:160" ht="20.100000000000001" customHeight="1" x14ac:dyDescent="0.25"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</row>
    <row r="443" spans="1:160" ht="20.100000000000001" customHeight="1" x14ac:dyDescent="0.25">
      <c r="A443" s="180" t="s">
        <v>394</v>
      </c>
      <c r="B443" s="180"/>
      <c r="C443" s="180"/>
      <c r="D443" s="180"/>
      <c r="E443" s="180"/>
      <c r="F443" s="180"/>
      <c r="G443" s="180"/>
      <c r="H443" s="180"/>
      <c r="I443" s="180"/>
      <c r="J443" s="180"/>
      <c r="K443" s="180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</row>
    <row r="444" spans="1:160" ht="20.100000000000001" customHeight="1" x14ac:dyDescent="0.25">
      <c r="A444" s="180" t="s">
        <v>379</v>
      </c>
      <c r="B444" s="180"/>
      <c r="C444" s="180"/>
      <c r="D444" s="180"/>
      <c r="E444" s="180"/>
      <c r="F444" s="180"/>
      <c r="G444" s="180"/>
      <c r="H444" s="180"/>
      <c r="I444" s="180"/>
      <c r="J444" s="180"/>
      <c r="K444" s="180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</row>
    <row r="445" spans="1:160" ht="20.100000000000001" customHeight="1" x14ac:dyDescent="0.25">
      <c r="A445" s="199" t="s">
        <v>380</v>
      </c>
      <c r="B445" s="199"/>
      <c r="C445" s="199"/>
      <c r="D445" s="199"/>
      <c r="E445" s="199"/>
      <c r="F445" s="199"/>
      <c r="G445" s="199"/>
      <c r="H445" s="199"/>
      <c r="I445" s="199"/>
      <c r="J445" s="199"/>
      <c r="K445" s="199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</row>
    <row r="446" spans="1:160" ht="20.100000000000001" customHeight="1" x14ac:dyDescent="0.25"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</row>
    <row r="447" spans="1:160" ht="20.100000000000001" customHeight="1" x14ac:dyDescent="0.25">
      <c r="K447" s="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37"/>
      <c r="FC447" s="137"/>
      <c r="FD447" s="137"/>
    </row>
    <row r="448" spans="1:160" ht="20.100000000000001" customHeight="1" x14ac:dyDescent="0.25">
      <c r="A448" s="212" t="s">
        <v>140</v>
      </c>
      <c r="B448" s="212"/>
      <c r="C448" s="212"/>
      <c r="D448" s="212"/>
      <c r="E448" s="212"/>
      <c r="F448" s="212"/>
      <c r="G448" s="212"/>
      <c r="H448" s="212"/>
      <c r="I448" s="212"/>
      <c r="J448" s="212"/>
      <c r="K448" s="212"/>
    </row>
    <row r="449" spans="1:11" ht="20.100000000000001" customHeight="1" x14ac:dyDescent="0.25">
      <c r="K449" s="26"/>
    </row>
    <row r="450" spans="1:11" ht="20.100000000000001" customHeight="1" x14ac:dyDescent="0.25">
      <c r="A450" s="229" t="str">
        <f>IF(F116&lt;=0.05,Z466,Z467)</f>
        <v>O nível de significância do modelo atingiu 0,00%. Esse nível de significância é inferior ao valor máximo admitido para a rejeição da hipótese nula do molode; portanto, o modelo é aceito.</v>
      </c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</row>
    <row r="451" spans="1:11" ht="20.100000000000001" customHeight="1" x14ac:dyDescent="0.25">
      <c r="A451" s="229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</row>
    <row r="452" spans="1:11" ht="20.100000000000001" customHeight="1" x14ac:dyDescent="0.25">
      <c r="A452" s="180" t="s">
        <v>79</v>
      </c>
      <c r="B452" s="180"/>
      <c r="C452" s="180"/>
      <c r="D452" s="180"/>
      <c r="E452" s="180"/>
      <c r="F452" s="180"/>
      <c r="K452" s="26"/>
    </row>
    <row r="454" spans="1:11" ht="20.100000000000001" customHeight="1" x14ac:dyDescent="0.25">
      <c r="G454" s="221" t="s">
        <v>145</v>
      </c>
      <c r="H454" s="221"/>
      <c r="I454" s="17"/>
      <c r="J454" s="17"/>
      <c r="K454" s="92">
        <v>0.05</v>
      </c>
    </row>
    <row r="455" spans="1:11" ht="20.100000000000001" customHeight="1" x14ac:dyDescent="0.25">
      <c r="G455" s="221" t="s">
        <v>354</v>
      </c>
      <c r="H455" s="221"/>
      <c r="I455" s="17"/>
      <c r="J455" s="17"/>
      <c r="K455" s="92">
        <f>F116</f>
        <v>4.5455497944388659E-27</v>
      </c>
    </row>
    <row r="456" spans="1:11" ht="20.100000000000001" customHeight="1" x14ac:dyDescent="0.25">
      <c r="G456" s="180"/>
      <c r="H456" s="180"/>
      <c r="K456" s="88"/>
    </row>
    <row r="457" spans="1:11" ht="20.100000000000001" customHeight="1" x14ac:dyDescent="0.25">
      <c r="G457" s="17" t="s">
        <v>147</v>
      </c>
      <c r="H457" s="17"/>
      <c r="I457" s="17"/>
      <c r="J457" s="17"/>
      <c r="K457" s="98">
        <f>B105</f>
        <v>44</v>
      </c>
    </row>
    <row r="458" spans="1:11" ht="20.100000000000001" customHeight="1" x14ac:dyDescent="0.25">
      <c r="G458" s="209" t="s">
        <v>98</v>
      </c>
      <c r="H458" s="209"/>
      <c r="I458" s="209"/>
      <c r="J458" s="209"/>
      <c r="K458" s="98">
        <f>B107</f>
        <v>11</v>
      </c>
    </row>
    <row r="459" spans="1:11" ht="20.100000000000001" customHeight="1" x14ac:dyDescent="0.25">
      <c r="G459" s="17" t="s">
        <v>115</v>
      </c>
      <c r="H459" s="17"/>
      <c r="I459" s="17"/>
      <c r="J459" s="17"/>
      <c r="K459" s="98">
        <f>B108</f>
        <v>33</v>
      </c>
    </row>
    <row r="460" spans="1:11" ht="20.100000000000001" customHeight="1" x14ac:dyDescent="0.25">
      <c r="G460" s="17" t="s">
        <v>355</v>
      </c>
      <c r="H460" s="17"/>
      <c r="I460" s="17"/>
      <c r="J460" s="17"/>
      <c r="K460" s="89">
        <f>_xlfn.F.INV.RT(0.05,K458,K459)</f>
        <v>2.0932544106276221</v>
      </c>
    </row>
    <row r="461" spans="1:11" ht="20.100000000000001" customHeight="1" x14ac:dyDescent="0.25">
      <c r="G461" s="17" t="s">
        <v>346</v>
      </c>
      <c r="H461" s="17"/>
      <c r="I461" s="17"/>
      <c r="J461" s="17"/>
      <c r="K461" s="91">
        <f>E116</f>
        <v>215.31687186566705</v>
      </c>
    </row>
    <row r="462" spans="1:11" ht="20.100000000000001" customHeight="1" x14ac:dyDescent="0.25">
      <c r="K462" s="88"/>
    </row>
    <row r="463" spans="1:11" ht="20.100000000000001" customHeight="1" x14ac:dyDescent="0.25">
      <c r="G463" s="17" t="s">
        <v>25</v>
      </c>
      <c r="H463" s="228" t="str">
        <f>IF(K461&gt;K460,"O ponto percentual atingido é maior do que o ponto crítico","O ponto percentual atingido é menor do que o ponto crítico")</f>
        <v>O ponto percentual atingido é maior do que o ponto crítico</v>
      </c>
      <c r="I463" s="228"/>
      <c r="J463" s="228"/>
      <c r="K463" s="228"/>
    </row>
    <row r="464" spans="1:11" ht="20.100000000000001" customHeight="1" x14ac:dyDescent="0.25">
      <c r="G464" s="18" t="s">
        <v>159</v>
      </c>
      <c r="H464" s="196" t="str">
        <f>IF(K461&gt;K460,"Rejeita-se a hipótese nula", "Não se pode rejeitar a hipótese nula")</f>
        <v>Rejeita-se a hipótese nula</v>
      </c>
      <c r="I464" s="196"/>
      <c r="J464" s="196"/>
      <c r="K464" s="196"/>
    </row>
    <row r="466" spans="1:26" ht="20.100000000000001" customHeight="1" x14ac:dyDescent="0.25">
      <c r="Z466" s="137" t="str">
        <f>CONCATENATE("O nível de significância do modelo atingiu ",TEXT(F116,"0,00%"),".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67" spans="1:26" ht="20.100000000000001" customHeight="1" x14ac:dyDescent="0.25">
      <c r="Z467" s="137" t="str">
        <f>CONCATENATE("O nível de significância do modelo atingiu ",TEXT(F116,"0,00%"),".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75" spans="1:26" ht="20.100000000000001" customHeight="1" x14ac:dyDescent="0.25">
      <c r="A475" s="212" t="s">
        <v>141</v>
      </c>
      <c r="B475" s="212"/>
      <c r="C475" s="212"/>
      <c r="D475" s="212"/>
      <c r="E475" s="212"/>
      <c r="F475" s="212"/>
      <c r="G475" s="212"/>
      <c r="H475" s="212"/>
      <c r="I475" s="212"/>
      <c r="J475" s="212"/>
      <c r="K475" s="212"/>
    </row>
    <row r="477" spans="1:26" ht="20.100000000000001" customHeight="1" x14ac:dyDescent="0.25">
      <c r="A477" s="180" t="s">
        <v>157</v>
      </c>
      <c r="B477" s="180"/>
      <c r="C477" s="180"/>
      <c r="G477" s="17" t="s">
        <v>148</v>
      </c>
      <c r="H477" s="31"/>
      <c r="I477" s="14"/>
      <c r="J477" s="14"/>
    </row>
    <row r="479" spans="1:26" ht="20.100000000000001" customHeight="1" x14ac:dyDescent="0.25">
      <c r="G479" s="1" t="s">
        <v>373</v>
      </c>
    </row>
    <row r="480" spans="1:26" ht="20.100000000000001" customHeight="1" x14ac:dyDescent="0.25">
      <c r="G480" s="1" t="s">
        <v>374</v>
      </c>
    </row>
    <row r="482" spans="1:8" ht="20.100000000000001" customHeight="1" x14ac:dyDescent="0.25">
      <c r="G482" s="17" t="s">
        <v>149</v>
      </c>
      <c r="H482" s="17" t="s">
        <v>151</v>
      </c>
    </row>
    <row r="483" spans="1:8" ht="20.100000000000001" customHeight="1" x14ac:dyDescent="0.25">
      <c r="G483" s="18" t="s">
        <v>150</v>
      </c>
      <c r="H483" s="18" t="s">
        <v>152</v>
      </c>
    </row>
    <row r="484" spans="1:8" ht="20.100000000000001" customHeight="1" x14ac:dyDescent="0.25">
      <c r="G484" s="18" t="s">
        <v>375</v>
      </c>
      <c r="H484" s="18" t="s">
        <v>153</v>
      </c>
    </row>
    <row r="496" spans="1:8" ht="20.100000000000001" customHeight="1" x14ac:dyDescent="0.25">
      <c r="A496" s="180" t="s">
        <v>145</v>
      </c>
      <c r="B496" s="180"/>
      <c r="C496" s="32">
        <v>0.3</v>
      </c>
    </row>
    <row r="497" spans="1:9" ht="20.100000000000001" customHeight="1" x14ac:dyDescent="0.25">
      <c r="A497" s="230" t="s">
        <v>147</v>
      </c>
      <c r="B497" s="230"/>
      <c r="C497" s="33">
        <f>B105</f>
        <v>44</v>
      </c>
    </row>
    <row r="498" spans="1:9" ht="20.100000000000001" customHeight="1" x14ac:dyDescent="0.25">
      <c r="A498" s="209" t="s">
        <v>98</v>
      </c>
      <c r="B498" s="209"/>
      <c r="C498" s="16">
        <f>B107</f>
        <v>11</v>
      </c>
    </row>
    <row r="499" spans="1:9" ht="20.100000000000001" customHeight="1" x14ac:dyDescent="0.25">
      <c r="A499" s="230" t="s">
        <v>115</v>
      </c>
      <c r="B499" s="230"/>
      <c r="C499" s="33">
        <f>B108</f>
        <v>33</v>
      </c>
    </row>
    <row r="500" spans="1:9" ht="20.100000000000001" customHeight="1" x14ac:dyDescent="0.25">
      <c r="A500" s="209" t="s">
        <v>158</v>
      </c>
      <c r="B500" s="209"/>
      <c r="C500" s="34">
        <f>_xlfn.T.INV.2T(C496,C499)</f>
        <v>1.0529789805244782</v>
      </c>
    </row>
    <row r="502" spans="1:9" ht="20.100000000000001" customHeight="1" x14ac:dyDescent="0.25">
      <c r="A502" s="190" t="s">
        <v>22</v>
      </c>
      <c r="B502" s="190" t="s">
        <v>73</v>
      </c>
      <c r="C502" s="190" t="s">
        <v>1</v>
      </c>
      <c r="D502" s="190" t="s">
        <v>158</v>
      </c>
      <c r="E502" s="190" t="s">
        <v>156</v>
      </c>
      <c r="F502" s="190" t="s">
        <v>146</v>
      </c>
      <c r="G502" s="190"/>
      <c r="H502" s="190" t="s">
        <v>159</v>
      </c>
      <c r="I502" s="190"/>
    </row>
    <row r="503" spans="1:9" ht="20.100000000000001" customHeight="1" x14ac:dyDescent="0.25">
      <c r="A503" s="191"/>
      <c r="B503" s="191"/>
      <c r="C503" s="191"/>
      <c r="D503" s="191"/>
      <c r="E503" s="191"/>
      <c r="F503" s="191"/>
      <c r="G503" s="191"/>
      <c r="H503" s="191"/>
      <c r="I503" s="191"/>
    </row>
    <row r="504" spans="1:9" ht="20.100000000000001" customHeight="1" x14ac:dyDescent="0.25">
      <c r="A504" s="159" t="str">
        <f t="shared" ref="A504:A513" si="65">A69</f>
        <v>AREA</v>
      </c>
      <c r="B504" s="88">
        <f t="shared" ref="B504:C513" si="66">C123</f>
        <v>-432.47197949341398</v>
      </c>
      <c r="C504" s="88">
        <f t="shared" si="66"/>
        <v>128.57226024471021</v>
      </c>
      <c r="D504" s="109">
        <f t="shared" ref="D504:D513" si="67">$C$500</f>
        <v>1.0529789805244782</v>
      </c>
      <c r="E504" s="109">
        <f t="shared" ref="E504:E513" si="68">E122</f>
        <v>8.2563473434570067</v>
      </c>
      <c r="F504" s="194" t="str">
        <f>IF(E504&gt;D504,"O ponto calculado é maior que o ponto crítico","O ponto calculado é menor que o ponto crítico")</f>
        <v>O ponto calculado é maior que o ponto crítico</v>
      </c>
      <c r="G504" s="194"/>
      <c r="H504" s="194" t="str">
        <f t="shared" ref="H504" si="69">IF(E504&gt;D504,"Rejeita-se a hipótese nula","Não se pode rejeitar a hipótese nula")</f>
        <v>Rejeita-se a hipótese nula</v>
      </c>
      <c r="I504" s="194"/>
    </row>
    <row r="505" spans="1:9" ht="20.100000000000001" customHeight="1" x14ac:dyDescent="0.25">
      <c r="A505" s="160" t="str">
        <f t="shared" si="65"/>
        <v>DISTROD</v>
      </c>
      <c r="B505" s="110">
        <f t="shared" si="66"/>
        <v>99393.669015519379</v>
      </c>
      <c r="C505" s="110">
        <f t="shared" si="66"/>
        <v>5057.2257680159964</v>
      </c>
      <c r="D505" s="111">
        <f t="shared" si="67"/>
        <v>1.0529789805244782</v>
      </c>
      <c r="E505" s="111">
        <f t="shared" si="68"/>
        <v>-3.3636491936152844</v>
      </c>
      <c r="F505" s="195" t="str">
        <f t="shared" ref="F505:F513" si="70">IF(E505&gt;D505,"O ponto calculado é maior que o ponto crítico","O ponto calculado é menor que o ponto crítico")</f>
        <v>O ponto calculado é menor que o ponto crítico</v>
      </c>
      <c r="G505" s="195"/>
      <c r="H505" s="195" t="str">
        <f t="shared" ref="H505:H513" si="71">IF(E505&gt;D505,"Rejeita-se a hipótese nula","Não se pode rejeitar a hipótese nula")</f>
        <v>Não se pode rejeitar a hipótese nula</v>
      </c>
      <c r="I505" s="195"/>
    </row>
    <row r="506" spans="1:9" ht="20.100000000000001" customHeight="1" x14ac:dyDescent="0.25">
      <c r="A506" s="161" t="str">
        <f t="shared" si="65"/>
        <v>DISTCONSUM</v>
      </c>
      <c r="B506" s="89">
        <f t="shared" si="66"/>
        <v>27939.896303570233</v>
      </c>
      <c r="C506" s="89">
        <f t="shared" si="66"/>
        <v>5351.7687213364325</v>
      </c>
      <c r="D506" s="93">
        <f t="shared" si="67"/>
        <v>1.0529789805244782</v>
      </c>
      <c r="E506" s="93">
        <f t="shared" si="68"/>
        <v>19.653793121937795</v>
      </c>
      <c r="F506" s="196" t="str">
        <f t="shared" si="70"/>
        <v>O ponto calculado é maior que o ponto crítico</v>
      </c>
      <c r="G506" s="196"/>
      <c r="H506" s="196" t="str">
        <f t="shared" si="71"/>
        <v>Rejeita-se a hipótese nula</v>
      </c>
      <c r="I506" s="196"/>
    </row>
    <row r="507" spans="1:9" ht="20.100000000000001" customHeight="1" x14ac:dyDescent="0.25">
      <c r="A507" s="160" t="str">
        <f t="shared" si="65"/>
        <v>TOP</v>
      </c>
      <c r="B507" s="110">
        <f t="shared" si="66"/>
        <v>57885.951590269222</v>
      </c>
      <c r="C507" s="110">
        <f t="shared" si="66"/>
        <v>8986.7997130845033</v>
      </c>
      <c r="D507" s="111">
        <f t="shared" si="67"/>
        <v>1.0529789805244782</v>
      </c>
      <c r="E507" s="111">
        <f t="shared" si="68"/>
        <v>5.220684554655632</v>
      </c>
      <c r="F507" s="195" t="str">
        <f t="shared" si="70"/>
        <v>O ponto calculado é maior que o ponto crítico</v>
      </c>
      <c r="G507" s="195"/>
      <c r="H507" s="195" t="str">
        <f t="shared" si="71"/>
        <v>Rejeita-se a hipótese nula</v>
      </c>
      <c r="I507" s="195"/>
    </row>
    <row r="508" spans="1:9" ht="20.100000000000001" customHeight="1" x14ac:dyDescent="0.25">
      <c r="A508" s="161" t="str">
        <f t="shared" si="65"/>
        <v>TSOLO</v>
      </c>
      <c r="B508" s="89">
        <f t="shared" si="66"/>
        <v>-37071.050963605288</v>
      </c>
      <c r="C508" s="89">
        <f t="shared" si="66"/>
        <v>9195.4119974392124</v>
      </c>
      <c r="D508" s="93">
        <f t="shared" si="67"/>
        <v>1.0529789805244782</v>
      </c>
      <c r="E508" s="93">
        <f t="shared" si="68"/>
        <v>6.4412197265272377</v>
      </c>
      <c r="F508" s="196" t="str">
        <f t="shared" si="70"/>
        <v>O ponto calculado é maior que o ponto crítico</v>
      </c>
      <c r="G508" s="196"/>
      <c r="H508" s="196" t="str">
        <f t="shared" si="71"/>
        <v>Rejeita-se a hipótese nula</v>
      </c>
      <c r="I508" s="196"/>
    </row>
    <row r="509" spans="1:9" ht="20.100000000000001" customHeight="1" x14ac:dyDescent="0.25">
      <c r="A509" s="160" t="str">
        <f t="shared" si="65"/>
        <v>QUANTAGUA</v>
      </c>
      <c r="B509" s="110">
        <f t="shared" si="66"/>
        <v>198139.74027303464</v>
      </c>
      <c r="C509" s="110">
        <f t="shared" si="66"/>
        <v>8898.7254526241268</v>
      </c>
      <c r="D509" s="111">
        <f t="shared" si="67"/>
        <v>1.0529789805244782</v>
      </c>
      <c r="E509" s="111">
        <f t="shared" si="68"/>
        <v>-4.0314725402112526</v>
      </c>
      <c r="F509" s="195" t="str">
        <f t="shared" si="70"/>
        <v>O ponto calculado é menor que o ponto crítico</v>
      </c>
      <c r="G509" s="195"/>
      <c r="H509" s="195" t="str">
        <f t="shared" si="71"/>
        <v>Não se pode rejeitar a hipótese nula</v>
      </c>
      <c r="I509" s="195"/>
    </row>
    <row r="510" spans="1:9" ht="20.100000000000001" customHeight="1" x14ac:dyDescent="0.25">
      <c r="A510" s="161" t="str">
        <f t="shared" si="65"/>
        <v>LOCAL</v>
      </c>
      <c r="B510" s="89">
        <f t="shared" si="66"/>
        <v>190597.43806874647</v>
      </c>
      <c r="C510" s="89">
        <f t="shared" si="66"/>
        <v>9294.5652903319879</v>
      </c>
      <c r="D510" s="93">
        <f t="shared" si="67"/>
        <v>1.0529789805244782</v>
      </c>
      <c r="E510" s="93">
        <f t="shared" si="68"/>
        <v>22.266080836846765</v>
      </c>
      <c r="F510" s="196" t="str">
        <f t="shared" si="70"/>
        <v>O ponto calculado é maior que o ponto crítico</v>
      </c>
      <c r="G510" s="196"/>
      <c r="H510" s="196" t="str">
        <f t="shared" si="71"/>
        <v>Rejeita-se a hipótese nula</v>
      </c>
      <c r="I510" s="196"/>
    </row>
    <row r="511" spans="1:9" ht="20.100000000000001" customHeight="1" x14ac:dyDescent="0.25">
      <c r="A511" s="160" t="str">
        <f t="shared" si="65"/>
        <v>NBENFEIT</v>
      </c>
      <c r="B511" s="110">
        <f t="shared" si="66"/>
        <v>54481.486750437529</v>
      </c>
      <c r="C511" s="110">
        <f t="shared" si="66"/>
        <v>8532.8640737997666</v>
      </c>
      <c r="D511" s="111">
        <f t="shared" si="67"/>
        <v>1.0529789805244782</v>
      </c>
      <c r="E511" s="111">
        <f t="shared" si="68"/>
        <v>20.506331615853185</v>
      </c>
      <c r="F511" s="195" t="str">
        <f t="shared" si="70"/>
        <v>O ponto calculado é maior que o ponto crítico</v>
      </c>
      <c r="G511" s="195"/>
      <c r="H511" s="195" t="str">
        <f t="shared" si="71"/>
        <v>Rejeita-se a hipótese nula</v>
      </c>
      <c r="I511" s="195"/>
    </row>
    <row r="512" spans="1:9" ht="20.100000000000001" customHeight="1" x14ac:dyDescent="0.25">
      <c r="A512" s="161" t="str">
        <f t="shared" si="65"/>
        <v>NACESSO</v>
      </c>
      <c r="B512" s="89">
        <f t="shared" si="66"/>
        <v>-57263.543125750999</v>
      </c>
      <c r="C512" s="89">
        <f t="shared" si="66"/>
        <v>8011.5152297935674</v>
      </c>
      <c r="D512" s="93">
        <f t="shared" si="67"/>
        <v>1.0529789805244782</v>
      </c>
      <c r="E512" s="93">
        <f t="shared" si="68"/>
        <v>6.3849003428665183</v>
      </c>
      <c r="F512" s="196" t="str">
        <f t="shared" si="70"/>
        <v>O ponto calculado é maior que o ponto crítico</v>
      </c>
      <c r="G512" s="196"/>
      <c r="H512" s="196" t="str">
        <f t="shared" si="71"/>
        <v>Rejeita-se a hipótese nula</v>
      </c>
      <c r="I512" s="196"/>
    </row>
    <row r="513" spans="1:11" ht="20.100000000000001" customHeight="1" x14ac:dyDescent="0.25">
      <c r="A513" s="160" t="str">
        <f t="shared" si="65"/>
        <v>REDEELETRICA</v>
      </c>
      <c r="B513" s="110">
        <f t="shared" si="66"/>
        <v>127174.43176058447</v>
      </c>
      <c r="C513" s="110">
        <f t="shared" si="66"/>
        <v>8633.8208436181831</v>
      </c>
      <c r="D513" s="111">
        <f t="shared" si="67"/>
        <v>1.0529789805244782</v>
      </c>
      <c r="E513" s="111">
        <f t="shared" si="68"/>
        <v>-7.1476545301688841</v>
      </c>
      <c r="F513" s="195" t="str">
        <f t="shared" si="70"/>
        <v>O ponto calculado é menor que o ponto crítico</v>
      </c>
      <c r="G513" s="195"/>
      <c r="H513" s="195" t="str">
        <f t="shared" si="71"/>
        <v>Não se pode rejeitar a hipótese nula</v>
      </c>
      <c r="I513" s="195"/>
    </row>
    <row r="516" spans="1:11" ht="20.100000000000001" customHeight="1" x14ac:dyDescent="0.25">
      <c r="A516" s="212" t="s">
        <v>55</v>
      </c>
      <c r="B516" s="212"/>
      <c r="C516" s="212"/>
      <c r="D516" s="212"/>
      <c r="E516" s="212"/>
      <c r="F516" s="212"/>
      <c r="G516" s="212"/>
      <c r="H516" s="212"/>
      <c r="I516" s="212"/>
      <c r="J516" s="212"/>
      <c r="K516" s="212"/>
    </row>
    <row r="517" spans="1:11" ht="20.100000000000001" customHeight="1" x14ac:dyDescent="0.25">
      <c r="H517" s="13"/>
      <c r="I517" s="13"/>
      <c r="J517" s="13"/>
    </row>
    <row r="518" spans="1:11" ht="20.100000000000001" customHeight="1" x14ac:dyDescent="0.25">
      <c r="A518" s="199" t="s">
        <v>376</v>
      </c>
      <c r="B518" s="199"/>
      <c r="C518" s="199"/>
      <c r="D518" s="199"/>
      <c r="E518" s="199"/>
      <c r="F518" s="199"/>
      <c r="G518" s="199"/>
      <c r="H518" s="199"/>
      <c r="I518" s="199"/>
      <c r="J518" s="199"/>
      <c r="K518" s="199"/>
    </row>
    <row r="519" spans="1:11" ht="20.100000000000001" customHeight="1" x14ac:dyDescent="0.25">
      <c r="A519" s="199"/>
      <c r="B519" s="199"/>
      <c r="C519" s="199"/>
      <c r="D519" s="199"/>
      <c r="E519" s="199"/>
      <c r="F519" s="199"/>
      <c r="G519" s="199"/>
      <c r="H519" s="199"/>
      <c r="I519" s="199"/>
      <c r="J519" s="199"/>
      <c r="K519" s="199"/>
    </row>
    <row r="520" spans="1:11" ht="20.100000000000001" customHeight="1" x14ac:dyDescent="0.25">
      <c r="A520" s="199"/>
      <c r="B520" s="199"/>
      <c r="C520" s="199"/>
      <c r="D520" s="199"/>
      <c r="E520" s="199"/>
      <c r="F520" s="199"/>
      <c r="G520" s="199"/>
      <c r="H520" s="199"/>
      <c r="I520" s="199"/>
      <c r="J520" s="199"/>
      <c r="K520" s="199"/>
    </row>
    <row r="521" spans="1:11" ht="20.100000000000001" customHeight="1" x14ac:dyDescent="0.25">
      <c r="A521" s="199"/>
      <c r="B521" s="199"/>
      <c r="C521" s="199"/>
      <c r="D521" s="199"/>
      <c r="E521" s="199"/>
      <c r="F521" s="199"/>
      <c r="G521" s="199"/>
      <c r="H521" s="199"/>
      <c r="I521" s="199"/>
      <c r="J521" s="199"/>
      <c r="K521" s="199"/>
    </row>
    <row r="522" spans="1:11" ht="20.100000000000001" customHeight="1" x14ac:dyDescent="0.25">
      <c r="A522" s="199"/>
      <c r="B522" s="199"/>
      <c r="C522" s="199"/>
      <c r="D522" s="199"/>
      <c r="E522" s="199"/>
      <c r="F522" s="199"/>
      <c r="G522" s="199"/>
      <c r="H522" s="199"/>
      <c r="I522" s="199"/>
      <c r="J522" s="199"/>
      <c r="K522" s="199"/>
    </row>
    <row r="523" spans="1:11" ht="20.100000000000001" customHeight="1" x14ac:dyDescent="0.25">
      <c r="H523" s="4"/>
      <c r="I523" s="4"/>
      <c r="J523" s="4"/>
    </row>
    <row r="524" spans="1:11" ht="20.100000000000001" customHeight="1" x14ac:dyDescent="0.25">
      <c r="H524" s="4"/>
      <c r="I524" s="4"/>
      <c r="J524" s="4"/>
    </row>
    <row r="525" spans="1:11" ht="20.100000000000001" customHeight="1" x14ac:dyDescent="0.25">
      <c r="H525" s="4"/>
      <c r="I525" s="4"/>
      <c r="J525" s="4"/>
    </row>
    <row r="526" spans="1:11" ht="20.100000000000001" customHeight="1" x14ac:dyDescent="0.25">
      <c r="H526" s="4"/>
      <c r="I526" s="4"/>
      <c r="J526" s="4"/>
    </row>
    <row r="527" spans="1:11" ht="20.100000000000001" customHeight="1" x14ac:dyDescent="0.25">
      <c r="H527" s="4"/>
      <c r="I527" s="4"/>
      <c r="J527" s="4"/>
    </row>
    <row r="528" spans="1:11" ht="20.100000000000001" customHeight="1" x14ac:dyDescent="0.25">
      <c r="H528" s="4"/>
      <c r="I528" s="4"/>
      <c r="J528" s="4"/>
    </row>
    <row r="529" spans="8:11" ht="20.100000000000001" customHeight="1" x14ac:dyDescent="0.25">
      <c r="H529" s="4"/>
      <c r="I529" s="4"/>
      <c r="J529" s="4"/>
    </row>
    <row r="535" spans="8:11" ht="20.100000000000001" customHeight="1" x14ac:dyDescent="0.25">
      <c r="K535" s="7"/>
    </row>
    <row r="537" spans="8:11" ht="20.100000000000001" customHeight="1" x14ac:dyDescent="0.25">
      <c r="K537" s="22"/>
    </row>
    <row r="538" spans="8:11" ht="20.100000000000001" customHeight="1" x14ac:dyDescent="0.25">
      <c r="K538" s="22"/>
    </row>
    <row r="539" spans="8:11" ht="20.100000000000001" customHeight="1" x14ac:dyDescent="0.25">
      <c r="K539" s="22"/>
    </row>
    <row r="540" spans="8:11" ht="20.100000000000001" customHeight="1" x14ac:dyDescent="0.25">
      <c r="K540" s="22"/>
    </row>
    <row r="541" spans="8:11" ht="20.100000000000001" customHeight="1" x14ac:dyDescent="0.25">
      <c r="K541" s="22"/>
    </row>
    <row r="548" spans="1:11" ht="20.100000000000001" customHeight="1" x14ac:dyDescent="0.25">
      <c r="A548" s="180" t="s">
        <v>56</v>
      </c>
      <c r="B548" s="180"/>
      <c r="C548" s="180"/>
      <c r="D548" s="180"/>
      <c r="E548" s="180"/>
      <c r="F548" s="180"/>
      <c r="G548" s="180"/>
      <c r="H548" s="180"/>
      <c r="I548" s="180"/>
      <c r="J548" s="180"/>
      <c r="K548" s="180"/>
    </row>
    <row r="551" spans="1:11" ht="20.100000000000001" customHeight="1" x14ac:dyDescent="0.25">
      <c r="A551" s="212" t="s">
        <v>166</v>
      </c>
      <c r="B551" s="212"/>
      <c r="C551" s="212"/>
      <c r="D551" s="212"/>
      <c r="E551" s="212"/>
      <c r="F551" s="212"/>
      <c r="G551" s="212"/>
      <c r="H551" s="212"/>
      <c r="I551" s="212"/>
      <c r="J551" s="212"/>
      <c r="K551" s="212"/>
    </row>
    <row r="553" spans="1:11" ht="20.100000000000001" customHeight="1" x14ac:dyDescent="0.25">
      <c r="A553" s="199" t="s">
        <v>372</v>
      </c>
      <c r="B553" s="199"/>
      <c r="C553" s="199"/>
      <c r="D553" s="199"/>
      <c r="E553" s="199"/>
      <c r="F553" s="199"/>
      <c r="G553" s="199"/>
      <c r="H553" s="199"/>
      <c r="I553" s="199"/>
      <c r="J553" s="199"/>
      <c r="K553" s="199"/>
    </row>
    <row r="554" spans="1:11" ht="20.100000000000001" customHeight="1" x14ac:dyDescent="0.25">
      <c r="A554" s="199"/>
      <c r="B554" s="199"/>
      <c r="C554" s="199"/>
      <c r="D554" s="199"/>
      <c r="E554" s="199"/>
      <c r="F554" s="199"/>
      <c r="G554" s="199"/>
      <c r="H554" s="199"/>
      <c r="I554" s="199"/>
      <c r="J554" s="199"/>
      <c r="K554" s="199"/>
    </row>
    <row r="570" spans="1:11" ht="20.100000000000001" customHeight="1" x14ac:dyDescent="0.25">
      <c r="K570" s="7"/>
    </row>
    <row r="572" spans="1:11" ht="20.100000000000001" customHeight="1" x14ac:dyDescent="0.25">
      <c r="K572" s="26"/>
    </row>
    <row r="573" spans="1:11" ht="20.100000000000001" customHeight="1" x14ac:dyDescent="0.25">
      <c r="K573" s="26"/>
    </row>
    <row r="576" spans="1:11" ht="20.100000000000001" customHeight="1" x14ac:dyDescent="0.25">
      <c r="A576" s="180" t="s">
        <v>180</v>
      </c>
      <c r="B576" s="180"/>
      <c r="C576" s="180"/>
      <c r="D576" s="180"/>
      <c r="E576" s="180"/>
      <c r="F576" s="180"/>
      <c r="G576" s="180"/>
      <c r="H576" s="180"/>
      <c r="I576" s="180"/>
      <c r="J576" s="180"/>
      <c r="K576" s="180"/>
    </row>
    <row r="579" spans="1:11" ht="20.100000000000001" customHeight="1" x14ac:dyDescent="0.25">
      <c r="A579" s="212" t="s">
        <v>142</v>
      </c>
      <c r="B579" s="212"/>
      <c r="C579" s="212"/>
      <c r="D579" s="212"/>
      <c r="E579" s="212"/>
      <c r="F579" s="212"/>
      <c r="G579" s="212"/>
      <c r="H579" s="212"/>
      <c r="I579" s="212"/>
      <c r="J579" s="212"/>
      <c r="K579" s="212"/>
    </row>
    <row r="581" spans="1:11" ht="20.100000000000001" customHeight="1" x14ac:dyDescent="0.25">
      <c r="A581" s="199" t="s">
        <v>137</v>
      </c>
      <c r="B581" s="199"/>
      <c r="C581" s="199"/>
      <c r="D581" s="199"/>
      <c r="E581" s="199"/>
      <c r="F581" s="199"/>
      <c r="G581" s="199"/>
      <c r="H581" s="199"/>
      <c r="I581" s="199"/>
      <c r="J581" s="199"/>
      <c r="K581" s="199"/>
    </row>
    <row r="582" spans="1:11" ht="20.100000000000001" customHeight="1" x14ac:dyDescent="0.25">
      <c r="A582" s="199"/>
      <c r="B582" s="199"/>
      <c r="C582" s="199"/>
      <c r="D582" s="199"/>
      <c r="E582" s="199"/>
      <c r="F582" s="199"/>
      <c r="G582" s="199"/>
      <c r="H582" s="199"/>
      <c r="I582" s="199"/>
      <c r="J582" s="199"/>
      <c r="K582" s="199"/>
    </row>
    <row r="583" spans="1:11" ht="20.100000000000001" customHeight="1" x14ac:dyDescent="0.25">
      <c r="A583" s="199"/>
      <c r="B583" s="199"/>
      <c r="C583" s="199"/>
      <c r="D583" s="199"/>
      <c r="E583" s="199"/>
      <c r="F583" s="199"/>
      <c r="G583" s="199"/>
      <c r="H583" s="199"/>
      <c r="I583" s="199"/>
      <c r="J583" s="199"/>
      <c r="K583" s="199"/>
    </row>
    <row r="584" spans="1:11" ht="20.100000000000001" customHeight="1" x14ac:dyDescent="0.25">
      <c r="A584" s="199"/>
      <c r="B584" s="199"/>
      <c r="C584" s="199"/>
      <c r="D584" s="199"/>
      <c r="E584" s="199"/>
      <c r="F584" s="199"/>
      <c r="G584" s="199"/>
      <c r="H584" s="199"/>
      <c r="I584" s="199"/>
      <c r="J584" s="199"/>
      <c r="K584" s="199"/>
    </row>
    <row r="598" spans="1:11" ht="20.100000000000001" customHeight="1" x14ac:dyDescent="0.25">
      <c r="K598" s="7"/>
    </row>
    <row r="600" spans="1:11" ht="20.100000000000001" customHeight="1" x14ac:dyDescent="0.25">
      <c r="K600" s="26"/>
    </row>
    <row r="605" spans="1:11" ht="20.100000000000001" customHeight="1" x14ac:dyDescent="0.25">
      <c r="A605" s="240" t="s">
        <v>167</v>
      </c>
      <c r="B605" s="240"/>
      <c r="C605" s="240"/>
      <c r="D605" s="240"/>
      <c r="E605" s="240"/>
      <c r="F605" s="240"/>
      <c r="G605" s="240"/>
      <c r="H605" s="240"/>
      <c r="I605" s="240"/>
      <c r="J605" s="240"/>
      <c r="K605" s="240"/>
    </row>
    <row r="606" spans="1:11" ht="20.100000000000001" customHeight="1" x14ac:dyDescent="0.25">
      <c r="A606" s="240"/>
      <c r="B606" s="240"/>
      <c r="C606" s="240"/>
      <c r="D606" s="240"/>
      <c r="E606" s="240"/>
      <c r="F606" s="240"/>
      <c r="G606" s="240"/>
      <c r="H606" s="240"/>
      <c r="I606" s="240"/>
      <c r="J606" s="240"/>
      <c r="K606" s="240"/>
    </row>
    <row r="607" spans="1:11" ht="20.100000000000001" customHeight="1" x14ac:dyDescent="0.25">
      <c r="A607" s="240"/>
      <c r="B607" s="240"/>
      <c r="C607" s="240"/>
      <c r="D607" s="240"/>
      <c r="E607" s="240"/>
      <c r="F607" s="240"/>
      <c r="G607" s="240"/>
      <c r="H607" s="240"/>
      <c r="I607" s="240"/>
      <c r="J607" s="240"/>
      <c r="K607" s="240"/>
    </row>
    <row r="610" spans="1:12" ht="20.100000000000001" customHeight="1" x14ac:dyDescent="0.25">
      <c r="A610" s="212" t="s">
        <v>15</v>
      </c>
      <c r="B610" s="212"/>
      <c r="C610" s="212"/>
      <c r="D610" s="212"/>
      <c r="E610" s="212"/>
      <c r="F610" s="212"/>
      <c r="G610" s="212"/>
      <c r="H610" s="212"/>
      <c r="I610" s="212"/>
      <c r="J610" s="212"/>
      <c r="K610" s="212"/>
    </row>
    <row r="612" spans="1:12" ht="20.100000000000001" customHeight="1" x14ac:dyDescent="0.25">
      <c r="A612" s="180" t="s">
        <v>106</v>
      </c>
      <c r="B612" s="180"/>
      <c r="C612" s="180"/>
      <c r="D612" s="180"/>
      <c r="E612" s="180"/>
      <c r="F612" s="180"/>
      <c r="G612" s="180"/>
      <c r="H612" s="180"/>
      <c r="I612" s="180"/>
      <c r="J612" s="180"/>
      <c r="K612" s="180"/>
    </row>
    <row r="613" spans="1:12" ht="20.100000000000001" customHeight="1" x14ac:dyDescent="0.25">
      <c r="A613" s="180" t="s">
        <v>16</v>
      </c>
      <c r="B613" s="180"/>
      <c r="C613" s="180"/>
      <c r="D613" s="180"/>
      <c r="E613" s="180"/>
      <c r="F613" s="180"/>
      <c r="G613" s="180"/>
      <c r="H613" s="180"/>
      <c r="I613" s="180"/>
      <c r="J613" s="180"/>
      <c r="K613" s="180"/>
    </row>
    <row r="614" spans="1:12" ht="20.100000000000001" customHeight="1" x14ac:dyDescent="0.25">
      <c r="A614" s="180" t="s">
        <v>18</v>
      </c>
      <c r="B614" s="180"/>
      <c r="C614" s="180"/>
      <c r="D614" s="180"/>
      <c r="E614" s="180"/>
      <c r="F614" s="180"/>
      <c r="G614" s="180"/>
      <c r="H614" s="180"/>
      <c r="I614" s="180"/>
      <c r="J614" s="180"/>
      <c r="K614" s="180"/>
    </row>
    <row r="616" spans="1:12" ht="20.100000000000001" customHeight="1" x14ac:dyDescent="0.25">
      <c r="B616" s="15" t="str">
        <f>A10</f>
        <v>Itens da amostra</v>
      </c>
      <c r="C616" s="15" t="str">
        <f>A69</f>
        <v>AREA</v>
      </c>
      <c r="D616" s="15" t="str">
        <f>A70</f>
        <v>DISTROD</v>
      </c>
      <c r="E616" s="15" t="str">
        <f>A71</f>
        <v>DISTCONSUM</v>
      </c>
      <c r="F616" s="15" t="str">
        <f>A72</f>
        <v>TOP</v>
      </c>
      <c r="G616" s="15" t="str">
        <f>A73</f>
        <v>TSOLO</v>
      </c>
      <c r="H616" s="15" t="str">
        <f>A74</f>
        <v>QUANTAGUA</v>
      </c>
      <c r="I616" s="15" t="str">
        <f>A75</f>
        <v>LOCAL</v>
      </c>
      <c r="J616" s="15" t="str">
        <f>A76</f>
        <v>NBENFEIT</v>
      </c>
      <c r="K616" s="15" t="str">
        <f>A77</f>
        <v>NACESSO</v>
      </c>
      <c r="L616" s="15" t="str">
        <f>A78</f>
        <v>REDEELETRICA</v>
      </c>
    </row>
    <row r="617" spans="1:12" ht="20.100000000000001" customHeight="1" x14ac:dyDescent="0.25">
      <c r="B617" s="162">
        <f t="shared" ref="B617:L617" si="72">A12</f>
        <v>1</v>
      </c>
      <c r="C617" s="89">
        <f t="shared" si="72"/>
        <v>94</v>
      </c>
      <c r="D617" s="89">
        <f t="shared" si="72"/>
        <v>2</v>
      </c>
      <c r="E617" s="89">
        <f t="shared" si="72"/>
        <v>1</v>
      </c>
      <c r="F617" s="90">
        <f t="shared" si="72"/>
        <v>0</v>
      </c>
      <c r="G617" s="90">
        <f t="shared" si="72"/>
        <v>2</v>
      </c>
      <c r="H617" s="90">
        <f t="shared" si="72"/>
        <v>0</v>
      </c>
      <c r="I617" s="90">
        <f t="shared" si="72"/>
        <v>0</v>
      </c>
      <c r="J617" s="90">
        <f t="shared" si="72"/>
        <v>1</v>
      </c>
      <c r="K617" s="90">
        <f t="shared" si="72"/>
        <v>1</v>
      </c>
      <c r="L617" s="90">
        <f t="shared" si="72"/>
        <v>0</v>
      </c>
    </row>
    <row r="618" spans="1:12" ht="20.100000000000001" customHeight="1" x14ac:dyDescent="0.25">
      <c r="B618" s="162">
        <f t="shared" ref="B618:B660" si="73">A13</f>
        <v>2</v>
      </c>
      <c r="C618" s="89">
        <f t="shared" ref="C618:L618" si="74">B13</f>
        <v>110</v>
      </c>
      <c r="D618" s="89">
        <f t="shared" si="74"/>
        <v>3</v>
      </c>
      <c r="E618" s="89">
        <f t="shared" si="74"/>
        <v>2</v>
      </c>
      <c r="F618" s="90">
        <f t="shared" si="74"/>
        <v>0</v>
      </c>
      <c r="G618" s="90">
        <f t="shared" si="74"/>
        <v>2</v>
      </c>
      <c r="H618" s="90">
        <f t="shared" si="74"/>
        <v>1</v>
      </c>
      <c r="I618" s="90">
        <f t="shared" si="74"/>
        <v>1</v>
      </c>
      <c r="J618" s="90">
        <f t="shared" si="74"/>
        <v>1</v>
      </c>
      <c r="K618" s="90">
        <f t="shared" si="74"/>
        <v>1</v>
      </c>
      <c r="L618" s="90">
        <f t="shared" si="74"/>
        <v>1</v>
      </c>
    </row>
    <row r="619" spans="1:12" ht="20.100000000000001" customHeight="1" x14ac:dyDescent="0.25">
      <c r="B619" s="162">
        <f t="shared" si="73"/>
        <v>3</v>
      </c>
      <c r="C619" s="89">
        <f t="shared" ref="C619:L619" si="75">B14</f>
        <v>113</v>
      </c>
      <c r="D619" s="89">
        <f t="shared" si="75"/>
        <v>2</v>
      </c>
      <c r="E619" s="89">
        <f t="shared" si="75"/>
        <v>1</v>
      </c>
      <c r="F619" s="90">
        <f t="shared" si="75"/>
        <v>1</v>
      </c>
      <c r="G619" s="90">
        <f t="shared" si="75"/>
        <v>1</v>
      </c>
      <c r="H619" s="90">
        <f t="shared" si="75"/>
        <v>1</v>
      </c>
      <c r="I619" s="90">
        <f t="shared" si="75"/>
        <v>1</v>
      </c>
      <c r="J619" s="90">
        <f t="shared" si="75"/>
        <v>1</v>
      </c>
      <c r="K619" s="90">
        <f t="shared" si="75"/>
        <v>2</v>
      </c>
      <c r="L619" s="90">
        <f t="shared" si="75"/>
        <v>1</v>
      </c>
    </row>
    <row r="620" spans="1:12" ht="20.100000000000001" customHeight="1" x14ac:dyDescent="0.25">
      <c r="B620" s="162">
        <f t="shared" si="73"/>
        <v>4</v>
      </c>
      <c r="C620" s="89">
        <f t="shared" ref="C620:L620" si="76">B15</f>
        <v>27.8</v>
      </c>
      <c r="D620" s="89">
        <f t="shared" si="76"/>
        <v>3</v>
      </c>
      <c r="E620" s="89">
        <f t="shared" si="76"/>
        <v>2</v>
      </c>
      <c r="F620" s="90">
        <f t="shared" si="76"/>
        <v>0</v>
      </c>
      <c r="G620" s="90">
        <f t="shared" si="76"/>
        <v>2</v>
      </c>
      <c r="H620" s="90">
        <f t="shared" si="76"/>
        <v>0</v>
      </c>
      <c r="I620" s="90">
        <f t="shared" si="76"/>
        <v>0</v>
      </c>
      <c r="J620" s="90">
        <f t="shared" si="76"/>
        <v>0</v>
      </c>
      <c r="K620" s="90">
        <f t="shared" si="76"/>
        <v>2</v>
      </c>
      <c r="L620" s="90">
        <f t="shared" si="76"/>
        <v>1</v>
      </c>
    </row>
    <row r="621" spans="1:12" ht="20.100000000000001" customHeight="1" x14ac:dyDescent="0.25">
      <c r="B621" s="162">
        <f t="shared" si="73"/>
        <v>5</v>
      </c>
      <c r="C621" s="89">
        <f t="shared" ref="C621:L621" si="77">B16</f>
        <v>152</v>
      </c>
      <c r="D621" s="89">
        <f t="shared" si="77"/>
        <v>3</v>
      </c>
      <c r="E621" s="89">
        <f t="shared" si="77"/>
        <v>3</v>
      </c>
      <c r="F621" s="90">
        <f t="shared" si="77"/>
        <v>1</v>
      </c>
      <c r="G621" s="90">
        <f t="shared" si="77"/>
        <v>1</v>
      </c>
      <c r="H621" s="90">
        <f t="shared" si="77"/>
        <v>0</v>
      </c>
      <c r="I621" s="90">
        <f t="shared" si="77"/>
        <v>1</v>
      </c>
      <c r="J621" s="90">
        <f t="shared" si="77"/>
        <v>0</v>
      </c>
      <c r="K621" s="90">
        <f t="shared" si="77"/>
        <v>2</v>
      </c>
      <c r="L621" s="90">
        <f t="shared" si="77"/>
        <v>1</v>
      </c>
    </row>
    <row r="622" spans="1:12" ht="20.100000000000001" customHeight="1" x14ac:dyDescent="0.25">
      <c r="B622" s="162">
        <f t="shared" si="73"/>
        <v>6</v>
      </c>
      <c r="C622" s="89">
        <f t="shared" ref="C622:L622" si="78">B17</f>
        <v>108.9</v>
      </c>
      <c r="D622" s="89">
        <f t="shared" si="78"/>
        <v>3</v>
      </c>
      <c r="E622" s="89">
        <f t="shared" si="78"/>
        <v>1</v>
      </c>
      <c r="F622" s="90">
        <f t="shared" si="78"/>
        <v>1</v>
      </c>
      <c r="G622" s="90">
        <f t="shared" si="78"/>
        <v>1</v>
      </c>
      <c r="H622" s="90">
        <f t="shared" si="78"/>
        <v>1</v>
      </c>
      <c r="I622" s="90">
        <f t="shared" si="78"/>
        <v>1</v>
      </c>
      <c r="J622" s="90">
        <f t="shared" si="78"/>
        <v>1</v>
      </c>
      <c r="K622" s="90">
        <f t="shared" si="78"/>
        <v>2</v>
      </c>
      <c r="L622" s="90">
        <f t="shared" si="78"/>
        <v>1</v>
      </c>
    </row>
    <row r="623" spans="1:12" ht="20.100000000000001" customHeight="1" x14ac:dyDescent="0.25">
      <c r="B623" s="162">
        <f t="shared" si="73"/>
        <v>7</v>
      </c>
      <c r="C623" s="89">
        <f t="shared" ref="C623:L623" si="79">B18</f>
        <v>94</v>
      </c>
      <c r="D623" s="89">
        <f t="shared" si="79"/>
        <v>3</v>
      </c>
      <c r="E623" s="89">
        <f t="shared" si="79"/>
        <v>2</v>
      </c>
      <c r="F623" s="90">
        <f t="shared" si="79"/>
        <v>1</v>
      </c>
      <c r="G623" s="90">
        <f t="shared" si="79"/>
        <v>2</v>
      </c>
      <c r="H623" s="90">
        <f t="shared" si="79"/>
        <v>1</v>
      </c>
      <c r="I623" s="90">
        <f t="shared" si="79"/>
        <v>1</v>
      </c>
      <c r="J623" s="90">
        <f t="shared" si="79"/>
        <v>0</v>
      </c>
      <c r="K623" s="90">
        <f t="shared" si="79"/>
        <v>1</v>
      </c>
      <c r="L623" s="90">
        <f t="shared" si="79"/>
        <v>1</v>
      </c>
    </row>
    <row r="624" spans="1:12" ht="20.100000000000001" customHeight="1" x14ac:dyDescent="0.25">
      <c r="B624" s="162">
        <f t="shared" si="73"/>
        <v>8</v>
      </c>
      <c r="C624" s="89">
        <f t="shared" ref="C624:L624" si="80">B19</f>
        <v>115</v>
      </c>
      <c r="D624" s="89">
        <f t="shared" si="80"/>
        <v>3</v>
      </c>
      <c r="E624" s="89">
        <f t="shared" si="80"/>
        <v>1</v>
      </c>
      <c r="F624" s="90">
        <f t="shared" si="80"/>
        <v>1</v>
      </c>
      <c r="G624" s="90">
        <f t="shared" si="80"/>
        <v>1</v>
      </c>
      <c r="H624" s="90">
        <f t="shared" si="80"/>
        <v>1</v>
      </c>
      <c r="I624" s="90">
        <f t="shared" si="80"/>
        <v>0</v>
      </c>
      <c r="J624" s="90">
        <f t="shared" si="80"/>
        <v>1</v>
      </c>
      <c r="K624" s="90">
        <f t="shared" si="80"/>
        <v>1</v>
      </c>
      <c r="L624" s="90">
        <f t="shared" si="80"/>
        <v>1</v>
      </c>
    </row>
    <row r="625" spans="2:12" ht="20.100000000000001" customHeight="1" x14ac:dyDescent="0.25">
      <c r="B625" s="162">
        <f t="shared" si="73"/>
        <v>9</v>
      </c>
      <c r="C625" s="89">
        <f t="shared" ref="C625:L625" si="81">B20</f>
        <v>94</v>
      </c>
      <c r="D625" s="89">
        <f t="shared" si="81"/>
        <v>3</v>
      </c>
      <c r="E625" s="89">
        <f t="shared" si="81"/>
        <v>2</v>
      </c>
      <c r="F625" s="90">
        <f t="shared" si="81"/>
        <v>0</v>
      </c>
      <c r="G625" s="90">
        <f t="shared" si="81"/>
        <v>1</v>
      </c>
      <c r="H625" s="90">
        <f t="shared" si="81"/>
        <v>1</v>
      </c>
      <c r="I625" s="90">
        <f t="shared" si="81"/>
        <v>0</v>
      </c>
      <c r="J625" s="90">
        <f t="shared" si="81"/>
        <v>0</v>
      </c>
      <c r="K625" s="90">
        <f t="shared" si="81"/>
        <v>2</v>
      </c>
      <c r="L625" s="90">
        <f t="shared" si="81"/>
        <v>0</v>
      </c>
    </row>
    <row r="626" spans="2:12" ht="20.100000000000001" customHeight="1" x14ac:dyDescent="0.25">
      <c r="B626" s="162">
        <f t="shared" si="73"/>
        <v>10</v>
      </c>
      <c r="C626" s="89">
        <f t="shared" ref="C626:L626" si="82">B21</f>
        <v>95</v>
      </c>
      <c r="D626" s="89">
        <f t="shared" si="82"/>
        <v>3</v>
      </c>
      <c r="E626" s="89">
        <f t="shared" si="82"/>
        <v>1</v>
      </c>
      <c r="F626" s="90">
        <f t="shared" si="82"/>
        <v>1</v>
      </c>
      <c r="G626" s="90">
        <f t="shared" si="82"/>
        <v>2</v>
      </c>
      <c r="H626" s="90">
        <f t="shared" si="82"/>
        <v>0</v>
      </c>
      <c r="I626" s="90">
        <f t="shared" si="82"/>
        <v>1</v>
      </c>
      <c r="J626" s="90">
        <f t="shared" si="82"/>
        <v>0</v>
      </c>
      <c r="K626" s="90">
        <f t="shared" si="82"/>
        <v>1</v>
      </c>
      <c r="L626" s="90">
        <f t="shared" si="82"/>
        <v>0</v>
      </c>
    </row>
    <row r="627" spans="2:12" ht="20.100000000000001" customHeight="1" x14ac:dyDescent="0.25">
      <c r="B627" s="162">
        <f t="shared" si="73"/>
        <v>11</v>
      </c>
      <c r="C627" s="89">
        <f t="shared" ref="C627:L627" si="83">B22</f>
        <v>147</v>
      </c>
      <c r="D627" s="89">
        <f t="shared" si="83"/>
        <v>2</v>
      </c>
      <c r="E627" s="89">
        <f t="shared" si="83"/>
        <v>3</v>
      </c>
      <c r="F627" s="90">
        <f t="shared" si="83"/>
        <v>1</v>
      </c>
      <c r="G627" s="90">
        <f t="shared" si="83"/>
        <v>1</v>
      </c>
      <c r="H627" s="90">
        <f t="shared" si="83"/>
        <v>0</v>
      </c>
      <c r="I627" s="90">
        <f t="shared" si="83"/>
        <v>0</v>
      </c>
      <c r="J627" s="90">
        <f t="shared" si="83"/>
        <v>1</v>
      </c>
      <c r="K627" s="90">
        <f t="shared" si="83"/>
        <v>1</v>
      </c>
      <c r="L627" s="90">
        <f t="shared" si="83"/>
        <v>1</v>
      </c>
    </row>
    <row r="628" spans="2:12" ht="20.100000000000001" customHeight="1" x14ac:dyDescent="0.25">
      <c r="B628" s="162">
        <f t="shared" si="73"/>
        <v>12</v>
      </c>
      <c r="C628" s="89">
        <f t="shared" ref="C628:L628" si="84">B23</f>
        <v>81</v>
      </c>
      <c r="D628" s="89">
        <f t="shared" si="84"/>
        <v>3</v>
      </c>
      <c r="E628" s="89">
        <f t="shared" si="84"/>
        <v>2</v>
      </c>
      <c r="F628" s="90">
        <f t="shared" si="84"/>
        <v>0</v>
      </c>
      <c r="G628" s="90">
        <f t="shared" si="84"/>
        <v>1</v>
      </c>
      <c r="H628" s="90">
        <f t="shared" si="84"/>
        <v>0</v>
      </c>
      <c r="I628" s="90">
        <f t="shared" si="84"/>
        <v>0</v>
      </c>
      <c r="J628" s="90">
        <f t="shared" si="84"/>
        <v>1</v>
      </c>
      <c r="K628" s="90">
        <f t="shared" si="84"/>
        <v>2</v>
      </c>
      <c r="L628" s="90">
        <f t="shared" si="84"/>
        <v>0</v>
      </c>
    </row>
    <row r="629" spans="2:12" ht="20.100000000000001" customHeight="1" x14ac:dyDescent="0.25">
      <c r="B629" s="162">
        <f t="shared" si="73"/>
        <v>13</v>
      </c>
      <c r="C629" s="89">
        <f t="shared" ref="C629:L629" si="85">B24</f>
        <v>121</v>
      </c>
      <c r="D629" s="89">
        <f t="shared" si="85"/>
        <v>3</v>
      </c>
      <c r="E629" s="89">
        <f t="shared" si="85"/>
        <v>3</v>
      </c>
      <c r="F629" s="90">
        <f t="shared" si="85"/>
        <v>0</v>
      </c>
      <c r="G629" s="90">
        <f t="shared" si="85"/>
        <v>2</v>
      </c>
      <c r="H629" s="90">
        <f t="shared" si="85"/>
        <v>1</v>
      </c>
      <c r="I629" s="90">
        <f t="shared" si="85"/>
        <v>0</v>
      </c>
      <c r="J629" s="90">
        <f t="shared" si="85"/>
        <v>0</v>
      </c>
      <c r="K629" s="90">
        <f t="shared" si="85"/>
        <v>2</v>
      </c>
      <c r="L629" s="90">
        <f t="shared" si="85"/>
        <v>0</v>
      </c>
    </row>
    <row r="630" spans="2:12" ht="20.100000000000001" customHeight="1" x14ac:dyDescent="0.25">
      <c r="B630" s="162">
        <f t="shared" si="73"/>
        <v>14</v>
      </c>
      <c r="C630" s="89">
        <f t="shared" ref="C630:L630" si="86">B25</f>
        <v>105</v>
      </c>
      <c r="D630" s="89">
        <f t="shared" si="86"/>
        <v>3</v>
      </c>
      <c r="E630" s="89">
        <f t="shared" si="86"/>
        <v>3</v>
      </c>
      <c r="F630" s="90">
        <f t="shared" si="86"/>
        <v>1</v>
      </c>
      <c r="G630" s="90">
        <f t="shared" si="86"/>
        <v>1</v>
      </c>
      <c r="H630" s="90">
        <f t="shared" si="86"/>
        <v>0</v>
      </c>
      <c r="I630" s="90">
        <f t="shared" si="86"/>
        <v>1</v>
      </c>
      <c r="J630" s="90">
        <f t="shared" si="86"/>
        <v>1</v>
      </c>
      <c r="K630" s="90">
        <f t="shared" si="86"/>
        <v>1</v>
      </c>
      <c r="L630" s="90">
        <f t="shared" si="86"/>
        <v>1</v>
      </c>
    </row>
    <row r="631" spans="2:12" ht="20.100000000000001" customHeight="1" x14ac:dyDescent="0.25">
      <c r="B631" s="162">
        <f t="shared" si="73"/>
        <v>15</v>
      </c>
      <c r="C631" s="89">
        <f t="shared" ref="C631:L631" si="87">B26</f>
        <v>33.5</v>
      </c>
      <c r="D631" s="89">
        <f t="shared" si="87"/>
        <v>4</v>
      </c>
      <c r="E631" s="89">
        <f t="shared" si="87"/>
        <v>3</v>
      </c>
      <c r="F631" s="90">
        <f t="shared" si="87"/>
        <v>0</v>
      </c>
      <c r="G631" s="90">
        <f t="shared" si="87"/>
        <v>1</v>
      </c>
      <c r="H631" s="90">
        <f t="shared" si="87"/>
        <v>0</v>
      </c>
      <c r="I631" s="90">
        <f t="shared" si="87"/>
        <v>0</v>
      </c>
      <c r="J631" s="90">
        <f t="shared" si="87"/>
        <v>1</v>
      </c>
      <c r="K631" s="90">
        <f t="shared" si="87"/>
        <v>1</v>
      </c>
      <c r="L631" s="90">
        <f t="shared" si="87"/>
        <v>1</v>
      </c>
    </row>
    <row r="632" spans="2:12" ht="20.100000000000001" customHeight="1" x14ac:dyDescent="0.25">
      <c r="B632" s="162">
        <f t="shared" si="73"/>
        <v>16</v>
      </c>
      <c r="C632" s="89">
        <f t="shared" ref="C632:L632" si="88">B27</f>
        <v>84</v>
      </c>
      <c r="D632" s="89">
        <f t="shared" si="88"/>
        <v>3</v>
      </c>
      <c r="E632" s="89">
        <f t="shared" si="88"/>
        <v>4</v>
      </c>
      <c r="F632" s="90">
        <f t="shared" si="88"/>
        <v>1</v>
      </c>
      <c r="G632" s="90">
        <f t="shared" si="88"/>
        <v>1</v>
      </c>
      <c r="H632" s="90">
        <f t="shared" si="88"/>
        <v>1</v>
      </c>
      <c r="I632" s="90">
        <f t="shared" si="88"/>
        <v>0</v>
      </c>
      <c r="J632" s="90">
        <f t="shared" si="88"/>
        <v>1</v>
      </c>
      <c r="K632" s="90">
        <f t="shared" si="88"/>
        <v>2</v>
      </c>
      <c r="L632" s="90">
        <f t="shared" si="88"/>
        <v>1</v>
      </c>
    </row>
    <row r="633" spans="2:12" ht="20.100000000000001" customHeight="1" x14ac:dyDescent="0.25">
      <c r="B633" s="162">
        <f t="shared" si="73"/>
        <v>17</v>
      </c>
      <c r="C633" s="89">
        <f t="shared" ref="C633:L633" si="89">B28</f>
        <v>121</v>
      </c>
      <c r="D633" s="89">
        <f t="shared" si="89"/>
        <v>3</v>
      </c>
      <c r="E633" s="89">
        <f t="shared" si="89"/>
        <v>2</v>
      </c>
      <c r="F633" s="90">
        <f t="shared" si="89"/>
        <v>0</v>
      </c>
      <c r="G633" s="90">
        <f t="shared" si="89"/>
        <v>1</v>
      </c>
      <c r="H633" s="90">
        <f t="shared" si="89"/>
        <v>1</v>
      </c>
      <c r="I633" s="90">
        <f t="shared" si="89"/>
        <v>0</v>
      </c>
      <c r="J633" s="90">
        <f t="shared" si="89"/>
        <v>0</v>
      </c>
      <c r="K633" s="90">
        <f t="shared" si="89"/>
        <v>2</v>
      </c>
      <c r="L633" s="90">
        <f t="shared" si="89"/>
        <v>1</v>
      </c>
    </row>
    <row r="634" spans="2:12" ht="20.100000000000001" customHeight="1" x14ac:dyDescent="0.25">
      <c r="B634" s="162">
        <f t="shared" si="73"/>
        <v>18</v>
      </c>
      <c r="C634" s="89">
        <f t="shared" ref="C634:L634" si="90">B29</f>
        <v>94</v>
      </c>
      <c r="D634" s="89">
        <f t="shared" si="90"/>
        <v>3</v>
      </c>
      <c r="E634" s="89">
        <f t="shared" si="90"/>
        <v>2</v>
      </c>
      <c r="F634" s="90">
        <f t="shared" si="90"/>
        <v>0</v>
      </c>
      <c r="G634" s="90">
        <f t="shared" si="90"/>
        <v>2</v>
      </c>
      <c r="H634" s="90">
        <f t="shared" si="90"/>
        <v>0</v>
      </c>
      <c r="I634" s="90">
        <f t="shared" si="90"/>
        <v>0</v>
      </c>
      <c r="J634" s="90">
        <f t="shared" si="90"/>
        <v>0</v>
      </c>
      <c r="K634" s="90">
        <f t="shared" si="90"/>
        <v>1</v>
      </c>
      <c r="L634" s="90">
        <f t="shared" si="90"/>
        <v>0</v>
      </c>
    </row>
    <row r="635" spans="2:12" ht="20.100000000000001" customHeight="1" x14ac:dyDescent="0.25">
      <c r="B635" s="162">
        <f t="shared" si="73"/>
        <v>19</v>
      </c>
      <c r="C635" s="89">
        <f t="shared" ref="C635:L635" si="91">B30</f>
        <v>115</v>
      </c>
      <c r="D635" s="89">
        <f t="shared" si="91"/>
        <v>3</v>
      </c>
      <c r="E635" s="89">
        <f t="shared" si="91"/>
        <v>2</v>
      </c>
      <c r="F635" s="90">
        <f t="shared" si="91"/>
        <v>0</v>
      </c>
      <c r="G635" s="90">
        <f t="shared" si="91"/>
        <v>2</v>
      </c>
      <c r="H635" s="90">
        <f t="shared" si="91"/>
        <v>1</v>
      </c>
      <c r="I635" s="90">
        <f t="shared" si="91"/>
        <v>0</v>
      </c>
      <c r="J635" s="90">
        <f t="shared" si="91"/>
        <v>1</v>
      </c>
      <c r="K635" s="90">
        <f t="shared" si="91"/>
        <v>2</v>
      </c>
      <c r="L635" s="90">
        <f t="shared" si="91"/>
        <v>0</v>
      </c>
    </row>
    <row r="636" spans="2:12" ht="20.100000000000001" customHeight="1" x14ac:dyDescent="0.25">
      <c r="B636" s="162">
        <f t="shared" si="73"/>
        <v>20</v>
      </c>
      <c r="C636" s="89">
        <f t="shared" ref="C636:L636" si="92">B31</f>
        <v>32.5</v>
      </c>
      <c r="D636" s="89">
        <f t="shared" si="92"/>
        <v>3</v>
      </c>
      <c r="E636" s="89">
        <f t="shared" si="92"/>
        <v>3</v>
      </c>
      <c r="F636" s="90">
        <f t="shared" si="92"/>
        <v>1</v>
      </c>
      <c r="G636" s="90">
        <f t="shared" si="92"/>
        <v>1</v>
      </c>
      <c r="H636" s="90">
        <f t="shared" si="92"/>
        <v>1</v>
      </c>
      <c r="I636" s="90">
        <f t="shared" si="92"/>
        <v>0</v>
      </c>
      <c r="J636" s="90">
        <f t="shared" si="92"/>
        <v>0</v>
      </c>
      <c r="K636" s="90">
        <f t="shared" si="92"/>
        <v>1</v>
      </c>
      <c r="L636" s="90">
        <f t="shared" si="92"/>
        <v>0</v>
      </c>
    </row>
    <row r="637" spans="2:12" ht="20.100000000000001" customHeight="1" x14ac:dyDescent="0.25">
      <c r="B637" s="162">
        <f t="shared" si="73"/>
        <v>21</v>
      </c>
      <c r="C637" s="89">
        <f t="shared" ref="C637:L637" si="93">B32</f>
        <v>94</v>
      </c>
      <c r="D637" s="89">
        <f t="shared" si="93"/>
        <v>3</v>
      </c>
      <c r="E637" s="89">
        <f t="shared" si="93"/>
        <v>3</v>
      </c>
      <c r="F637" s="90">
        <f t="shared" si="93"/>
        <v>0</v>
      </c>
      <c r="G637" s="90">
        <f t="shared" si="93"/>
        <v>1</v>
      </c>
      <c r="H637" s="90">
        <f t="shared" si="93"/>
        <v>1</v>
      </c>
      <c r="I637" s="90">
        <f t="shared" si="93"/>
        <v>0</v>
      </c>
      <c r="J637" s="90">
        <f t="shared" si="93"/>
        <v>0</v>
      </c>
      <c r="K637" s="90">
        <f t="shared" si="93"/>
        <v>1</v>
      </c>
      <c r="L637" s="90">
        <f t="shared" si="93"/>
        <v>0</v>
      </c>
    </row>
    <row r="638" spans="2:12" ht="20.100000000000001" customHeight="1" x14ac:dyDescent="0.25">
      <c r="B638" s="162">
        <f t="shared" si="73"/>
        <v>22</v>
      </c>
      <c r="C638" s="89">
        <f t="shared" ref="C638:L638" si="94">B33</f>
        <v>94</v>
      </c>
      <c r="D638" s="89">
        <f t="shared" si="94"/>
        <v>3</v>
      </c>
      <c r="E638" s="89">
        <f t="shared" si="94"/>
        <v>2</v>
      </c>
      <c r="F638" s="90">
        <f t="shared" si="94"/>
        <v>0</v>
      </c>
      <c r="G638" s="90">
        <f t="shared" si="94"/>
        <v>2</v>
      </c>
      <c r="H638" s="90">
        <f t="shared" si="94"/>
        <v>1</v>
      </c>
      <c r="I638" s="90">
        <f t="shared" si="94"/>
        <v>0</v>
      </c>
      <c r="J638" s="90">
        <f t="shared" si="94"/>
        <v>1</v>
      </c>
      <c r="K638" s="90">
        <f t="shared" si="94"/>
        <v>2</v>
      </c>
      <c r="L638" s="90">
        <f t="shared" si="94"/>
        <v>1</v>
      </c>
    </row>
    <row r="639" spans="2:12" ht="20.100000000000001" customHeight="1" x14ac:dyDescent="0.25">
      <c r="B639" s="162">
        <f t="shared" si="73"/>
        <v>23</v>
      </c>
      <c r="C639" s="89">
        <f t="shared" ref="C639:L639" si="95">B34</f>
        <v>155</v>
      </c>
      <c r="D639" s="89">
        <f t="shared" si="95"/>
        <v>3</v>
      </c>
      <c r="E639" s="89">
        <f t="shared" si="95"/>
        <v>2</v>
      </c>
      <c r="F639" s="90">
        <f t="shared" si="95"/>
        <v>0</v>
      </c>
      <c r="G639" s="90">
        <f t="shared" si="95"/>
        <v>1</v>
      </c>
      <c r="H639" s="90">
        <f t="shared" si="95"/>
        <v>1</v>
      </c>
      <c r="I639" s="90">
        <f t="shared" si="95"/>
        <v>0</v>
      </c>
      <c r="J639" s="90">
        <f t="shared" si="95"/>
        <v>1</v>
      </c>
      <c r="K639" s="90">
        <f t="shared" si="95"/>
        <v>1</v>
      </c>
      <c r="L639" s="90">
        <f t="shared" si="95"/>
        <v>1</v>
      </c>
    </row>
    <row r="640" spans="2:12" ht="20.100000000000001" customHeight="1" x14ac:dyDescent="0.25">
      <c r="B640" s="162">
        <f t="shared" si="73"/>
        <v>24</v>
      </c>
      <c r="C640" s="89">
        <f t="shared" ref="C640:L640" si="96">B35</f>
        <v>147</v>
      </c>
      <c r="D640" s="89">
        <f t="shared" si="96"/>
        <v>4</v>
      </c>
      <c r="E640" s="89">
        <f t="shared" si="96"/>
        <v>3</v>
      </c>
      <c r="F640" s="90">
        <f t="shared" si="96"/>
        <v>1</v>
      </c>
      <c r="G640" s="90">
        <f t="shared" si="96"/>
        <v>1</v>
      </c>
      <c r="H640" s="90">
        <f t="shared" si="96"/>
        <v>1</v>
      </c>
      <c r="I640" s="90">
        <f t="shared" si="96"/>
        <v>0</v>
      </c>
      <c r="J640" s="90">
        <f t="shared" si="96"/>
        <v>1</v>
      </c>
      <c r="K640" s="90">
        <f t="shared" si="96"/>
        <v>1</v>
      </c>
      <c r="L640" s="90">
        <f t="shared" si="96"/>
        <v>0</v>
      </c>
    </row>
    <row r="641" spans="2:12" ht="20.100000000000001" customHeight="1" x14ac:dyDescent="0.25">
      <c r="B641" s="162">
        <f t="shared" si="73"/>
        <v>25</v>
      </c>
      <c r="C641" s="89">
        <f t="shared" ref="C641:L641" si="97">B36</f>
        <v>84</v>
      </c>
      <c r="D641" s="89">
        <f t="shared" si="97"/>
        <v>3</v>
      </c>
      <c r="E641" s="89">
        <f t="shared" si="97"/>
        <v>3</v>
      </c>
      <c r="F641" s="90">
        <f t="shared" si="97"/>
        <v>0</v>
      </c>
      <c r="G641" s="90">
        <f t="shared" si="97"/>
        <v>2</v>
      </c>
      <c r="H641" s="90">
        <f t="shared" si="97"/>
        <v>0</v>
      </c>
      <c r="I641" s="90">
        <f t="shared" si="97"/>
        <v>1</v>
      </c>
      <c r="J641" s="90">
        <f t="shared" si="97"/>
        <v>1</v>
      </c>
      <c r="K641" s="90">
        <f t="shared" si="97"/>
        <v>1</v>
      </c>
      <c r="L641" s="90">
        <f t="shared" si="97"/>
        <v>1</v>
      </c>
    </row>
    <row r="642" spans="2:12" ht="20.100000000000001" customHeight="1" x14ac:dyDescent="0.25">
      <c r="B642" s="162">
        <f t="shared" si="73"/>
        <v>26</v>
      </c>
      <c r="C642" s="89">
        <f t="shared" ref="C642:L642" si="98">B37</f>
        <v>101</v>
      </c>
      <c r="D642" s="89">
        <f t="shared" si="98"/>
        <v>2</v>
      </c>
      <c r="E642" s="89">
        <f t="shared" si="98"/>
        <v>1</v>
      </c>
      <c r="F642" s="90">
        <f t="shared" si="98"/>
        <v>0</v>
      </c>
      <c r="G642" s="90">
        <f t="shared" si="98"/>
        <v>2</v>
      </c>
      <c r="H642" s="90">
        <f t="shared" si="98"/>
        <v>1</v>
      </c>
      <c r="I642" s="90">
        <f t="shared" si="98"/>
        <v>1</v>
      </c>
      <c r="J642" s="90">
        <f t="shared" si="98"/>
        <v>0</v>
      </c>
      <c r="K642" s="90">
        <f t="shared" si="98"/>
        <v>1</v>
      </c>
      <c r="L642" s="90">
        <f t="shared" si="98"/>
        <v>1</v>
      </c>
    </row>
    <row r="643" spans="2:12" ht="20.100000000000001" customHeight="1" x14ac:dyDescent="0.25">
      <c r="B643" s="162">
        <f t="shared" si="73"/>
        <v>27</v>
      </c>
      <c r="C643" s="89">
        <f t="shared" ref="C643:L643" si="99">B38</f>
        <v>94</v>
      </c>
      <c r="D643" s="89">
        <f t="shared" si="99"/>
        <v>3</v>
      </c>
      <c r="E643" s="89">
        <f t="shared" si="99"/>
        <v>2</v>
      </c>
      <c r="F643" s="90">
        <f t="shared" si="99"/>
        <v>0</v>
      </c>
      <c r="G643" s="90">
        <f t="shared" si="99"/>
        <v>2</v>
      </c>
      <c r="H643" s="90">
        <f t="shared" si="99"/>
        <v>1</v>
      </c>
      <c r="I643" s="90">
        <f t="shared" si="99"/>
        <v>0</v>
      </c>
      <c r="J643" s="90">
        <f t="shared" si="99"/>
        <v>1</v>
      </c>
      <c r="K643" s="90">
        <f t="shared" si="99"/>
        <v>1</v>
      </c>
      <c r="L643" s="90">
        <f t="shared" si="99"/>
        <v>1</v>
      </c>
    </row>
    <row r="644" spans="2:12" ht="20.100000000000001" customHeight="1" x14ac:dyDescent="0.25">
      <c r="B644" s="162">
        <f t="shared" si="73"/>
        <v>28</v>
      </c>
      <c r="C644" s="89">
        <f t="shared" ref="C644:L644" si="100">B39</f>
        <v>155</v>
      </c>
      <c r="D644" s="89">
        <f t="shared" si="100"/>
        <v>4</v>
      </c>
      <c r="E644" s="89">
        <f t="shared" si="100"/>
        <v>3</v>
      </c>
      <c r="F644" s="90">
        <f t="shared" si="100"/>
        <v>1</v>
      </c>
      <c r="G644" s="90">
        <f t="shared" si="100"/>
        <v>2</v>
      </c>
      <c r="H644" s="90">
        <f t="shared" si="100"/>
        <v>0</v>
      </c>
      <c r="I644" s="90">
        <f t="shared" si="100"/>
        <v>1</v>
      </c>
      <c r="J644" s="90">
        <f t="shared" si="100"/>
        <v>0</v>
      </c>
      <c r="K644" s="90">
        <f t="shared" si="100"/>
        <v>2</v>
      </c>
      <c r="L644" s="90">
        <f t="shared" si="100"/>
        <v>0</v>
      </c>
    </row>
    <row r="645" spans="2:12" ht="20.100000000000001" customHeight="1" x14ac:dyDescent="0.25">
      <c r="B645" s="162">
        <f t="shared" si="73"/>
        <v>29</v>
      </c>
      <c r="C645" s="89">
        <f t="shared" ref="C645:L645" si="101">B40</f>
        <v>37</v>
      </c>
      <c r="D645" s="89">
        <f t="shared" si="101"/>
        <v>3</v>
      </c>
      <c r="E645" s="89">
        <f t="shared" si="101"/>
        <v>3</v>
      </c>
      <c r="F645" s="90">
        <f t="shared" si="101"/>
        <v>1</v>
      </c>
      <c r="G645" s="90">
        <f t="shared" si="101"/>
        <v>2</v>
      </c>
      <c r="H645" s="90">
        <f t="shared" si="101"/>
        <v>1</v>
      </c>
      <c r="I645" s="90">
        <f t="shared" si="101"/>
        <v>0</v>
      </c>
      <c r="J645" s="90">
        <f t="shared" si="101"/>
        <v>1</v>
      </c>
      <c r="K645" s="90">
        <f t="shared" si="101"/>
        <v>1</v>
      </c>
      <c r="L645" s="90">
        <f t="shared" si="101"/>
        <v>0</v>
      </c>
    </row>
    <row r="646" spans="2:12" ht="20.100000000000001" customHeight="1" x14ac:dyDescent="0.25">
      <c r="B646" s="162">
        <f t="shared" si="73"/>
        <v>30</v>
      </c>
      <c r="C646" s="89">
        <f t="shared" ref="C646:L646" si="102">B41</f>
        <v>121</v>
      </c>
      <c r="D646" s="89">
        <f t="shared" si="102"/>
        <v>3</v>
      </c>
      <c r="E646" s="89">
        <f t="shared" si="102"/>
        <v>2</v>
      </c>
      <c r="F646" s="90">
        <f t="shared" si="102"/>
        <v>1</v>
      </c>
      <c r="G646" s="90">
        <f t="shared" si="102"/>
        <v>1</v>
      </c>
      <c r="H646" s="90">
        <f t="shared" si="102"/>
        <v>1</v>
      </c>
      <c r="I646" s="90">
        <f t="shared" si="102"/>
        <v>1</v>
      </c>
      <c r="J646" s="90">
        <f t="shared" si="102"/>
        <v>0</v>
      </c>
      <c r="K646" s="90">
        <f t="shared" si="102"/>
        <v>1</v>
      </c>
      <c r="L646" s="90">
        <f t="shared" si="102"/>
        <v>0</v>
      </c>
    </row>
    <row r="647" spans="2:12" ht="20.100000000000001" customHeight="1" x14ac:dyDescent="0.25">
      <c r="B647" s="162">
        <f t="shared" si="73"/>
        <v>31</v>
      </c>
      <c r="C647" s="89">
        <f t="shared" ref="C647:L647" si="103">B42</f>
        <v>105</v>
      </c>
      <c r="D647" s="89">
        <f t="shared" si="103"/>
        <v>2</v>
      </c>
      <c r="E647" s="89">
        <f t="shared" si="103"/>
        <v>2</v>
      </c>
      <c r="F647" s="90">
        <f t="shared" si="103"/>
        <v>1</v>
      </c>
      <c r="G647" s="90">
        <f t="shared" si="103"/>
        <v>1</v>
      </c>
      <c r="H647" s="90">
        <f t="shared" si="103"/>
        <v>1</v>
      </c>
      <c r="I647" s="90">
        <f t="shared" si="103"/>
        <v>1</v>
      </c>
      <c r="J647" s="90">
        <f t="shared" si="103"/>
        <v>1</v>
      </c>
      <c r="K647" s="90">
        <f t="shared" si="103"/>
        <v>2</v>
      </c>
      <c r="L647" s="90">
        <f t="shared" si="103"/>
        <v>0</v>
      </c>
    </row>
    <row r="648" spans="2:12" ht="20.100000000000001" customHeight="1" x14ac:dyDescent="0.25">
      <c r="B648" s="162">
        <f t="shared" si="73"/>
        <v>32</v>
      </c>
      <c r="C648" s="89">
        <f t="shared" ref="C648:L648" si="104">B43</f>
        <v>155</v>
      </c>
      <c r="D648" s="89">
        <f t="shared" si="104"/>
        <v>2</v>
      </c>
      <c r="E648" s="89">
        <f t="shared" si="104"/>
        <v>3</v>
      </c>
      <c r="F648" s="90">
        <f t="shared" si="104"/>
        <v>0</v>
      </c>
      <c r="G648" s="90">
        <f t="shared" si="104"/>
        <v>1</v>
      </c>
      <c r="H648" s="90">
        <f t="shared" si="104"/>
        <v>1</v>
      </c>
      <c r="I648" s="90">
        <f t="shared" si="104"/>
        <v>1</v>
      </c>
      <c r="J648" s="90">
        <f t="shared" si="104"/>
        <v>1</v>
      </c>
      <c r="K648" s="90">
        <f t="shared" si="104"/>
        <v>2</v>
      </c>
      <c r="L648" s="90">
        <f t="shared" si="104"/>
        <v>1</v>
      </c>
    </row>
    <row r="649" spans="2:12" ht="20.100000000000001" customHeight="1" x14ac:dyDescent="0.25">
      <c r="B649" s="162">
        <f t="shared" si="73"/>
        <v>33</v>
      </c>
      <c r="C649" s="89">
        <f t="shared" ref="C649:L649" si="105">B44</f>
        <v>150</v>
      </c>
      <c r="D649" s="89">
        <f t="shared" si="105"/>
        <v>5.3</v>
      </c>
      <c r="E649" s="89">
        <f t="shared" si="105"/>
        <v>3</v>
      </c>
      <c r="F649" s="90">
        <f t="shared" si="105"/>
        <v>0</v>
      </c>
      <c r="G649" s="90">
        <f t="shared" si="105"/>
        <v>2</v>
      </c>
      <c r="H649" s="90">
        <f t="shared" si="105"/>
        <v>0</v>
      </c>
      <c r="I649" s="90">
        <f t="shared" si="105"/>
        <v>1</v>
      </c>
      <c r="J649" s="90">
        <f t="shared" si="105"/>
        <v>0</v>
      </c>
      <c r="K649" s="90">
        <f t="shared" si="105"/>
        <v>1</v>
      </c>
      <c r="L649" s="90">
        <f t="shared" si="105"/>
        <v>1</v>
      </c>
    </row>
    <row r="650" spans="2:12" ht="20.100000000000001" customHeight="1" x14ac:dyDescent="0.25">
      <c r="B650" s="162">
        <f t="shared" si="73"/>
        <v>34</v>
      </c>
      <c r="C650" s="89">
        <f t="shared" ref="C650:L650" si="106">B45</f>
        <v>121</v>
      </c>
      <c r="D650" s="89">
        <f t="shared" si="106"/>
        <v>5</v>
      </c>
      <c r="E650" s="89">
        <f t="shared" si="106"/>
        <v>3</v>
      </c>
      <c r="F650" s="90">
        <f t="shared" si="106"/>
        <v>1</v>
      </c>
      <c r="G650" s="90">
        <f t="shared" si="106"/>
        <v>2</v>
      </c>
      <c r="H650" s="90">
        <f t="shared" si="106"/>
        <v>0</v>
      </c>
      <c r="I650" s="90">
        <f t="shared" si="106"/>
        <v>1</v>
      </c>
      <c r="J650" s="90">
        <f t="shared" si="106"/>
        <v>0</v>
      </c>
      <c r="K650" s="90">
        <f t="shared" si="106"/>
        <v>2</v>
      </c>
      <c r="L650" s="90">
        <f t="shared" si="106"/>
        <v>1</v>
      </c>
    </row>
    <row r="651" spans="2:12" ht="20.100000000000001" customHeight="1" x14ac:dyDescent="0.25">
      <c r="B651" s="162">
        <f t="shared" si="73"/>
        <v>35</v>
      </c>
      <c r="C651" s="89">
        <f t="shared" ref="C651:L651" si="107">B46</f>
        <v>147</v>
      </c>
      <c r="D651" s="89">
        <f t="shared" si="107"/>
        <v>4</v>
      </c>
      <c r="E651" s="89">
        <f t="shared" si="107"/>
        <v>4</v>
      </c>
      <c r="F651" s="90">
        <f t="shared" si="107"/>
        <v>0</v>
      </c>
      <c r="G651" s="90">
        <f t="shared" si="107"/>
        <v>1</v>
      </c>
      <c r="H651" s="90">
        <f t="shared" si="107"/>
        <v>1</v>
      </c>
      <c r="I651" s="90">
        <f t="shared" si="107"/>
        <v>0</v>
      </c>
      <c r="J651" s="90">
        <f t="shared" si="107"/>
        <v>1</v>
      </c>
      <c r="K651" s="90">
        <f t="shared" si="107"/>
        <v>1</v>
      </c>
      <c r="L651" s="90">
        <f t="shared" si="107"/>
        <v>1</v>
      </c>
    </row>
    <row r="652" spans="2:12" ht="20.100000000000001" customHeight="1" x14ac:dyDescent="0.25">
      <c r="B652" s="162">
        <f t="shared" si="73"/>
        <v>36</v>
      </c>
      <c r="C652" s="89">
        <f t="shared" ref="C652:L652" si="108">B47</f>
        <v>147</v>
      </c>
      <c r="D652" s="89">
        <f t="shared" si="108"/>
        <v>6</v>
      </c>
      <c r="E652" s="89">
        <f t="shared" si="108"/>
        <v>2</v>
      </c>
      <c r="F652" s="90">
        <f t="shared" si="108"/>
        <v>1</v>
      </c>
      <c r="G652" s="90">
        <f t="shared" si="108"/>
        <v>2</v>
      </c>
      <c r="H652" s="90">
        <f t="shared" si="108"/>
        <v>1</v>
      </c>
      <c r="I652" s="90">
        <f t="shared" si="108"/>
        <v>0</v>
      </c>
      <c r="J652" s="90">
        <f t="shared" si="108"/>
        <v>1</v>
      </c>
      <c r="K652" s="90">
        <f t="shared" si="108"/>
        <v>1</v>
      </c>
      <c r="L652" s="90">
        <f t="shared" si="108"/>
        <v>0</v>
      </c>
    </row>
    <row r="653" spans="2:12" ht="20.100000000000001" customHeight="1" x14ac:dyDescent="0.25">
      <c r="B653" s="162">
        <f t="shared" si="73"/>
        <v>37</v>
      </c>
      <c r="C653" s="89">
        <f t="shared" ref="C653:L653" si="109">B48</f>
        <v>101</v>
      </c>
      <c r="D653" s="89">
        <f t="shared" si="109"/>
        <v>5</v>
      </c>
      <c r="E653" s="89">
        <f t="shared" si="109"/>
        <v>3</v>
      </c>
      <c r="F653" s="90">
        <f t="shared" si="109"/>
        <v>0</v>
      </c>
      <c r="G653" s="90">
        <f t="shared" si="109"/>
        <v>2</v>
      </c>
      <c r="H653" s="90">
        <f t="shared" si="109"/>
        <v>1</v>
      </c>
      <c r="I653" s="90">
        <f t="shared" si="109"/>
        <v>1</v>
      </c>
      <c r="J653" s="90">
        <f t="shared" si="109"/>
        <v>0</v>
      </c>
      <c r="K653" s="90">
        <f t="shared" si="109"/>
        <v>2</v>
      </c>
      <c r="L653" s="90">
        <f t="shared" si="109"/>
        <v>0</v>
      </c>
    </row>
    <row r="654" spans="2:12" ht="20.100000000000001" customHeight="1" x14ac:dyDescent="0.25">
      <c r="B654" s="162">
        <f t="shared" si="73"/>
        <v>38</v>
      </c>
      <c r="C654" s="89">
        <f t="shared" ref="C654:L654" si="110">B49</f>
        <v>153</v>
      </c>
      <c r="D654" s="89">
        <f t="shared" si="110"/>
        <v>3</v>
      </c>
      <c r="E654" s="89">
        <f t="shared" si="110"/>
        <v>3</v>
      </c>
      <c r="F654" s="90">
        <f t="shared" si="110"/>
        <v>1</v>
      </c>
      <c r="G654" s="90">
        <f t="shared" si="110"/>
        <v>2</v>
      </c>
      <c r="H654" s="90">
        <f t="shared" si="110"/>
        <v>1</v>
      </c>
      <c r="I654" s="90">
        <f t="shared" si="110"/>
        <v>1</v>
      </c>
      <c r="J654" s="90">
        <f t="shared" si="110"/>
        <v>0</v>
      </c>
      <c r="K654" s="90">
        <f t="shared" si="110"/>
        <v>1</v>
      </c>
      <c r="L654" s="90">
        <f t="shared" si="110"/>
        <v>0</v>
      </c>
    </row>
    <row r="655" spans="2:12" ht="20.100000000000001" customHeight="1" x14ac:dyDescent="0.25">
      <c r="B655" s="162">
        <f t="shared" si="73"/>
        <v>39</v>
      </c>
      <c r="C655" s="89">
        <f t="shared" ref="C655:L655" si="111">B50</f>
        <v>121</v>
      </c>
      <c r="D655" s="89">
        <f t="shared" si="111"/>
        <v>3</v>
      </c>
      <c r="E655" s="89">
        <f t="shared" si="111"/>
        <v>2</v>
      </c>
      <c r="F655" s="90">
        <f t="shared" si="111"/>
        <v>1</v>
      </c>
      <c r="G655" s="90">
        <f t="shared" si="111"/>
        <v>2</v>
      </c>
      <c r="H655" s="90">
        <f t="shared" si="111"/>
        <v>1</v>
      </c>
      <c r="I655" s="90">
        <f t="shared" si="111"/>
        <v>1</v>
      </c>
      <c r="J655" s="90">
        <f t="shared" si="111"/>
        <v>1</v>
      </c>
      <c r="K655" s="90">
        <f t="shared" si="111"/>
        <v>1</v>
      </c>
      <c r="L655" s="90">
        <f t="shared" si="111"/>
        <v>0</v>
      </c>
    </row>
    <row r="656" spans="2:12" ht="20.100000000000001" customHeight="1" x14ac:dyDescent="0.25">
      <c r="B656" s="162">
        <f t="shared" si="73"/>
        <v>40</v>
      </c>
      <c r="C656" s="89">
        <f t="shared" ref="C656:L656" si="112">B51</f>
        <v>95</v>
      </c>
      <c r="D656" s="89">
        <f t="shared" si="112"/>
        <v>3</v>
      </c>
      <c r="E656" s="89">
        <f t="shared" si="112"/>
        <v>3</v>
      </c>
      <c r="F656" s="90">
        <f t="shared" si="112"/>
        <v>0</v>
      </c>
      <c r="G656" s="90">
        <f t="shared" si="112"/>
        <v>1</v>
      </c>
      <c r="H656" s="90">
        <f t="shared" si="112"/>
        <v>1</v>
      </c>
      <c r="I656" s="90">
        <f t="shared" si="112"/>
        <v>1</v>
      </c>
      <c r="J656" s="90">
        <f t="shared" si="112"/>
        <v>1</v>
      </c>
      <c r="K656" s="90">
        <f t="shared" si="112"/>
        <v>1</v>
      </c>
      <c r="L656" s="90">
        <f t="shared" si="112"/>
        <v>1</v>
      </c>
    </row>
    <row r="657" spans="1:12" ht="20.100000000000001" customHeight="1" x14ac:dyDescent="0.25">
      <c r="B657" s="162">
        <f t="shared" si="73"/>
        <v>41</v>
      </c>
      <c r="C657" s="89">
        <f t="shared" ref="C657:L657" si="113">B52</f>
        <v>121</v>
      </c>
      <c r="D657" s="89">
        <f t="shared" si="113"/>
        <v>3</v>
      </c>
      <c r="E657" s="89">
        <f t="shared" si="113"/>
        <v>4</v>
      </c>
      <c r="F657" s="90">
        <f t="shared" si="113"/>
        <v>1</v>
      </c>
      <c r="G657" s="90">
        <f t="shared" si="113"/>
        <v>1</v>
      </c>
      <c r="H657" s="90">
        <f t="shared" si="113"/>
        <v>1</v>
      </c>
      <c r="I657" s="90">
        <f t="shared" si="113"/>
        <v>1</v>
      </c>
      <c r="J657" s="90">
        <f t="shared" si="113"/>
        <v>1</v>
      </c>
      <c r="K657" s="90">
        <f t="shared" si="113"/>
        <v>2</v>
      </c>
      <c r="L657" s="90">
        <f t="shared" si="113"/>
        <v>1</v>
      </c>
    </row>
    <row r="658" spans="1:12" ht="20.100000000000001" customHeight="1" x14ac:dyDescent="0.25">
      <c r="B658" s="162">
        <f t="shared" si="73"/>
        <v>42</v>
      </c>
      <c r="C658" s="89">
        <f t="shared" ref="C658:L658" si="114">B53</f>
        <v>147</v>
      </c>
      <c r="D658" s="89">
        <f t="shared" si="114"/>
        <v>5</v>
      </c>
      <c r="E658" s="89">
        <f t="shared" si="114"/>
        <v>3</v>
      </c>
      <c r="F658" s="90">
        <f t="shared" si="114"/>
        <v>1</v>
      </c>
      <c r="G658" s="90">
        <f t="shared" si="114"/>
        <v>1</v>
      </c>
      <c r="H658" s="90">
        <f t="shared" si="114"/>
        <v>1</v>
      </c>
      <c r="I658" s="90">
        <f t="shared" si="114"/>
        <v>1</v>
      </c>
      <c r="J658" s="90">
        <f t="shared" si="114"/>
        <v>0</v>
      </c>
      <c r="K658" s="90">
        <f t="shared" si="114"/>
        <v>1</v>
      </c>
      <c r="L658" s="90">
        <f t="shared" si="114"/>
        <v>0</v>
      </c>
    </row>
    <row r="659" spans="1:12" ht="20.100000000000001" customHeight="1" x14ac:dyDescent="0.25">
      <c r="B659" s="162">
        <f t="shared" si="73"/>
        <v>43</v>
      </c>
      <c r="C659" s="89">
        <f t="shared" ref="C659:L659" si="115">B54</f>
        <v>155</v>
      </c>
      <c r="D659" s="89">
        <f t="shared" si="115"/>
        <v>3</v>
      </c>
      <c r="E659" s="89">
        <f t="shared" si="115"/>
        <v>3</v>
      </c>
      <c r="F659" s="90">
        <f t="shared" si="115"/>
        <v>1</v>
      </c>
      <c r="G659" s="90">
        <f t="shared" si="115"/>
        <v>1</v>
      </c>
      <c r="H659" s="90">
        <f t="shared" si="115"/>
        <v>1</v>
      </c>
      <c r="I659" s="90">
        <f t="shared" si="115"/>
        <v>1</v>
      </c>
      <c r="J659" s="90">
        <f t="shared" si="115"/>
        <v>0</v>
      </c>
      <c r="K659" s="90">
        <f t="shared" si="115"/>
        <v>2</v>
      </c>
      <c r="L659" s="90">
        <f t="shared" si="115"/>
        <v>1</v>
      </c>
    </row>
    <row r="660" spans="1:12" ht="20.100000000000001" customHeight="1" x14ac:dyDescent="0.25">
      <c r="B660" s="162">
        <f t="shared" si="73"/>
        <v>44</v>
      </c>
      <c r="C660" s="89">
        <f t="shared" ref="C660:L660" si="116">B55</f>
        <v>125</v>
      </c>
      <c r="D660" s="89">
        <f t="shared" si="116"/>
        <v>4</v>
      </c>
      <c r="E660" s="89">
        <f t="shared" si="116"/>
        <v>3</v>
      </c>
      <c r="F660" s="90">
        <f t="shared" si="116"/>
        <v>1</v>
      </c>
      <c r="G660" s="90">
        <f t="shared" si="116"/>
        <v>1</v>
      </c>
      <c r="H660" s="90">
        <f t="shared" si="116"/>
        <v>1</v>
      </c>
      <c r="I660" s="90">
        <f t="shared" si="116"/>
        <v>1</v>
      </c>
      <c r="J660" s="90">
        <f t="shared" si="116"/>
        <v>1</v>
      </c>
      <c r="K660" s="90">
        <f t="shared" si="116"/>
        <v>2</v>
      </c>
      <c r="L660" s="90">
        <f t="shared" si="116"/>
        <v>0</v>
      </c>
    </row>
    <row r="661" spans="1:12" ht="20.100000000000001" customHeight="1" x14ac:dyDescent="0.25">
      <c r="C661" s="88"/>
    </row>
    <row r="662" spans="1:12" ht="20.100000000000001" customHeight="1" x14ac:dyDescent="0.25">
      <c r="A662" s="31" t="s">
        <v>97</v>
      </c>
      <c r="B662" s="17"/>
      <c r="C662" s="17"/>
      <c r="D662" s="17"/>
      <c r="E662" s="17"/>
      <c r="F662" s="17"/>
      <c r="G662" s="17"/>
      <c r="H662" s="17"/>
      <c r="I662" s="17"/>
      <c r="J662" s="17"/>
      <c r="K662" s="17"/>
    </row>
    <row r="663" spans="1:12" ht="20.100000000000001" customHeight="1" x14ac:dyDescent="0.25">
      <c r="G663" s="211" t="s">
        <v>105</v>
      </c>
      <c r="H663" s="211"/>
      <c r="I663" s="211"/>
      <c r="J663" s="211"/>
      <c r="K663" s="211"/>
    </row>
    <row r="664" spans="1:12" ht="20.100000000000001" customHeight="1" x14ac:dyDescent="0.25">
      <c r="B664" s="1" t="s">
        <v>95</v>
      </c>
      <c r="C664" s="88">
        <f t="shared" ref="C664:L664" si="117">MIN(B12:B55)</f>
        <v>27.8</v>
      </c>
      <c r="D664" s="88">
        <f t="shared" si="117"/>
        <v>2</v>
      </c>
      <c r="E664" s="88">
        <f t="shared" si="117"/>
        <v>1</v>
      </c>
      <c r="F664" s="100">
        <f t="shared" si="117"/>
        <v>0</v>
      </c>
      <c r="G664" s="100">
        <f t="shared" si="117"/>
        <v>1</v>
      </c>
      <c r="H664" s="100">
        <f t="shared" si="117"/>
        <v>0</v>
      </c>
      <c r="I664" s="100">
        <f t="shared" si="117"/>
        <v>0</v>
      </c>
      <c r="J664" s="100">
        <f t="shared" si="117"/>
        <v>0</v>
      </c>
      <c r="K664" s="100">
        <f t="shared" si="117"/>
        <v>1</v>
      </c>
      <c r="L664" s="100">
        <f t="shared" si="117"/>
        <v>0</v>
      </c>
    </row>
    <row r="665" spans="1:12" ht="20.100000000000001" customHeight="1" x14ac:dyDescent="0.25">
      <c r="B665" s="18" t="s">
        <v>96</v>
      </c>
      <c r="C665" s="89">
        <f t="shared" ref="C665:L665" si="118">MAX(B12:B55)</f>
        <v>155</v>
      </c>
      <c r="D665" s="89">
        <f t="shared" si="118"/>
        <v>6</v>
      </c>
      <c r="E665" s="89">
        <f t="shared" si="118"/>
        <v>4</v>
      </c>
      <c r="F665" s="90">
        <f t="shared" si="118"/>
        <v>1</v>
      </c>
      <c r="G665" s="90">
        <f t="shared" si="118"/>
        <v>2</v>
      </c>
      <c r="H665" s="90">
        <f t="shared" si="118"/>
        <v>1</v>
      </c>
      <c r="I665" s="90">
        <f t="shared" si="118"/>
        <v>1</v>
      </c>
      <c r="J665" s="90">
        <f t="shared" si="118"/>
        <v>1</v>
      </c>
      <c r="K665" s="90">
        <f t="shared" si="118"/>
        <v>2</v>
      </c>
      <c r="L665" s="90">
        <f t="shared" si="118"/>
        <v>1</v>
      </c>
    </row>
    <row r="666" spans="1:12" ht="20.100000000000001" customHeight="1" x14ac:dyDescent="0.25">
      <c r="F666" s="12"/>
      <c r="G666" s="211" t="s">
        <v>103</v>
      </c>
      <c r="H666" s="211"/>
      <c r="I666" s="211"/>
      <c r="J666" s="211"/>
      <c r="K666" s="211"/>
    </row>
    <row r="667" spans="1:12" ht="20.100000000000001" customHeight="1" x14ac:dyDescent="0.25">
      <c r="F667" s="12"/>
      <c r="G667" s="217" t="s">
        <v>104</v>
      </c>
      <c r="H667" s="217"/>
      <c r="I667" s="217"/>
      <c r="J667" s="217"/>
      <c r="K667" s="217"/>
    </row>
    <row r="668" spans="1:12" ht="20.100000000000001" customHeight="1" x14ac:dyDescent="0.25">
      <c r="B668" s="1" t="s">
        <v>19</v>
      </c>
      <c r="C668" s="88">
        <f>C664*0.5</f>
        <v>13.9</v>
      </c>
      <c r="D668" s="88">
        <f>ROUNDUP(D664*0.5,0)</f>
        <v>1</v>
      </c>
      <c r="E668" s="88">
        <f t="shared" ref="E668:F668" si="119">ROUNDUP(E664*0.5,0)</f>
        <v>1</v>
      </c>
      <c r="F668" s="100">
        <f t="shared" si="119"/>
        <v>0</v>
      </c>
      <c r="G668" s="100">
        <f t="shared" ref="G668:H668" si="120">G664</f>
        <v>1</v>
      </c>
      <c r="H668" s="100">
        <f t="shared" si="120"/>
        <v>0</v>
      </c>
      <c r="I668" s="100">
        <f t="shared" ref="I668:K668" si="121">I664</f>
        <v>0</v>
      </c>
      <c r="J668" s="100">
        <f t="shared" si="121"/>
        <v>0</v>
      </c>
      <c r="K668" s="100">
        <f t="shared" si="121"/>
        <v>1</v>
      </c>
      <c r="L668" s="100">
        <f t="shared" ref="L668" si="122">L664</f>
        <v>0</v>
      </c>
    </row>
    <row r="669" spans="1:12" ht="20.100000000000001" customHeight="1" x14ac:dyDescent="0.25">
      <c r="B669" s="18" t="s">
        <v>20</v>
      </c>
      <c r="C669" s="89">
        <f>C665*2</f>
        <v>310</v>
      </c>
      <c r="D669" s="89">
        <f t="shared" ref="D669:F669" si="123">D665*2</f>
        <v>12</v>
      </c>
      <c r="E669" s="89">
        <f t="shared" si="123"/>
        <v>8</v>
      </c>
      <c r="F669" s="90">
        <f t="shared" si="123"/>
        <v>2</v>
      </c>
      <c r="G669" s="90">
        <f t="shared" ref="G669:H669" si="124">G665</f>
        <v>2</v>
      </c>
      <c r="H669" s="90">
        <f t="shared" si="124"/>
        <v>1</v>
      </c>
      <c r="I669" s="90">
        <f t="shared" ref="I669:K669" si="125">I665</f>
        <v>1</v>
      </c>
      <c r="J669" s="90">
        <f t="shared" si="125"/>
        <v>1</v>
      </c>
      <c r="K669" s="90">
        <f t="shared" si="125"/>
        <v>2</v>
      </c>
      <c r="L669" s="90">
        <f t="shared" ref="L669" si="126">L665</f>
        <v>1</v>
      </c>
    </row>
    <row r="672" spans="1:12" ht="20.100000000000001" customHeight="1" x14ac:dyDescent="0.25">
      <c r="A672" s="212" t="s">
        <v>58</v>
      </c>
      <c r="B672" s="212"/>
      <c r="C672" s="212"/>
      <c r="D672" s="212"/>
      <c r="E672" s="212"/>
      <c r="F672" s="212"/>
      <c r="G672" s="212"/>
      <c r="H672" s="212"/>
      <c r="I672" s="212"/>
      <c r="J672" s="212"/>
      <c r="K672" s="212"/>
    </row>
    <row r="674" spans="1:178" s="141" customFormat="1" ht="39.950000000000003" customHeight="1" x14ac:dyDescent="0.25">
      <c r="A674" s="2"/>
      <c r="B674" s="24"/>
      <c r="C674" s="78" t="str">
        <f t="shared" ref="C674:L674" si="127">B10</f>
        <v>Área</v>
      </c>
      <c r="D674" s="78" t="str">
        <f t="shared" si="127"/>
        <v>Distância a vias de escoamento da produção</v>
      </c>
      <c r="E674" s="78" t="str">
        <f t="shared" si="127"/>
        <v>Distância ao centro consumidor</v>
      </c>
      <c r="F674" s="78" t="str">
        <f t="shared" si="127"/>
        <v>Topografia</v>
      </c>
      <c r="G674" s="78" t="str">
        <f t="shared" si="127"/>
        <v>Tipo de solo</v>
      </c>
      <c r="H674" s="78" t="str">
        <f t="shared" si="127"/>
        <v>Quantidade de água</v>
      </c>
      <c r="I674" s="78" t="str">
        <f t="shared" si="127"/>
        <v>Localização</v>
      </c>
      <c r="J674" s="78" t="str">
        <f t="shared" si="127"/>
        <v>Nível das benfeitorias</v>
      </c>
      <c r="K674" s="78" t="str">
        <f t="shared" si="127"/>
        <v>Nível dos acessos à propriedade</v>
      </c>
      <c r="L674" s="78" t="str">
        <f t="shared" si="127"/>
        <v>Rede de eletricidade disponível</v>
      </c>
      <c r="M674" s="2"/>
      <c r="T674" s="149"/>
      <c r="U674" s="149"/>
      <c r="V674" s="149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  <c r="DE674" s="137"/>
      <c r="DF674" s="137"/>
      <c r="DG674" s="137"/>
      <c r="DH674" s="137"/>
      <c r="DI674" s="137"/>
      <c r="DJ674" s="137"/>
      <c r="DK674" s="137"/>
      <c r="DL674" s="137"/>
      <c r="DM674" s="137"/>
      <c r="DN674" s="137"/>
      <c r="DO674" s="137"/>
      <c r="DP674" s="137"/>
      <c r="DQ674" s="137"/>
      <c r="DR674" s="137"/>
      <c r="DS674" s="137"/>
      <c r="DT674" s="137"/>
      <c r="DU674" s="137"/>
      <c r="DV674" s="137"/>
      <c r="DW674" s="137"/>
      <c r="DX674" s="137"/>
      <c r="DY674" s="137"/>
      <c r="DZ674" s="137"/>
      <c r="EA674" s="137"/>
      <c r="EB674" s="137"/>
      <c r="EC674" s="137"/>
      <c r="ED674" s="137"/>
      <c r="EE674" s="137"/>
      <c r="EF674" s="163"/>
      <c r="EG674" s="142"/>
      <c r="EH674" s="163"/>
      <c r="EI674" s="164"/>
      <c r="EJ674" s="164"/>
      <c r="EK674" s="164"/>
      <c r="EL674" s="164"/>
      <c r="EM674" s="164"/>
      <c r="EN674" s="164"/>
      <c r="EO674" s="164"/>
      <c r="EP674" s="137"/>
      <c r="EQ674" s="142"/>
      <c r="ER674" s="163"/>
      <c r="ES674" s="163"/>
      <c r="ET674" s="163"/>
      <c r="EU674" s="163"/>
      <c r="EV674" s="163"/>
      <c r="EW674" s="163"/>
      <c r="EX674" s="164"/>
      <c r="EY674" s="164"/>
      <c r="EZ674" s="164"/>
      <c r="FA674" s="164"/>
      <c r="FB674" s="164"/>
      <c r="FC674" s="164"/>
      <c r="FD674" s="164"/>
      <c r="FE674" s="137"/>
      <c r="FF674" s="137"/>
      <c r="FG674" s="137"/>
      <c r="FH674" s="137"/>
      <c r="FI674" s="137"/>
      <c r="FJ674" s="137"/>
      <c r="FK674" s="137"/>
      <c r="FL674" s="137"/>
      <c r="FM674" s="137"/>
      <c r="FN674" s="137"/>
      <c r="FO674" s="137"/>
      <c r="FP674" s="137"/>
      <c r="FQ674" s="137"/>
      <c r="FR674" s="137"/>
      <c r="FS674" s="137"/>
      <c r="FT674" s="137"/>
      <c r="FU674" s="137"/>
      <c r="FV674" s="137"/>
    </row>
    <row r="675" spans="1:178" ht="20.100000000000001" customHeight="1" x14ac:dyDescent="0.25">
      <c r="B675" s="18" t="s">
        <v>93</v>
      </c>
      <c r="C675" s="89">
        <f>B69</f>
        <v>105.72</v>
      </c>
      <c r="D675" s="89">
        <f>B70</f>
        <v>3</v>
      </c>
      <c r="E675" s="89">
        <f>B71</f>
        <v>2</v>
      </c>
      <c r="F675" s="90">
        <f>B72</f>
        <v>1</v>
      </c>
      <c r="G675" s="90">
        <f>B73</f>
        <v>1</v>
      </c>
      <c r="H675" s="90">
        <f>B74</f>
        <v>1</v>
      </c>
      <c r="I675" s="90">
        <f>B75</f>
        <v>1</v>
      </c>
      <c r="J675" s="90">
        <f>B76</f>
        <v>1</v>
      </c>
      <c r="K675" s="90">
        <f>B77</f>
        <v>1</v>
      </c>
      <c r="L675" s="1">
        <f>B78</f>
        <v>0</v>
      </c>
    </row>
    <row r="676" spans="1:178" ht="20.100000000000001" customHeight="1" x14ac:dyDescent="0.25">
      <c r="B676" s="17" t="s">
        <v>45</v>
      </c>
      <c r="C676" s="36" t="str">
        <f t="shared" ref="C676" si="128">IF(OR(C675&lt;C664,C675&gt;C665),"Extrapolou","Não extrapolou")</f>
        <v>Não extrapolou</v>
      </c>
      <c r="D676" s="36" t="str">
        <f t="shared" ref="D676:L676" si="129">IF(OR(D675&lt;D664,D675&gt;D665),"Extrapolou","Não extrapolou")</f>
        <v>Não extrapolou</v>
      </c>
      <c r="E676" s="36" t="str">
        <f t="shared" si="129"/>
        <v>Não extrapolou</v>
      </c>
      <c r="F676" s="36" t="str">
        <f t="shared" si="129"/>
        <v>Não extrapolou</v>
      </c>
      <c r="G676" s="36" t="str">
        <f t="shared" si="129"/>
        <v>Não extrapolou</v>
      </c>
      <c r="H676" s="36" t="str">
        <f t="shared" si="129"/>
        <v>Não extrapolou</v>
      </c>
      <c r="I676" s="36" t="str">
        <f t="shared" si="129"/>
        <v>Não extrapolou</v>
      </c>
      <c r="J676" s="36" t="str">
        <f t="shared" si="129"/>
        <v>Não extrapolou</v>
      </c>
      <c r="K676" s="36" t="str">
        <f t="shared" si="129"/>
        <v>Não extrapolou</v>
      </c>
      <c r="L676" s="36" t="str">
        <f t="shared" si="129"/>
        <v>Não extrapolou</v>
      </c>
    </row>
    <row r="677" spans="1:178" ht="20.100000000000001" customHeight="1" x14ac:dyDescent="0.25">
      <c r="B677" s="18" t="s">
        <v>92</v>
      </c>
      <c r="C677" s="36" t="str">
        <f t="shared" ref="C677" si="130">IF(OR(C675&lt;C668,C675&gt;C669),"Inadmissível","Admissível")</f>
        <v>Admissível</v>
      </c>
      <c r="D677" s="36" t="str">
        <f t="shared" ref="D677:L677" si="131">IF(OR(D675&lt;D668,D675&gt;D669),"Inadmissível","Admissível")</f>
        <v>Admissível</v>
      </c>
      <c r="E677" s="36" t="str">
        <f t="shared" si="131"/>
        <v>Admissível</v>
      </c>
      <c r="F677" s="36" t="str">
        <f t="shared" si="131"/>
        <v>Admissível</v>
      </c>
      <c r="G677" s="36" t="str">
        <f t="shared" si="131"/>
        <v>Admissível</v>
      </c>
      <c r="H677" s="36" t="str">
        <f t="shared" si="131"/>
        <v>Admissível</v>
      </c>
      <c r="I677" s="36" t="str">
        <f t="shared" si="131"/>
        <v>Admissível</v>
      </c>
      <c r="J677" s="36" t="str">
        <f t="shared" si="131"/>
        <v>Admissível</v>
      </c>
      <c r="K677" s="36" t="str">
        <f t="shared" si="131"/>
        <v>Admissível</v>
      </c>
      <c r="L677" s="36" t="str">
        <f t="shared" si="131"/>
        <v>Admissível</v>
      </c>
    </row>
    <row r="678" spans="1:178" ht="20.100000000000001" customHeight="1" x14ac:dyDescent="0.25">
      <c r="F678" s="192" t="s">
        <v>435</v>
      </c>
      <c r="G678" s="192"/>
      <c r="H678" s="192"/>
      <c r="I678" s="192"/>
      <c r="J678" s="192"/>
      <c r="K678" s="192"/>
      <c r="L678" s="192"/>
    </row>
    <row r="679" spans="1:178" ht="20.100000000000001" customHeight="1" x14ac:dyDescent="0.25">
      <c r="F679" s="193"/>
      <c r="G679" s="193"/>
      <c r="H679" s="193"/>
      <c r="I679" s="193"/>
      <c r="J679" s="193"/>
      <c r="K679" s="193"/>
      <c r="L679" s="193"/>
    </row>
    <row r="680" spans="1:178" ht="20.100000000000001" customHeight="1" x14ac:dyDescent="0.25">
      <c r="F680" s="193"/>
      <c r="G680" s="193"/>
      <c r="H680" s="193"/>
      <c r="I680" s="193"/>
      <c r="J680" s="193"/>
      <c r="K680" s="193"/>
      <c r="L680" s="193"/>
    </row>
    <row r="681" spans="1:178" ht="20.100000000000001" customHeight="1" x14ac:dyDescent="0.25">
      <c r="F681" s="8"/>
      <c r="G681" s="8"/>
      <c r="H681" s="8"/>
      <c r="I681" s="8"/>
      <c r="J681" s="8"/>
      <c r="K681" s="8"/>
      <c r="L681" s="8"/>
    </row>
    <row r="683" spans="1:178" ht="20.100000000000001" customHeight="1" x14ac:dyDescent="0.25">
      <c r="A683" s="212" t="s">
        <v>21</v>
      </c>
      <c r="B683" s="212"/>
      <c r="C683" s="212"/>
      <c r="D683" s="212"/>
      <c r="E683" s="212"/>
      <c r="F683" s="212"/>
      <c r="G683" s="212"/>
      <c r="H683" s="212"/>
      <c r="I683" s="212"/>
      <c r="J683" s="212"/>
      <c r="K683" s="212"/>
    </row>
    <row r="684" spans="1:178" ht="20.100000000000001" customHeight="1" x14ac:dyDescent="0.25">
      <c r="K684" s="14"/>
    </row>
    <row r="685" spans="1:178" ht="20.100000000000001" customHeight="1" x14ac:dyDescent="0.25">
      <c r="H685" s="13" t="s">
        <v>22</v>
      </c>
      <c r="I685" s="13" t="s">
        <v>93</v>
      </c>
      <c r="J685" s="13" t="s">
        <v>23</v>
      </c>
      <c r="K685" s="13" t="s">
        <v>24</v>
      </c>
    </row>
    <row r="686" spans="1:178" ht="20.100000000000001" customHeight="1" x14ac:dyDescent="0.25">
      <c r="H686" s="18" t="str">
        <f t="shared" ref="H686:H695" si="132">A69</f>
        <v>AREA</v>
      </c>
      <c r="I686" s="89">
        <f t="shared" ref="I686:I695" si="133">B69</f>
        <v>105.72</v>
      </c>
      <c r="J686" s="89">
        <f t="shared" ref="J686:J695" si="134">C123</f>
        <v>-432.47197949341398</v>
      </c>
      <c r="K686" s="89">
        <f t="shared" ref="K686:K695" si="135">I686*J686</f>
        <v>-45720.937672043729</v>
      </c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1"/>
      <c r="BY686" s="141"/>
      <c r="BZ686" s="141"/>
      <c r="CA686" s="141"/>
      <c r="CB686" s="141"/>
      <c r="CC686" s="141"/>
      <c r="CD686" s="141"/>
      <c r="CE686" s="141"/>
      <c r="CF686" s="141"/>
      <c r="CG686" s="141"/>
      <c r="CH686" s="141"/>
      <c r="CI686" s="141"/>
      <c r="CJ686" s="141"/>
      <c r="CK686" s="141"/>
      <c r="CL686" s="141"/>
      <c r="CM686" s="141"/>
      <c r="CN686" s="141"/>
      <c r="CO686" s="141"/>
      <c r="CP686" s="141"/>
      <c r="CQ686" s="141"/>
      <c r="CR686" s="141"/>
      <c r="CS686" s="141"/>
      <c r="CT686" s="141"/>
      <c r="CU686" s="141"/>
      <c r="CV686" s="141"/>
      <c r="CW686" s="141"/>
      <c r="CX686" s="141"/>
      <c r="CY686" s="141"/>
      <c r="CZ686" s="141"/>
      <c r="DA686" s="141"/>
      <c r="DB686" s="141"/>
      <c r="DC686" s="141"/>
      <c r="DD686" s="141"/>
      <c r="DE686" s="141"/>
      <c r="DF686" s="141"/>
      <c r="DG686" s="141"/>
      <c r="DH686" s="141"/>
      <c r="DI686" s="141"/>
      <c r="DJ686" s="141"/>
      <c r="DK686" s="141"/>
      <c r="DL686" s="141"/>
      <c r="DM686" s="141"/>
      <c r="DN686" s="141"/>
      <c r="DO686" s="141"/>
      <c r="DP686" s="141"/>
      <c r="DQ686" s="141"/>
      <c r="DR686" s="141"/>
      <c r="DS686" s="141"/>
      <c r="DT686" s="141"/>
      <c r="DU686" s="141"/>
      <c r="DV686" s="141"/>
      <c r="DW686" s="141"/>
      <c r="DX686" s="141"/>
      <c r="DY686" s="141"/>
      <c r="DZ686" s="141"/>
      <c r="EA686" s="141"/>
      <c r="EB686" s="141"/>
      <c r="EC686" s="141"/>
      <c r="ED686" s="141"/>
      <c r="EE686" s="141"/>
      <c r="EF686" s="165"/>
      <c r="EG686" s="167"/>
      <c r="EH686" s="165"/>
      <c r="EI686" s="166"/>
      <c r="EJ686" s="166"/>
      <c r="EK686" s="166"/>
      <c r="EL686" s="166"/>
      <c r="EM686" s="166"/>
      <c r="EN686" s="166"/>
      <c r="EO686" s="166"/>
      <c r="EP686" s="141"/>
      <c r="EQ686" s="167"/>
      <c r="ER686" s="165"/>
      <c r="ES686" s="165"/>
      <c r="ET686" s="165"/>
      <c r="EU686" s="165"/>
      <c r="EV686" s="165"/>
      <c r="EW686" s="165"/>
      <c r="EX686" s="166"/>
      <c r="EY686" s="166"/>
      <c r="EZ686" s="166"/>
      <c r="FA686" s="166"/>
      <c r="FB686" s="166"/>
      <c r="FC686" s="166"/>
      <c r="FD686" s="166"/>
      <c r="FE686" s="141"/>
      <c r="FF686" s="141"/>
      <c r="FG686" s="141"/>
      <c r="FH686" s="141"/>
      <c r="FI686" s="141"/>
      <c r="FJ686" s="141"/>
      <c r="FK686" s="141"/>
      <c r="FL686" s="141"/>
      <c r="FM686" s="141"/>
      <c r="FN686" s="141"/>
      <c r="FO686" s="141"/>
      <c r="FP686" s="141"/>
      <c r="FQ686" s="141"/>
      <c r="FR686" s="141"/>
      <c r="FS686" s="141"/>
      <c r="FT686" s="141"/>
      <c r="FU686" s="141"/>
      <c r="FV686" s="141"/>
    </row>
    <row r="687" spans="1:178" ht="20.100000000000001" customHeight="1" x14ac:dyDescent="0.25">
      <c r="H687" s="18" t="str">
        <f t="shared" si="132"/>
        <v>DISTROD</v>
      </c>
      <c r="I687" s="89">
        <f t="shared" si="133"/>
        <v>3</v>
      </c>
      <c r="J687" s="89">
        <f t="shared" si="134"/>
        <v>99393.669015519379</v>
      </c>
      <c r="K687" s="89">
        <f t="shared" si="135"/>
        <v>298181.00704655814</v>
      </c>
    </row>
    <row r="688" spans="1:178" ht="20.100000000000001" customHeight="1" x14ac:dyDescent="0.25">
      <c r="H688" s="18" t="str">
        <f t="shared" si="132"/>
        <v>DISTCONSUM</v>
      </c>
      <c r="I688" s="89">
        <f t="shared" si="133"/>
        <v>2</v>
      </c>
      <c r="J688" s="89">
        <f t="shared" si="134"/>
        <v>27939.896303570233</v>
      </c>
      <c r="K688" s="89">
        <f t="shared" si="135"/>
        <v>55879.792607140465</v>
      </c>
    </row>
    <row r="689" spans="1:11" ht="20.100000000000001" customHeight="1" x14ac:dyDescent="0.25">
      <c r="H689" s="18" t="str">
        <f t="shared" si="132"/>
        <v>TOP</v>
      </c>
      <c r="I689" s="90">
        <f t="shared" si="133"/>
        <v>1</v>
      </c>
      <c r="J689" s="89">
        <f t="shared" si="134"/>
        <v>57885.951590269222</v>
      </c>
      <c r="K689" s="89">
        <f t="shared" si="135"/>
        <v>57885.951590269222</v>
      </c>
    </row>
    <row r="690" spans="1:11" ht="20.100000000000001" customHeight="1" x14ac:dyDescent="0.25">
      <c r="H690" s="18" t="str">
        <f t="shared" si="132"/>
        <v>TSOLO</v>
      </c>
      <c r="I690" s="90">
        <f t="shared" si="133"/>
        <v>1</v>
      </c>
      <c r="J690" s="89">
        <f t="shared" si="134"/>
        <v>-37071.050963605288</v>
      </c>
      <c r="K690" s="89">
        <f t="shared" si="135"/>
        <v>-37071.050963605288</v>
      </c>
    </row>
    <row r="691" spans="1:11" ht="20.100000000000001" customHeight="1" x14ac:dyDescent="0.25">
      <c r="H691" s="18" t="str">
        <f t="shared" si="132"/>
        <v>QUANTAGUA</v>
      </c>
      <c r="I691" s="90">
        <f t="shared" si="133"/>
        <v>1</v>
      </c>
      <c r="J691" s="89">
        <f t="shared" si="134"/>
        <v>198139.74027303464</v>
      </c>
      <c r="K691" s="89">
        <f t="shared" si="135"/>
        <v>198139.74027303464</v>
      </c>
    </row>
    <row r="692" spans="1:11" ht="20.100000000000001" customHeight="1" x14ac:dyDescent="0.25">
      <c r="H692" s="18" t="str">
        <f t="shared" si="132"/>
        <v>LOCAL</v>
      </c>
      <c r="I692" s="90">
        <f t="shared" si="133"/>
        <v>1</v>
      </c>
      <c r="J692" s="89">
        <f t="shared" si="134"/>
        <v>190597.43806874647</v>
      </c>
      <c r="K692" s="89">
        <f t="shared" si="135"/>
        <v>190597.43806874647</v>
      </c>
    </row>
    <row r="693" spans="1:11" ht="20.100000000000001" customHeight="1" x14ac:dyDescent="0.25">
      <c r="H693" s="18" t="str">
        <f t="shared" si="132"/>
        <v>NBENFEIT</v>
      </c>
      <c r="I693" s="90">
        <f t="shared" si="133"/>
        <v>1</v>
      </c>
      <c r="J693" s="89">
        <f t="shared" si="134"/>
        <v>54481.486750437529</v>
      </c>
      <c r="K693" s="89">
        <f t="shared" si="135"/>
        <v>54481.486750437529</v>
      </c>
    </row>
    <row r="694" spans="1:11" ht="20.100000000000001" customHeight="1" x14ac:dyDescent="0.25">
      <c r="H694" s="18" t="str">
        <f t="shared" si="132"/>
        <v>NACESSO</v>
      </c>
      <c r="I694" s="90">
        <f t="shared" si="133"/>
        <v>1</v>
      </c>
      <c r="J694" s="89">
        <f t="shared" si="134"/>
        <v>-57263.543125750999</v>
      </c>
      <c r="K694" s="89">
        <f t="shared" si="135"/>
        <v>-57263.543125750999</v>
      </c>
    </row>
    <row r="695" spans="1:11" ht="20.100000000000001" customHeight="1" x14ac:dyDescent="0.25">
      <c r="H695" s="18" t="str">
        <f t="shared" si="132"/>
        <v>REDEELETRICA</v>
      </c>
      <c r="I695" s="90">
        <f t="shared" si="133"/>
        <v>0</v>
      </c>
      <c r="J695" s="89">
        <f t="shared" si="134"/>
        <v>127174.43176058447</v>
      </c>
      <c r="K695" s="89">
        <f t="shared" si="135"/>
        <v>0</v>
      </c>
    </row>
    <row r="697" spans="1:11" ht="20.100000000000001" customHeight="1" x14ac:dyDescent="0.25">
      <c r="J697" s="17" t="s">
        <v>87</v>
      </c>
      <c r="K697" s="91">
        <f>SUM(K686:K695)</f>
        <v>715109.88457478653</v>
      </c>
    </row>
    <row r="698" spans="1:11" ht="20.100000000000001" customHeight="1" x14ac:dyDescent="0.25">
      <c r="K698" s="88"/>
    </row>
    <row r="699" spans="1:11" ht="20.100000000000001" customHeight="1" x14ac:dyDescent="0.25">
      <c r="J699" s="17" t="s">
        <v>5</v>
      </c>
      <c r="K699" s="91">
        <f>C122</f>
        <v>251141.60522603919</v>
      </c>
    </row>
    <row r="700" spans="1:11" ht="20.100000000000001" customHeight="1" x14ac:dyDescent="0.25">
      <c r="K700" s="88"/>
    </row>
    <row r="701" spans="1:11" ht="20.100000000000001" customHeight="1" x14ac:dyDescent="0.25">
      <c r="J701" s="17" t="s">
        <v>25</v>
      </c>
      <c r="K701" s="91">
        <f>K697+K699</f>
        <v>966251.48980082572</v>
      </c>
    </row>
    <row r="703" spans="1:11" ht="20.100000000000001" customHeight="1" x14ac:dyDescent="0.25">
      <c r="K703" s="14"/>
    </row>
    <row r="704" spans="1:11" ht="20.100000000000001" customHeight="1" x14ac:dyDescent="0.25">
      <c r="A704" s="212" t="s">
        <v>80</v>
      </c>
      <c r="B704" s="212"/>
      <c r="C704" s="212"/>
      <c r="D704" s="212"/>
      <c r="E704" s="212"/>
      <c r="F704" s="212"/>
      <c r="G704" s="212"/>
      <c r="H704" s="212"/>
      <c r="I704" s="212"/>
      <c r="J704" s="212"/>
      <c r="K704" s="212"/>
    </row>
    <row r="706" spans="1:11" ht="20.100000000000001" customHeight="1" x14ac:dyDescent="0.25">
      <c r="G706" s="17" t="s">
        <v>57</v>
      </c>
      <c r="H706" s="17" t="s">
        <v>81</v>
      </c>
      <c r="I706" s="17"/>
      <c r="J706" s="23" t="s">
        <v>83</v>
      </c>
      <c r="K706" s="23" t="s">
        <v>84</v>
      </c>
    </row>
    <row r="707" spans="1:11" ht="20.100000000000001" customHeight="1" x14ac:dyDescent="0.25">
      <c r="H707" s="1" t="s">
        <v>45</v>
      </c>
      <c r="I707" s="35"/>
      <c r="J707" s="124">
        <v>0.15</v>
      </c>
      <c r="K707" s="124">
        <v>0.2</v>
      </c>
    </row>
    <row r="708" spans="1:11" ht="20.100000000000001" customHeight="1" x14ac:dyDescent="0.25">
      <c r="H708" s="18" t="s">
        <v>85</v>
      </c>
      <c r="I708" s="89">
        <f>MIN(L12:L55)</f>
        <v>400000</v>
      </c>
      <c r="J708" s="89">
        <f>I708*(1-0.15)</f>
        <v>340000</v>
      </c>
      <c r="K708" s="89">
        <f>I708*(1-0.2)</f>
        <v>320000</v>
      </c>
    </row>
    <row r="709" spans="1:11" ht="20.100000000000001" customHeight="1" x14ac:dyDescent="0.25">
      <c r="H709" s="18" t="s">
        <v>86</v>
      </c>
      <c r="I709" s="89">
        <f>MAX(L12:L55)</f>
        <v>1100000</v>
      </c>
      <c r="J709" s="89">
        <f>I709*(1+0.15)</f>
        <v>1265000</v>
      </c>
      <c r="K709" s="89">
        <f>I709*(1+0.2)</f>
        <v>1320000</v>
      </c>
    </row>
    <row r="711" spans="1:11" ht="20.100000000000001" customHeight="1" x14ac:dyDescent="0.25">
      <c r="H711" s="221" t="s">
        <v>25</v>
      </c>
      <c r="I711" s="221"/>
      <c r="J711" s="23" t="str">
        <f>IF(AND($K$701&gt;J708,$K$701&lt;J709),"Admitido","Inadmissível")</f>
        <v>Admitido</v>
      </c>
      <c r="K711" s="23" t="str">
        <f>IF(AND($K$701&gt;K708,$K$701&lt;K709),"Admitido","Inadmissível")</f>
        <v>Admitido</v>
      </c>
    </row>
    <row r="714" spans="1:11" ht="20.100000000000001" customHeight="1" x14ac:dyDescent="0.25">
      <c r="A714" s="212" t="s">
        <v>110</v>
      </c>
      <c r="B714" s="212"/>
      <c r="C714" s="212"/>
      <c r="D714" s="212"/>
      <c r="E714" s="212"/>
      <c r="F714" s="212"/>
      <c r="G714" s="212"/>
      <c r="H714" s="212"/>
      <c r="I714" s="212"/>
      <c r="J714" s="212"/>
      <c r="K714" s="212"/>
    </row>
    <row r="717" spans="1:11" ht="20.100000000000001" customHeight="1" x14ac:dyDescent="0.25">
      <c r="A717" s="218" t="s">
        <v>32</v>
      </c>
      <c r="B717" s="218"/>
      <c r="C717" s="218" t="s">
        <v>49</v>
      </c>
      <c r="D717" s="218"/>
      <c r="E717" s="218"/>
      <c r="I717" s="133"/>
    </row>
    <row r="718" spans="1:11" ht="20.100000000000001" customHeight="1" x14ac:dyDescent="0.25">
      <c r="A718" s="218"/>
      <c r="B718" s="218"/>
      <c r="C718" s="37" t="s">
        <v>50</v>
      </c>
      <c r="D718" s="37" t="s">
        <v>51</v>
      </c>
      <c r="E718" s="37" t="s">
        <v>52</v>
      </c>
      <c r="I718" s="100"/>
    </row>
    <row r="719" spans="1:11" ht="20.100000000000001" customHeight="1" x14ac:dyDescent="0.25">
      <c r="A719" s="226" t="s">
        <v>111</v>
      </c>
      <c r="B719" s="226"/>
      <c r="C719" s="219" t="s">
        <v>112</v>
      </c>
      <c r="D719" s="219" t="s">
        <v>113</v>
      </c>
      <c r="E719" s="219" t="s">
        <v>114</v>
      </c>
      <c r="I719" s="109"/>
    </row>
    <row r="720" spans="1:11" ht="20.100000000000001" customHeight="1" x14ac:dyDescent="0.25">
      <c r="A720" s="226"/>
      <c r="B720" s="226"/>
      <c r="C720" s="219"/>
      <c r="D720" s="219"/>
      <c r="E720" s="219"/>
      <c r="I720" s="88"/>
    </row>
    <row r="721" spans="1:11" ht="20.100000000000001" customHeight="1" x14ac:dyDescent="0.25">
      <c r="I721" s="88"/>
    </row>
    <row r="722" spans="1:11" ht="20.100000000000001" customHeight="1" x14ac:dyDescent="0.25">
      <c r="A722" s="221" t="s">
        <v>76</v>
      </c>
      <c r="B722" s="221"/>
      <c r="C722" s="92">
        <v>0.8</v>
      </c>
      <c r="E722" s="17" t="s">
        <v>21</v>
      </c>
      <c r="F722" s="91">
        <f>K701</f>
        <v>966251.48980082572</v>
      </c>
      <c r="I722" s="88"/>
    </row>
    <row r="723" spans="1:11" ht="20.100000000000001" customHeight="1" x14ac:dyDescent="0.25">
      <c r="A723" s="209" t="s">
        <v>115</v>
      </c>
      <c r="B723" s="209"/>
      <c r="C723" s="90">
        <f>B108</f>
        <v>33</v>
      </c>
      <c r="I723" s="88"/>
    </row>
    <row r="724" spans="1:11" ht="20.100000000000001" customHeight="1" x14ac:dyDescent="0.25">
      <c r="A724" s="209" t="s">
        <v>116</v>
      </c>
      <c r="B724" s="209"/>
      <c r="C724" s="93">
        <f>_xlfn.T.INV.2T(1-C722,C723)</f>
        <v>1.3077371244508877</v>
      </c>
      <c r="E724" s="17" t="s">
        <v>19</v>
      </c>
      <c r="F724" s="91">
        <f>F722-C729</f>
        <v>951698.30849302758</v>
      </c>
    </row>
    <row r="725" spans="1:11" ht="20.100000000000001" customHeight="1" x14ac:dyDescent="0.25">
      <c r="A725" s="180"/>
      <c r="B725" s="180"/>
      <c r="C725" s="88"/>
      <c r="E725" s="17" t="s">
        <v>20</v>
      </c>
      <c r="F725" s="91">
        <f>F722+C729</f>
        <v>980804.67110862385</v>
      </c>
      <c r="I725" s="88"/>
    </row>
    <row r="726" spans="1:11" ht="20.100000000000001" customHeight="1" x14ac:dyDescent="0.25">
      <c r="A726" s="221" t="s">
        <v>1</v>
      </c>
      <c r="B726" s="221"/>
      <c r="C726" s="91">
        <f>B110</f>
        <v>25551.220258933776</v>
      </c>
    </row>
    <row r="727" spans="1:11" ht="20.100000000000001" customHeight="1" x14ac:dyDescent="0.25">
      <c r="A727" s="209" t="s">
        <v>117</v>
      </c>
      <c r="B727" s="209"/>
      <c r="C727" s="91">
        <f>Y72*C726</f>
        <v>11128.521960335809</v>
      </c>
      <c r="E727" s="17" t="s">
        <v>63</v>
      </c>
      <c r="F727" s="91">
        <f>C729*2</f>
        <v>29106.362615596216</v>
      </c>
      <c r="I727" s="88"/>
    </row>
    <row r="728" spans="1:11" ht="20.100000000000001" customHeight="1" x14ac:dyDescent="0.25">
      <c r="A728" s="180"/>
      <c r="B728" s="180"/>
      <c r="I728" s="88"/>
    </row>
    <row r="729" spans="1:11" ht="20.100000000000001" customHeight="1" x14ac:dyDescent="0.25">
      <c r="A729" s="221" t="s">
        <v>118</v>
      </c>
      <c r="B729" s="221"/>
      <c r="C729" s="91">
        <f>C724*C727</f>
        <v>14553.181307798108</v>
      </c>
      <c r="E729" s="17" t="s">
        <v>119</v>
      </c>
      <c r="F729" s="94">
        <f>(F725-F724)/F722</f>
        <v>3.0122967905173416E-2</v>
      </c>
    </row>
    <row r="730" spans="1:11" ht="20.100000000000001" customHeight="1" x14ac:dyDescent="0.25">
      <c r="I730" s="88"/>
    </row>
    <row r="732" spans="1:11" ht="20.100000000000001" customHeight="1" x14ac:dyDescent="0.25">
      <c r="A732" s="199" t="str" cm="1">
        <f t="array" ref="A732">_xlfn.IFS(F729&lt;=0.3,Z743,AND(F729&gt;0.3,F729&lt;=0.4),Z744,AND(F729&gt;0.4,F729&lt;=0.5),Z745,F729&gt;0.5,Z746)</f>
        <v>A amplitude do intervalo de confiança de 80% em torno da estimativa de tendência central é inferior a 30%; portanto, o laudo se enquadra no grau de fundamentação III da NBR 14653-2:2011 (Item 9.2.3, tabela 5).</v>
      </c>
      <c r="B732" s="199"/>
      <c r="C732" s="199"/>
      <c r="D732" s="199"/>
      <c r="E732" s="199"/>
      <c r="F732" s="199"/>
      <c r="G732" s="199"/>
      <c r="H732" s="199"/>
      <c r="I732" s="199"/>
      <c r="J732" s="199"/>
      <c r="K732" s="199"/>
    </row>
    <row r="733" spans="1:11" ht="20.100000000000001" customHeight="1" x14ac:dyDescent="0.25">
      <c r="A733" s="199" t="s">
        <v>138</v>
      </c>
      <c r="B733" s="199"/>
      <c r="C733" s="199"/>
      <c r="D733" s="199"/>
      <c r="E733" s="199"/>
      <c r="F733" s="199"/>
      <c r="G733" s="199"/>
      <c r="H733" s="199"/>
      <c r="I733" s="199"/>
      <c r="J733" s="199"/>
      <c r="K733" s="199"/>
    </row>
    <row r="734" spans="1:11" ht="20.100000000000001" customHeight="1" x14ac:dyDescent="0.25">
      <c r="A734" s="199"/>
      <c r="B734" s="199"/>
      <c r="C734" s="199"/>
      <c r="D734" s="199"/>
      <c r="E734" s="199"/>
      <c r="F734" s="199"/>
      <c r="G734" s="199"/>
      <c r="H734" s="199"/>
      <c r="I734" s="199"/>
      <c r="J734" s="199"/>
      <c r="K734" s="199"/>
    </row>
    <row r="735" spans="1:11" ht="20.100000000000001" customHeight="1" x14ac:dyDescent="0.25">
      <c r="A735" s="199"/>
      <c r="B735" s="199"/>
      <c r="C735" s="199"/>
      <c r="D735" s="199"/>
      <c r="E735" s="199"/>
      <c r="F735" s="199"/>
      <c r="G735" s="199"/>
      <c r="H735" s="199"/>
      <c r="I735" s="199"/>
      <c r="J735" s="199"/>
      <c r="K735" s="199"/>
    </row>
    <row r="736" spans="1:11" ht="20.100000000000001" customHeight="1" x14ac:dyDescent="0.25">
      <c r="A736" s="199"/>
      <c r="B736" s="199"/>
      <c r="C736" s="199"/>
      <c r="D736" s="199"/>
      <c r="E736" s="199"/>
      <c r="F736" s="199"/>
      <c r="G736" s="199"/>
      <c r="H736" s="199"/>
      <c r="I736" s="199"/>
      <c r="J736" s="199"/>
      <c r="K736" s="199"/>
    </row>
    <row r="737" spans="1:26" ht="20.100000000000001" customHeight="1" x14ac:dyDescent="0.25">
      <c r="A737" s="199"/>
      <c r="B737" s="199"/>
      <c r="C737" s="199"/>
      <c r="D737" s="199"/>
      <c r="E737" s="199"/>
      <c r="F737" s="199"/>
      <c r="G737" s="199"/>
      <c r="H737" s="199"/>
      <c r="I737" s="199"/>
      <c r="J737" s="199"/>
      <c r="K737" s="199"/>
    </row>
    <row r="739" spans="1:26" ht="20.100000000000001" customHeight="1" x14ac:dyDescent="0.25">
      <c r="A739" s="39" t="s">
        <v>81</v>
      </c>
      <c r="B739" s="224" t="s">
        <v>120</v>
      </c>
      <c r="C739" s="224"/>
      <c r="D739" s="224" t="s">
        <v>128</v>
      </c>
      <c r="E739" s="224"/>
      <c r="F739" s="224" t="s">
        <v>121</v>
      </c>
      <c r="G739" s="224"/>
    </row>
    <row r="740" spans="1:26" ht="20.100000000000001" customHeight="1" x14ac:dyDescent="0.25">
      <c r="A740" s="1" t="s">
        <v>122</v>
      </c>
      <c r="B740" s="225">
        <f>F724</f>
        <v>951698.30849302758</v>
      </c>
      <c r="C740" s="225"/>
      <c r="D740" s="225">
        <f>F722*(1-0.15)</f>
        <v>821313.76633070188</v>
      </c>
      <c r="E740" s="225"/>
      <c r="F740" s="225">
        <f>MAX(B740:D740)</f>
        <v>951698.30849302758</v>
      </c>
      <c r="G740" s="225"/>
      <c r="Z740" s="170"/>
    </row>
    <row r="741" spans="1:26" ht="20.100000000000001" customHeight="1" x14ac:dyDescent="0.25">
      <c r="A741" s="18" t="s">
        <v>123</v>
      </c>
      <c r="B741" s="225">
        <f>F725</f>
        <v>980804.67110862385</v>
      </c>
      <c r="C741" s="225"/>
      <c r="D741" s="225">
        <f>F722*(1+0.15)</f>
        <v>1111189.2132709494</v>
      </c>
      <c r="E741" s="225"/>
      <c r="F741" s="225">
        <f>MIN(B741:D741)</f>
        <v>980804.67110862385</v>
      </c>
      <c r="G741" s="225"/>
      <c r="Z741" s="170"/>
    </row>
    <row r="743" spans="1:26" ht="20.100000000000001" customHeight="1" x14ac:dyDescent="0.25">
      <c r="F743" s="9"/>
      <c r="Z743" s="171" t="s">
        <v>129</v>
      </c>
    </row>
    <row r="744" spans="1:26" ht="20.100000000000001" customHeight="1" x14ac:dyDescent="0.25">
      <c r="C744" s="198">
        <f>F722</f>
        <v>966251.48980082572</v>
      </c>
      <c r="D744" s="198"/>
      <c r="E744" s="198"/>
      <c r="F744" s="198"/>
      <c r="Z744" s="171" t="s">
        <v>130</v>
      </c>
    </row>
    <row r="745" spans="1:26" ht="20.100000000000001" customHeight="1" x14ac:dyDescent="0.25">
      <c r="D745" s="40"/>
      <c r="F745" s="9"/>
      <c r="Z745" s="171" t="s">
        <v>131</v>
      </c>
    </row>
    <row r="746" spans="1:26" ht="20.100000000000001" customHeight="1" x14ac:dyDescent="0.25">
      <c r="B746" s="125">
        <f>B740</f>
        <v>951698.30849302758</v>
      </c>
      <c r="C746" s="222" t="s">
        <v>120</v>
      </c>
      <c r="D746" s="222"/>
      <c r="E746" s="222"/>
      <c r="F746" s="222"/>
      <c r="G746" s="126">
        <f>B741</f>
        <v>980804.67110862385</v>
      </c>
      <c r="Z746" s="171" t="s">
        <v>132</v>
      </c>
    </row>
    <row r="747" spans="1:26" ht="20.100000000000001" customHeight="1" x14ac:dyDescent="0.25">
      <c r="B747" s="13" t="s">
        <v>124</v>
      </c>
      <c r="D747" s="40"/>
      <c r="F747" s="9"/>
      <c r="G747" s="13" t="s">
        <v>125</v>
      </c>
    </row>
    <row r="748" spans="1:26" ht="20.100000000000001" customHeight="1" x14ac:dyDescent="0.25">
      <c r="B748" s="125">
        <f>F740</f>
        <v>951698.30849302758</v>
      </c>
      <c r="C748" s="223" t="s">
        <v>121</v>
      </c>
      <c r="D748" s="223"/>
      <c r="E748" s="223"/>
      <c r="F748" s="223"/>
      <c r="G748" s="126">
        <f>F741</f>
        <v>980804.67110862385</v>
      </c>
    </row>
    <row r="749" spans="1:26" ht="20.100000000000001" customHeight="1" x14ac:dyDescent="0.25">
      <c r="B749" s="13" t="s">
        <v>126</v>
      </c>
      <c r="F749" s="9"/>
      <c r="G749" s="13" t="s">
        <v>127</v>
      </c>
    </row>
    <row r="750" spans="1:26" ht="20.100000000000001" customHeight="1" x14ac:dyDescent="0.25">
      <c r="F750" s="9"/>
      <c r="Z750" s="170"/>
    </row>
    <row r="751" spans="1:26" ht="20.100000000000001" customHeight="1" x14ac:dyDescent="0.25">
      <c r="F751" s="9"/>
    </row>
    <row r="752" spans="1:26" ht="20.100000000000001" customHeight="1" x14ac:dyDescent="0.25">
      <c r="F752" s="9"/>
    </row>
    <row r="753" spans="1:26" ht="20.100000000000001" customHeight="1" x14ac:dyDescent="0.25">
      <c r="F753" s="9"/>
      <c r="N753" s="137" t="s">
        <v>330</v>
      </c>
      <c r="O753" s="137" t="s">
        <v>331</v>
      </c>
    </row>
    <row r="754" spans="1:26" ht="20.100000000000001" customHeight="1" x14ac:dyDescent="0.25">
      <c r="F754" s="9"/>
      <c r="N754" s="137">
        <f>B741-B740</f>
        <v>29106.36261559627</v>
      </c>
      <c r="O754" s="137">
        <f>F741-F740</f>
        <v>29106.36261559627</v>
      </c>
      <c r="Y754" s="172"/>
      <c r="Z754" s="172"/>
    </row>
    <row r="755" spans="1:26" ht="20.100000000000001" customHeight="1" x14ac:dyDescent="0.25">
      <c r="F755" s="9"/>
    </row>
    <row r="756" spans="1:26" ht="20.100000000000001" customHeight="1" x14ac:dyDescent="0.25">
      <c r="F756" s="9"/>
    </row>
    <row r="757" spans="1:26" ht="20.100000000000001" customHeight="1" x14ac:dyDescent="0.25">
      <c r="F757" s="9"/>
    </row>
    <row r="759" spans="1:26" ht="20.100000000000001" customHeight="1" x14ac:dyDescent="0.25">
      <c r="A759" s="227" t="s">
        <v>26</v>
      </c>
      <c r="B759" s="227"/>
      <c r="C759" s="227"/>
      <c r="D759" s="227"/>
      <c r="E759" s="227"/>
      <c r="F759" s="227"/>
      <c r="G759" s="227"/>
      <c r="H759" s="227"/>
      <c r="I759" s="227"/>
      <c r="J759" s="227"/>
      <c r="K759" s="227"/>
      <c r="Y759" s="170"/>
    </row>
    <row r="760" spans="1:26" ht="20.100000000000001" customHeight="1" x14ac:dyDescent="0.25">
      <c r="A760" s="220" t="s">
        <v>31</v>
      </c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Y760" s="170"/>
    </row>
    <row r="761" spans="1:26" ht="20.100000000000001" customHeight="1" x14ac:dyDescent="0.25">
      <c r="D761" s="26"/>
      <c r="E761" s="26"/>
      <c r="F761" s="26"/>
      <c r="G761" s="26"/>
      <c r="H761" s="26"/>
      <c r="I761" s="26"/>
      <c r="J761" s="26"/>
      <c r="K761" s="26"/>
      <c r="Y761" s="170"/>
    </row>
    <row r="762" spans="1:26" ht="20.100000000000001" customHeight="1" x14ac:dyDescent="0.25">
      <c r="J762" s="17" t="s">
        <v>27</v>
      </c>
      <c r="K762" s="95">
        <v>4</v>
      </c>
      <c r="L762" s="216" t="str">
        <f>IF(K764&gt;0.01,"Reduzir o número de casas decimais","")</f>
        <v/>
      </c>
      <c r="M762" s="216"/>
      <c r="N762" s="216"/>
      <c r="O762" s="216"/>
    </row>
    <row r="763" spans="1:26" ht="20.100000000000001" customHeight="1" x14ac:dyDescent="0.25">
      <c r="J763" s="18" t="s">
        <v>89</v>
      </c>
      <c r="K763" s="89">
        <f>K766-K701</f>
        <v>3748.5101991742849</v>
      </c>
      <c r="Y763" s="168"/>
    </row>
    <row r="764" spans="1:26" ht="20.100000000000001" customHeight="1" x14ac:dyDescent="0.25">
      <c r="J764" s="18" t="s">
        <v>29</v>
      </c>
      <c r="K764" s="96">
        <f>K763/K701</f>
        <v>3.879435363092655E-3</v>
      </c>
    </row>
    <row r="765" spans="1:26" ht="20.100000000000001" customHeight="1" x14ac:dyDescent="0.25">
      <c r="K765" s="88"/>
    </row>
    <row r="766" spans="1:26" ht="20.100000000000001" customHeight="1" x14ac:dyDescent="0.25">
      <c r="J766" s="31" t="s">
        <v>30</v>
      </c>
      <c r="K766" s="97">
        <f>ROUNDUP(K701,-K762)</f>
        <v>970000</v>
      </c>
    </row>
    <row r="768" spans="1:26" ht="20.100000000000001" customHeight="1" x14ac:dyDescent="0.25">
      <c r="N768" s="139"/>
      <c r="O768" s="139"/>
    </row>
    <row r="769" spans="1:11" ht="20.100000000000001" customHeight="1" x14ac:dyDescent="0.25">
      <c r="A769" s="180" t="s">
        <v>160</v>
      </c>
      <c r="B769" s="180"/>
      <c r="C769" s="180"/>
      <c r="D769" s="180"/>
      <c r="E769" s="180"/>
      <c r="F769" s="180"/>
      <c r="G769" s="180"/>
      <c r="H769" s="180"/>
      <c r="I769" s="180"/>
      <c r="J769" s="180"/>
      <c r="K769" s="180"/>
    </row>
    <row r="770" spans="1:11" ht="20.100000000000001" customHeight="1" x14ac:dyDescent="0.25">
      <c r="A770" s="180" t="s">
        <v>368</v>
      </c>
      <c r="B770" s="180"/>
      <c r="C770" s="180"/>
      <c r="D770" s="180"/>
      <c r="E770" s="180"/>
      <c r="F770" s="180"/>
      <c r="G770" s="180"/>
      <c r="H770" s="180"/>
      <c r="I770" s="180"/>
      <c r="J770" s="180"/>
      <c r="K770" s="180"/>
    </row>
    <row r="771" spans="1:11" ht="20.100000000000001" customHeight="1" x14ac:dyDescent="0.25">
      <c r="A771" s="180" t="s">
        <v>332</v>
      </c>
      <c r="B771" s="180"/>
      <c r="C771" s="180"/>
      <c r="D771" s="180"/>
      <c r="E771" s="180"/>
      <c r="F771" s="180"/>
      <c r="G771" s="180"/>
      <c r="H771" s="180"/>
      <c r="I771" s="180"/>
      <c r="J771" s="180"/>
      <c r="K771" s="180"/>
    </row>
    <row r="772" spans="1:11" ht="20.100000000000001" customHeight="1" x14ac:dyDescent="0.25">
      <c r="A772" s="180" t="s">
        <v>161</v>
      </c>
      <c r="B772" s="180"/>
      <c r="C772" s="180"/>
      <c r="D772" s="180"/>
      <c r="E772" s="180"/>
      <c r="F772" s="180"/>
      <c r="G772" s="180"/>
      <c r="H772" s="180"/>
      <c r="I772" s="180"/>
      <c r="J772" s="180"/>
      <c r="K772" s="180"/>
    </row>
    <row r="773" spans="1:11" ht="20.100000000000001" customHeight="1" x14ac:dyDescent="0.25">
      <c r="A773" s="180" t="s">
        <v>162</v>
      </c>
      <c r="B773" s="180"/>
      <c r="C773" s="180"/>
      <c r="D773" s="180"/>
      <c r="E773" s="180"/>
      <c r="F773" s="180"/>
      <c r="G773" s="180"/>
      <c r="H773" s="180"/>
      <c r="I773" s="180"/>
      <c r="J773" s="180"/>
      <c r="K773" s="180"/>
    </row>
    <row r="774" spans="1:11" ht="20.100000000000001" customHeight="1" x14ac:dyDescent="0.25">
      <c r="A774" s="180" t="s">
        <v>171</v>
      </c>
      <c r="B774" s="180"/>
      <c r="C774" s="180"/>
      <c r="D774" s="180"/>
      <c r="E774" s="180"/>
      <c r="F774" s="180"/>
      <c r="G774" s="180"/>
      <c r="H774" s="180"/>
      <c r="I774" s="180"/>
      <c r="J774" s="180"/>
      <c r="K774" s="180"/>
    </row>
    <row r="775" spans="1:11" ht="20.100000000000001" customHeight="1" x14ac:dyDescent="0.25">
      <c r="A775" s="180" t="s">
        <v>369</v>
      </c>
      <c r="B775" s="180"/>
      <c r="C775" s="180"/>
      <c r="D775" s="180"/>
      <c r="E775" s="180"/>
      <c r="F775" s="180"/>
      <c r="G775" s="180"/>
      <c r="H775" s="180"/>
      <c r="I775" s="180"/>
      <c r="J775" s="180"/>
      <c r="K775" s="180"/>
    </row>
    <row r="776" spans="1:11" ht="20.100000000000001" customHeight="1" x14ac:dyDescent="0.25">
      <c r="A776" s="180" t="s">
        <v>165</v>
      </c>
      <c r="B776" s="180"/>
      <c r="C776" s="180"/>
      <c r="D776" s="180"/>
      <c r="E776" s="180"/>
      <c r="F776" s="180"/>
      <c r="G776" s="180"/>
      <c r="H776" s="180"/>
      <c r="I776" s="180"/>
      <c r="J776" s="180"/>
      <c r="K776" s="180"/>
    </row>
    <row r="777" spans="1:11" ht="20.100000000000001" customHeight="1" x14ac:dyDescent="0.25">
      <c r="A777" s="180" t="s">
        <v>163</v>
      </c>
      <c r="B777" s="180"/>
      <c r="C777" s="180"/>
      <c r="D777" s="180"/>
      <c r="E777" s="180"/>
      <c r="F777" s="180"/>
      <c r="G777" s="180"/>
      <c r="H777" s="180"/>
      <c r="I777" s="180"/>
      <c r="J777" s="180"/>
      <c r="K777" s="180"/>
    </row>
    <row r="778" spans="1:11" ht="20.100000000000001" customHeight="1" x14ac:dyDescent="0.25">
      <c r="A778" s="180" t="s">
        <v>172</v>
      </c>
      <c r="B778" s="180"/>
      <c r="C778" s="180"/>
      <c r="D778" s="180"/>
      <c r="E778" s="180"/>
      <c r="F778" s="180"/>
      <c r="G778" s="180"/>
      <c r="H778" s="180"/>
      <c r="I778" s="180"/>
      <c r="J778" s="180"/>
      <c r="K778" s="180"/>
    </row>
    <row r="798" spans="3:24" ht="20.100000000000001" customHeight="1" x14ac:dyDescent="0.25">
      <c r="C798" s="180"/>
      <c r="D798" s="180"/>
      <c r="E798" s="180"/>
      <c r="F798" s="180"/>
      <c r="G798" s="180"/>
      <c r="H798" s="180"/>
      <c r="S798" s="181"/>
      <c r="T798" s="181"/>
      <c r="U798" s="181"/>
      <c r="V798" s="181"/>
      <c r="W798" s="181"/>
      <c r="X798" s="181"/>
    </row>
    <row r="804" spans="3:43" ht="20.100000000000001" customHeight="1" x14ac:dyDescent="0.25"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143"/>
      <c r="O804" s="143"/>
      <c r="P804" s="143"/>
      <c r="Q804" s="143"/>
      <c r="R804" s="143"/>
      <c r="S804" s="143"/>
      <c r="T804" s="152"/>
      <c r="U804" s="152"/>
      <c r="V804" s="152"/>
      <c r="W804" s="143"/>
      <c r="X804" s="143"/>
    </row>
    <row r="806" spans="3:43" ht="20.100000000000001" customHeight="1" x14ac:dyDescent="0.25">
      <c r="H806" s="129"/>
      <c r="I806" s="129"/>
      <c r="J806" s="129"/>
    </row>
    <row r="807" spans="3:43" ht="20.100000000000001" customHeight="1" x14ac:dyDescent="0.25">
      <c r="AF807" s="137" t="str">
        <f>CONCATENATE("Nível máximo de significância para a rejeição da hipótese nula do coeficiente regressor: ",AM816)</f>
        <v>Nível máximo de significância para a rejeição da hipótese nula do coeficiente regressor: Padronizado</v>
      </c>
    </row>
    <row r="808" spans="3:43" ht="20.100000000000001" customHeight="1" x14ac:dyDescent="0.25">
      <c r="AF808" s="137" t="s">
        <v>155</v>
      </c>
    </row>
    <row r="809" spans="3:43" ht="20.100000000000001" customHeight="1" x14ac:dyDescent="0.25">
      <c r="H809" s="10"/>
      <c r="I809" s="10"/>
      <c r="J809" s="10"/>
      <c r="X809" s="173"/>
    </row>
    <row r="810" spans="3:43" ht="20.100000000000001" customHeight="1" x14ac:dyDescent="0.25">
      <c r="H810" s="10"/>
      <c r="I810" s="10"/>
      <c r="J810" s="10"/>
      <c r="X810" s="173"/>
    </row>
    <row r="811" spans="3:43" ht="20.100000000000001" customHeight="1" x14ac:dyDescent="0.25">
      <c r="H811" s="10"/>
      <c r="I811" s="10"/>
      <c r="J811" s="10"/>
      <c r="X811" s="173"/>
    </row>
    <row r="812" spans="3:43" ht="20.100000000000001" customHeight="1" x14ac:dyDescent="0.25">
      <c r="H812" s="10"/>
      <c r="I812" s="10"/>
      <c r="J812" s="10"/>
      <c r="X812" s="173"/>
    </row>
    <row r="813" spans="3:43" ht="20.100000000000001" customHeight="1" x14ac:dyDescent="0.25">
      <c r="Y813" s="143"/>
      <c r="Z813" s="143"/>
      <c r="AA813" s="143"/>
      <c r="AB813" s="143"/>
      <c r="AC813" s="143"/>
      <c r="AD813" s="143"/>
      <c r="AE813" s="143"/>
      <c r="AF813" s="143" t="s">
        <v>60</v>
      </c>
      <c r="AG813" s="143" t="s">
        <v>60</v>
      </c>
      <c r="AH813" s="143"/>
      <c r="AI813" s="143"/>
      <c r="AJ813" s="143"/>
      <c r="AK813" s="143" t="s">
        <v>60</v>
      </c>
      <c r="AL813" s="143" t="s">
        <v>60</v>
      </c>
      <c r="AM813" s="143" t="s">
        <v>60</v>
      </c>
      <c r="AN813" s="143" t="s">
        <v>60</v>
      </c>
      <c r="AO813" s="143"/>
      <c r="AP813" s="143" t="s">
        <v>60</v>
      </c>
      <c r="AQ813" s="143" t="s">
        <v>60</v>
      </c>
    </row>
    <row r="815" spans="3:43" ht="20.100000000000001" customHeight="1" x14ac:dyDescent="0.25">
      <c r="C815" s="12"/>
      <c r="E815" s="130"/>
      <c r="F815" s="130"/>
      <c r="S815" s="138"/>
      <c r="U815" s="153"/>
      <c r="V815" s="154"/>
      <c r="AF815" s="137" t="s">
        <v>61</v>
      </c>
      <c r="AG815" s="137">
        <v>0</v>
      </c>
    </row>
    <row r="816" spans="3:43" ht="20.100000000000001" customHeight="1" x14ac:dyDescent="0.25">
      <c r="C816" s="12"/>
      <c r="E816" s="130"/>
      <c r="F816" s="130"/>
      <c r="S816" s="138"/>
      <c r="U816" s="154"/>
      <c r="V816" s="154"/>
      <c r="AF816" s="137" t="s">
        <v>62</v>
      </c>
      <c r="AG816" s="137">
        <v>1</v>
      </c>
      <c r="AM816" s="137" t="s">
        <v>154</v>
      </c>
      <c r="AN816" s="137">
        <v>1450</v>
      </c>
    </row>
    <row r="817" spans="3:69" ht="20.100000000000001" customHeight="1" x14ac:dyDescent="0.25">
      <c r="C817" s="12"/>
      <c r="E817" s="130"/>
      <c r="F817" s="130"/>
      <c r="S817" s="138"/>
      <c r="U817" s="154"/>
      <c r="V817" s="154"/>
      <c r="AF817" s="137" t="s">
        <v>63</v>
      </c>
      <c r="AG817" s="137">
        <v>4</v>
      </c>
      <c r="AM817" s="137" t="s">
        <v>67</v>
      </c>
      <c r="AN817" s="137">
        <v>1</v>
      </c>
    </row>
    <row r="818" spans="3:69" ht="20.100000000000001" customHeight="1" x14ac:dyDescent="0.25">
      <c r="C818" s="12"/>
      <c r="E818" s="130"/>
      <c r="F818" s="130"/>
      <c r="S818" s="138"/>
      <c r="U818" s="154"/>
      <c r="V818" s="154"/>
      <c r="AF818" s="137" t="s">
        <v>64</v>
      </c>
      <c r="AG818" s="137">
        <f>AG815-(AG817*AG816)</f>
        <v>-4</v>
      </c>
      <c r="AM818" s="137" t="s">
        <v>75</v>
      </c>
      <c r="AN818" s="173">
        <v>0.3</v>
      </c>
      <c r="AO818" s="173"/>
    </row>
    <row r="819" spans="3:69" ht="20.100000000000001" customHeight="1" x14ac:dyDescent="0.25">
      <c r="C819" s="12"/>
      <c r="E819" s="130"/>
      <c r="F819" s="130"/>
      <c r="S819" s="138"/>
      <c r="U819" s="154"/>
      <c r="V819" s="154"/>
      <c r="AF819" s="137" t="s">
        <v>65</v>
      </c>
      <c r="AG819" s="137">
        <f>AG815+(AG816*AG817)</f>
        <v>4</v>
      </c>
      <c r="AM819" s="137" t="s">
        <v>76</v>
      </c>
      <c r="AN819" s="173">
        <f>1-AN818</f>
        <v>0.7</v>
      </c>
      <c r="AO819" s="173"/>
    </row>
    <row r="820" spans="3:69" ht="20.100000000000001" customHeight="1" x14ac:dyDescent="0.25">
      <c r="C820" s="12"/>
      <c r="E820" s="130"/>
      <c r="F820" s="130"/>
      <c r="S820" s="138"/>
      <c r="U820" s="154"/>
      <c r="V820" s="154"/>
      <c r="AF820" s="137" t="s">
        <v>68</v>
      </c>
      <c r="AG820" s="137">
        <v>2000</v>
      </c>
      <c r="AM820" s="137" t="s">
        <v>19</v>
      </c>
      <c r="AN820" s="173">
        <f>AN818/2</f>
        <v>0.15</v>
      </c>
      <c r="AO820" s="173"/>
    </row>
    <row r="821" spans="3:69" ht="20.100000000000001" customHeight="1" x14ac:dyDescent="0.25">
      <c r="C821" s="12"/>
      <c r="E821" s="130"/>
      <c r="F821" s="130"/>
      <c r="S821" s="138"/>
      <c r="U821" s="154"/>
      <c r="V821" s="154"/>
      <c r="AF821" s="137" t="s">
        <v>66</v>
      </c>
      <c r="AG821" s="137">
        <f>(AG819-AG818)/AG820</f>
        <v>4.0000000000000001E-3</v>
      </c>
      <c r="AM821" s="137" t="s">
        <v>20</v>
      </c>
      <c r="AN821" s="173">
        <f>AN819+AN820</f>
        <v>0.85</v>
      </c>
      <c r="AO821" s="173"/>
    </row>
    <row r="822" spans="3:69" ht="20.100000000000001" customHeight="1" x14ac:dyDescent="0.25">
      <c r="C822" s="12"/>
      <c r="E822" s="130"/>
      <c r="F822" s="130"/>
      <c r="S822" s="138"/>
      <c r="U822" s="154"/>
      <c r="V822" s="154"/>
      <c r="AP822" s="137" t="s">
        <v>73</v>
      </c>
      <c r="AQ822" s="137" t="s">
        <v>77</v>
      </c>
    </row>
    <row r="823" spans="3:69" ht="20.100000000000001" customHeight="1" x14ac:dyDescent="0.25">
      <c r="C823" s="12"/>
      <c r="E823" s="130"/>
      <c r="F823" s="130"/>
      <c r="S823" s="138"/>
      <c r="U823" s="154"/>
      <c r="V823" s="154"/>
      <c r="AF823" s="137" t="s">
        <v>68</v>
      </c>
      <c r="AG823" s="137" t="s">
        <v>28</v>
      </c>
      <c r="AK823" s="137" t="s">
        <v>143</v>
      </c>
      <c r="AL823" s="137" t="s">
        <v>74</v>
      </c>
      <c r="AM823" s="137" t="s">
        <v>70</v>
      </c>
      <c r="AN823" s="137" t="s">
        <v>71</v>
      </c>
      <c r="AO823" s="137" t="s">
        <v>72</v>
      </c>
      <c r="AP823" s="137" t="s">
        <v>69</v>
      </c>
      <c r="AR823" s="137" t="s">
        <v>73</v>
      </c>
    </row>
    <row r="824" spans="3:69" ht="20.100000000000001" customHeight="1" x14ac:dyDescent="0.25">
      <c r="C824" s="12"/>
      <c r="E824" s="130"/>
      <c r="F824" s="130"/>
      <c r="S824" s="138"/>
      <c r="U824" s="154"/>
      <c r="V824" s="154"/>
      <c r="AF824" s="137">
        <v>0</v>
      </c>
      <c r="AG824" s="137">
        <f>AG$818+(AF824*AG$821)</f>
        <v>-4</v>
      </c>
      <c r="AK824" s="137">
        <f>_xlfn.NORM.DIST(AG824,AG$815,AG$816,0)</f>
        <v>1.3383022576488537E-4</v>
      </c>
      <c r="AL824" s="137">
        <f>_xlfn.NORM.DIST(AG824,AG$815,AG$816,1)</f>
        <v>3.1671241833119857E-5</v>
      </c>
      <c r="AM824" s="137">
        <f>IF(OR(AL824&lt;$AN$820,AL824&gt;$AN$821),AK824,"")</f>
        <v>1.3383022576488537E-4</v>
      </c>
      <c r="AN824" s="137" t="str">
        <f>IF(AND(AL824&gt;$AN$820,AL824&lt;$AN$821),AK824,"")</f>
        <v/>
      </c>
      <c r="AO824" s="137" t="str">
        <f>IF(AK824=MAX(AK$824:AK$2815),AK824,"")</f>
        <v/>
      </c>
      <c r="AP824" s="137">
        <f>_xlfn.NORM.DIST(AF824,AN$816,AN$817,0)</f>
        <v>0</v>
      </c>
      <c r="AQ824" s="137" t="str">
        <f>IF(AP824=MAX(AP$824:AP$2815),AK824,"")</f>
        <v/>
      </c>
      <c r="AR824" s="137" t="str">
        <f>IF(AQ824=MIN(AQ$824:AQ$2815),AQ824,"")</f>
        <v/>
      </c>
    </row>
    <row r="825" spans="3:69" ht="20.100000000000001" customHeight="1" x14ac:dyDescent="0.25">
      <c r="C825" s="12"/>
      <c r="E825" s="130"/>
      <c r="F825" s="130"/>
      <c r="S825" s="138"/>
      <c r="U825" s="154"/>
      <c r="V825" s="154"/>
      <c r="AF825" s="137">
        <v>1</v>
      </c>
      <c r="AG825" s="137">
        <f t="shared" ref="AG825:AG888" si="136">AG$818+(AF825*AG$821)</f>
        <v>-3.996</v>
      </c>
      <c r="AK825" s="137">
        <f t="shared" ref="AK825:AK888" si="137">_xlfn.NORM.DIST(AG825,AG$815,AG$816,0)</f>
        <v>1.3598764346857444E-4</v>
      </c>
      <c r="AL825" s="137">
        <f t="shared" ref="AL825:AL888" si="138">_xlfn.NORM.DIST(AG825,AG$815,AG$816,1)</f>
        <v>3.2210866790657701E-5</v>
      </c>
      <c r="AM825" s="137">
        <f t="shared" ref="AM825:AM888" si="139">IF(OR(AL825&lt;$AN$820,AL825&gt;$AN$821),AK825,"")</f>
        <v>1.3598764346857444E-4</v>
      </c>
      <c r="AN825" s="137" t="str">
        <f t="shared" ref="AN825:AN888" si="140">IF(AND(AL825&gt;$AN$820,AL825&lt;$AN$821),AK825,"")</f>
        <v/>
      </c>
      <c r="AO825" s="137" t="str">
        <f t="shared" ref="AO825:AO888" si="141">IF(AK825=MAX(AK$824:AK$2815),AK825,"")</f>
        <v/>
      </c>
      <c r="AP825" s="137">
        <f t="shared" ref="AP825:AP888" si="142">_xlfn.NORM.DIST(AF825,AN$816,AN$817,0)</f>
        <v>0</v>
      </c>
      <c r="AQ825" s="137" t="str">
        <f t="shared" ref="AQ825:AQ888" si="143">IF(AP825=MAX(AP$824:AP$2815),AK825,"")</f>
        <v/>
      </c>
      <c r="AR825" s="137" t="str">
        <f t="shared" ref="AR825:AR888" si="144">IF(AQ825=MIN(AQ$824:AQ$2815),AQ825,"")</f>
        <v/>
      </c>
    </row>
    <row r="826" spans="3:69" ht="20.100000000000001" customHeight="1" x14ac:dyDescent="0.25">
      <c r="C826" s="12"/>
      <c r="E826" s="130"/>
      <c r="F826" s="130"/>
      <c r="S826" s="138"/>
      <c r="U826" s="154"/>
      <c r="V826" s="154"/>
      <c r="AF826" s="137">
        <v>2</v>
      </c>
      <c r="AG826" s="137">
        <f t="shared" si="136"/>
        <v>-3.992</v>
      </c>
      <c r="AK826" s="137">
        <f t="shared" si="137"/>
        <v>1.3817762908630173E-4</v>
      </c>
      <c r="AL826" s="137">
        <f t="shared" si="138"/>
        <v>3.2759186404502981E-5</v>
      </c>
      <c r="AM826" s="137">
        <f t="shared" si="139"/>
        <v>1.3817762908630173E-4</v>
      </c>
      <c r="AN826" s="137" t="str">
        <f t="shared" si="140"/>
        <v/>
      </c>
      <c r="AO826" s="137" t="str">
        <f t="shared" si="141"/>
        <v/>
      </c>
      <c r="AP826" s="137">
        <f t="shared" si="142"/>
        <v>0</v>
      </c>
      <c r="AQ826" s="137" t="str">
        <f t="shared" si="143"/>
        <v/>
      </c>
      <c r="AR826" s="137" t="str">
        <f t="shared" si="144"/>
        <v/>
      </c>
    </row>
    <row r="827" spans="3:69" ht="20.100000000000001" customHeight="1" x14ac:dyDescent="0.25">
      <c r="C827" s="12"/>
      <c r="E827" s="130"/>
      <c r="F827" s="130"/>
      <c r="S827" s="138"/>
      <c r="U827" s="154"/>
      <c r="V827" s="154"/>
      <c r="AF827" s="137">
        <v>3</v>
      </c>
      <c r="AG827" s="137">
        <f t="shared" si="136"/>
        <v>-3.988</v>
      </c>
      <c r="AK827" s="137">
        <f t="shared" si="137"/>
        <v>1.4040063645821442E-4</v>
      </c>
      <c r="AL827" s="137">
        <f t="shared" si="138"/>
        <v>3.3316331852099976E-5</v>
      </c>
      <c r="AM827" s="137">
        <f t="shared" si="139"/>
        <v>1.4040063645821442E-4</v>
      </c>
      <c r="AN827" s="137" t="str">
        <f t="shared" si="140"/>
        <v/>
      </c>
      <c r="AO827" s="137" t="str">
        <f t="shared" si="141"/>
        <v/>
      </c>
      <c r="AP827" s="137">
        <f t="shared" si="142"/>
        <v>0</v>
      </c>
      <c r="AQ827" s="137" t="str">
        <f t="shared" si="143"/>
        <v/>
      </c>
      <c r="AR827" s="137" t="str">
        <f t="shared" si="144"/>
        <v/>
      </c>
    </row>
    <row r="828" spans="3:69" ht="20.100000000000001" customHeight="1" x14ac:dyDescent="0.25">
      <c r="C828" s="12"/>
      <c r="E828" s="130"/>
      <c r="F828" s="130"/>
      <c r="S828" s="138"/>
      <c r="U828" s="154"/>
      <c r="V828" s="154"/>
      <c r="AF828" s="137">
        <v>4</v>
      </c>
      <c r="AG828" s="137">
        <f t="shared" si="136"/>
        <v>-3.984</v>
      </c>
      <c r="AK828" s="137">
        <f t="shared" si="137"/>
        <v>1.4265712513176652E-4</v>
      </c>
      <c r="AL828" s="137">
        <f t="shared" si="138"/>
        <v>3.3882436137647771E-5</v>
      </c>
      <c r="AM828" s="137">
        <f t="shared" si="139"/>
        <v>1.4265712513176652E-4</v>
      </c>
      <c r="AN828" s="137" t="str">
        <f t="shared" si="140"/>
        <v/>
      </c>
      <c r="AO828" s="137" t="str">
        <f t="shared" si="141"/>
        <v/>
      </c>
      <c r="AP828" s="137">
        <f t="shared" si="142"/>
        <v>0</v>
      </c>
      <c r="AQ828" s="137" t="str">
        <f t="shared" si="143"/>
        <v/>
      </c>
      <c r="AR828" s="137" t="str">
        <f t="shared" si="144"/>
        <v/>
      </c>
    </row>
    <row r="829" spans="3:69" ht="20.100000000000001" customHeight="1" x14ac:dyDescent="0.25">
      <c r="C829" s="12"/>
      <c r="E829" s="130"/>
      <c r="F829" s="130"/>
      <c r="S829" s="138"/>
      <c r="U829" s="154"/>
      <c r="V829" s="154"/>
      <c r="AF829" s="137">
        <v>5</v>
      </c>
      <c r="AG829" s="137">
        <f t="shared" si="136"/>
        <v>-3.98</v>
      </c>
      <c r="AK829" s="137">
        <f t="shared" si="137"/>
        <v>1.4494756042389106E-4</v>
      </c>
      <c r="AL829" s="137">
        <f t="shared" si="138"/>
        <v>3.4457634115053068E-5</v>
      </c>
      <c r="AM829" s="137">
        <f t="shared" si="139"/>
        <v>1.4494756042389106E-4</v>
      </c>
      <c r="AN829" s="137" t="str">
        <f t="shared" si="140"/>
        <v/>
      </c>
      <c r="AO829" s="137" t="str">
        <f t="shared" si="141"/>
        <v/>
      </c>
      <c r="AP829" s="137">
        <f t="shared" si="142"/>
        <v>0</v>
      </c>
      <c r="AQ829" s="137" t="str">
        <f t="shared" si="143"/>
        <v/>
      </c>
      <c r="AR829" s="137" t="str">
        <f t="shared" si="144"/>
        <v/>
      </c>
    </row>
    <row r="830" spans="3:69" ht="20.100000000000001" customHeight="1" x14ac:dyDescent="0.25">
      <c r="C830" s="12"/>
      <c r="E830" s="130"/>
      <c r="F830" s="130"/>
      <c r="S830" s="138"/>
      <c r="U830" s="154"/>
      <c r="V830" s="154"/>
      <c r="AF830" s="137">
        <v>6</v>
      </c>
      <c r="AG830" s="137">
        <f t="shared" si="136"/>
        <v>-3.976</v>
      </c>
      <c r="AK830" s="137">
        <f t="shared" si="137"/>
        <v>1.4727241348370685E-4</v>
      </c>
      <c r="AL830" s="137">
        <f t="shared" si="138"/>
        <v>3.5042062511133837E-5</v>
      </c>
      <c r="AM830" s="137">
        <f t="shared" si="139"/>
        <v>1.4727241348370685E-4</v>
      </c>
      <c r="AN830" s="137" t="str">
        <f t="shared" si="140"/>
        <v/>
      </c>
      <c r="AO830" s="137" t="str">
        <f t="shared" si="141"/>
        <v/>
      </c>
      <c r="AP830" s="137">
        <f t="shared" si="142"/>
        <v>0</v>
      </c>
      <c r="AQ830" s="137" t="str">
        <f t="shared" si="143"/>
        <v/>
      </c>
      <c r="AR830" s="137" t="str">
        <f t="shared" si="144"/>
        <v/>
      </c>
      <c r="BA830" s="142"/>
      <c r="BB830" s="163"/>
      <c r="BC830" s="174"/>
      <c r="BD830" s="174"/>
      <c r="BE830" s="174"/>
      <c r="BF830" s="174"/>
      <c r="BG830" s="164"/>
      <c r="BH830" s="164"/>
      <c r="BI830" s="164"/>
      <c r="BK830" s="142"/>
      <c r="BL830" s="163"/>
      <c r="BM830" s="163"/>
      <c r="BN830" s="163"/>
      <c r="BO830" s="163"/>
      <c r="BP830" s="163"/>
      <c r="BQ830" s="163"/>
    </row>
    <row r="831" spans="3:69" ht="20.100000000000001" customHeight="1" x14ac:dyDescent="0.25">
      <c r="C831" s="12"/>
      <c r="E831" s="130"/>
      <c r="F831" s="130"/>
      <c r="S831" s="138"/>
      <c r="U831" s="154"/>
      <c r="V831" s="154"/>
      <c r="AF831" s="137">
        <v>7</v>
      </c>
      <c r="AG831" s="137">
        <f t="shared" si="136"/>
        <v>-3.972</v>
      </c>
      <c r="AK831" s="137">
        <f t="shared" si="137"/>
        <v>1.4963216135576216E-4</v>
      </c>
      <c r="AL831" s="137">
        <f t="shared" si="138"/>
        <v>3.5635859949074102E-5</v>
      </c>
      <c r="AM831" s="137">
        <f t="shared" si="139"/>
        <v>1.4963216135576216E-4</v>
      </c>
      <c r="AN831" s="137" t="str">
        <f t="shared" si="140"/>
        <v/>
      </c>
      <c r="AO831" s="137" t="str">
        <f t="shared" si="141"/>
        <v/>
      </c>
      <c r="AP831" s="137">
        <f t="shared" si="142"/>
        <v>0</v>
      </c>
      <c r="AQ831" s="137" t="str">
        <f t="shared" si="143"/>
        <v/>
      </c>
      <c r="AR831" s="137" t="str">
        <f t="shared" si="144"/>
        <v/>
      </c>
      <c r="BA831" s="142"/>
      <c r="BB831" s="163"/>
      <c r="BC831" s="174"/>
      <c r="BD831" s="174"/>
      <c r="BE831" s="174"/>
      <c r="BF831" s="174"/>
      <c r="BG831" s="164"/>
      <c r="BH831" s="164"/>
      <c r="BI831" s="164"/>
      <c r="BK831" s="142"/>
      <c r="BL831" s="163"/>
      <c r="BM831" s="163"/>
      <c r="BN831" s="163"/>
      <c r="BO831" s="163"/>
      <c r="BP831" s="163"/>
      <c r="BQ831" s="163"/>
    </row>
    <row r="832" spans="3:69" ht="20.100000000000001" customHeight="1" x14ac:dyDescent="0.25">
      <c r="C832" s="12"/>
      <c r="E832" s="130"/>
      <c r="F832" s="130"/>
      <c r="S832" s="138"/>
      <c r="U832" s="154"/>
      <c r="V832" s="154"/>
      <c r="AF832" s="137">
        <v>8</v>
      </c>
      <c r="AG832" s="137">
        <f t="shared" si="136"/>
        <v>-3.968</v>
      </c>
      <c r="AK832" s="137">
        <f t="shared" si="137"/>
        <v>1.5202728704381778E-4</v>
      </c>
      <c r="AL832" s="137">
        <f t="shared" si="138"/>
        <v>3.6239166972133497E-5</v>
      </c>
      <c r="AM832" s="137">
        <f t="shared" si="139"/>
        <v>1.5202728704381778E-4</v>
      </c>
      <c r="AN832" s="137" t="str">
        <f t="shared" si="140"/>
        <v/>
      </c>
      <c r="AO832" s="137" t="str">
        <f t="shared" si="141"/>
        <v/>
      </c>
      <c r="AP832" s="137">
        <f t="shared" si="142"/>
        <v>0</v>
      </c>
      <c r="AQ832" s="137" t="str">
        <f t="shared" si="143"/>
        <v/>
      </c>
      <c r="AR832" s="137" t="str">
        <f t="shared" si="144"/>
        <v/>
      </c>
      <c r="BA832" s="142"/>
      <c r="BB832" s="163"/>
      <c r="BC832" s="174"/>
      <c r="BD832" s="174"/>
      <c r="BE832" s="174"/>
      <c r="BF832" s="174"/>
      <c r="BG832" s="164"/>
      <c r="BH832" s="164"/>
      <c r="BI832" s="164"/>
      <c r="BK832" s="142"/>
      <c r="BL832" s="163"/>
      <c r="BM832" s="163"/>
      <c r="BN832" s="163"/>
      <c r="BO832" s="163"/>
      <c r="BP832" s="163"/>
      <c r="BQ832" s="163"/>
    </row>
    <row r="833" spans="3:69" ht="20.100000000000001" customHeight="1" x14ac:dyDescent="0.25">
      <c r="C833" s="12"/>
      <c r="E833" s="130"/>
      <c r="F833" s="130"/>
      <c r="S833" s="138"/>
      <c r="U833" s="154"/>
      <c r="V833" s="154"/>
      <c r="AF833" s="137">
        <v>9</v>
      </c>
      <c r="AG833" s="137">
        <f t="shared" si="136"/>
        <v>-3.964</v>
      </c>
      <c r="AK833" s="137">
        <f t="shared" si="137"/>
        <v>1.544582795751724E-4</v>
      </c>
      <c r="AL833" s="137">
        <f t="shared" si="138"/>
        <v>3.685212606761184E-5</v>
      </c>
      <c r="AM833" s="137">
        <f t="shared" si="139"/>
        <v>1.544582795751724E-4</v>
      </c>
      <c r="AN833" s="137" t="str">
        <f t="shared" si="140"/>
        <v/>
      </c>
      <c r="AO833" s="137" t="str">
        <f t="shared" si="141"/>
        <v/>
      </c>
      <c r="AP833" s="137">
        <f t="shared" si="142"/>
        <v>0</v>
      </c>
      <c r="AQ833" s="137" t="str">
        <f t="shared" si="143"/>
        <v/>
      </c>
      <c r="AR833" s="137" t="str">
        <f t="shared" si="144"/>
        <v/>
      </c>
      <c r="BA833" s="142"/>
      <c r="BB833" s="163"/>
      <c r="BC833" s="174"/>
      <c r="BD833" s="174"/>
      <c r="BE833" s="174"/>
      <c r="BF833" s="174"/>
      <c r="BG833" s="164"/>
      <c r="BH833" s="164"/>
      <c r="BI833" s="164"/>
      <c r="BK833" s="142"/>
      <c r="BL833" s="163"/>
      <c r="BM833" s="163"/>
      <c r="BN833" s="163"/>
      <c r="BO833" s="163"/>
      <c r="BP833" s="163"/>
      <c r="BQ833" s="163"/>
    </row>
    <row r="834" spans="3:69" ht="20.100000000000001" customHeight="1" x14ac:dyDescent="0.25">
      <c r="C834" s="12"/>
      <c r="E834" s="130"/>
      <c r="F834" s="130"/>
      <c r="S834" s="138"/>
      <c r="U834" s="154"/>
      <c r="V834" s="154"/>
      <c r="AF834" s="137">
        <v>10</v>
      </c>
      <c r="AG834" s="137">
        <f t="shared" si="136"/>
        <v>-3.96</v>
      </c>
      <c r="AK834" s="137">
        <f t="shared" si="137"/>
        <v>1.5692563406553226E-4</v>
      </c>
      <c r="AL834" s="137">
        <f t="shared" si="138"/>
        <v>3.747488169107341E-5</v>
      </c>
      <c r="AM834" s="137">
        <f t="shared" si="139"/>
        <v>1.5692563406553226E-4</v>
      </c>
      <c r="AN834" s="137" t="str">
        <f t="shared" si="140"/>
        <v/>
      </c>
      <c r="AO834" s="137" t="str">
        <f t="shared" si="141"/>
        <v/>
      </c>
      <c r="AP834" s="137">
        <f t="shared" si="142"/>
        <v>0</v>
      </c>
      <c r="AQ834" s="137" t="str">
        <f t="shared" si="143"/>
        <v/>
      </c>
      <c r="AR834" s="137" t="str">
        <f t="shared" si="144"/>
        <v/>
      </c>
      <c r="BA834" s="142"/>
      <c r="BB834" s="163"/>
      <c r="BC834" s="174"/>
      <c r="BD834" s="174"/>
      <c r="BE834" s="174"/>
      <c r="BF834" s="174"/>
      <c r="BG834" s="164"/>
      <c r="BH834" s="164"/>
      <c r="BI834" s="164"/>
      <c r="BK834" s="142"/>
      <c r="BL834" s="163"/>
      <c r="BM834" s="163"/>
      <c r="BN834" s="163"/>
      <c r="BO834" s="163"/>
      <c r="BP834" s="163"/>
      <c r="BQ834" s="163"/>
    </row>
    <row r="835" spans="3:69" ht="20.100000000000001" customHeight="1" x14ac:dyDescent="0.25">
      <c r="C835" s="12"/>
      <c r="E835" s="130"/>
      <c r="F835" s="130"/>
      <c r="S835" s="138"/>
      <c r="U835" s="154"/>
      <c r="V835" s="154"/>
      <c r="AF835" s="137">
        <v>11</v>
      </c>
      <c r="AG835" s="137">
        <f t="shared" si="136"/>
        <v>-3.956</v>
      </c>
      <c r="AK835" s="137">
        <f t="shared" si="137"/>
        <v>1.594298517844273E-4</v>
      </c>
      <c r="AL835" s="137">
        <f t="shared" si="138"/>
        <v>3.8107580290831079E-5</v>
      </c>
      <c r="AM835" s="137">
        <f t="shared" si="139"/>
        <v>1.594298517844273E-4</v>
      </c>
      <c r="AN835" s="137" t="str">
        <f t="shared" si="140"/>
        <v/>
      </c>
      <c r="AO835" s="137" t="str">
        <f t="shared" si="141"/>
        <v/>
      </c>
      <c r="AP835" s="137">
        <f t="shared" si="142"/>
        <v>0</v>
      </c>
      <c r="AQ835" s="137" t="str">
        <f t="shared" si="143"/>
        <v/>
      </c>
      <c r="AR835" s="137" t="str">
        <f t="shared" si="144"/>
        <v/>
      </c>
      <c r="BA835" s="142"/>
      <c r="BB835" s="163"/>
      <c r="BC835" s="174"/>
      <c r="BD835" s="174"/>
      <c r="BE835" s="174"/>
      <c r="BF835" s="174"/>
      <c r="BG835" s="164"/>
      <c r="BH835" s="164"/>
      <c r="BI835" s="164"/>
      <c r="BK835" s="142"/>
      <c r="BL835" s="163"/>
      <c r="BM835" s="163"/>
      <c r="BN835" s="163"/>
      <c r="BO835" s="163"/>
      <c r="BP835" s="163"/>
      <c r="BQ835" s="163"/>
    </row>
    <row r="836" spans="3:69" ht="20.100000000000001" customHeight="1" x14ac:dyDescent="0.25">
      <c r="C836" s="12"/>
      <c r="E836" s="130"/>
      <c r="F836" s="130"/>
      <c r="S836" s="138"/>
      <c r="U836" s="154"/>
      <c r="V836" s="154"/>
      <c r="AF836" s="137">
        <v>12</v>
      </c>
      <c r="AG836" s="137">
        <f t="shared" si="136"/>
        <v>-3.952</v>
      </c>
      <c r="AK836" s="137">
        <f t="shared" si="137"/>
        <v>1.6197144022117723E-4</v>
      </c>
      <c r="AL836" s="137">
        <f t="shared" si="138"/>
        <v>3.8750370332693202E-5</v>
      </c>
      <c r="AM836" s="137">
        <f t="shared" si="139"/>
        <v>1.6197144022117723E-4</v>
      </c>
      <c r="AN836" s="137" t="str">
        <f t="shared" si="140"/>
        <v/>
      </c>
      <c r="AO836" s="137" t="str">
        <f t="shared" si="141"/>
        <v/>
      </c>
      <c r="AP836" s="137">
        <f t="shared" si="142"/>
        <v>0</v>
      </c>
      <c r="AQ836" s="137" t="str">
        <f t="shared" si="143"/>
        <v/>
      </c>
      <c r="AR836" s="137" t="str">
        <f t="shared" si="144"/>
        <v/>
      </c>
      <c r="BA836" s="142"/>
      <c r="BB836" s="163"/>
      <c r="BC836" s="174"/>
      <c r="BD836" s="174"/>
      <c r="BE836" s="174"/>
      <c r="BF836" s="174"/>
      <c r="BG836" s="164"/>
      <c r="BH836" s="164"/>
      <c r="BI836" s="164"/>
      <c r="BK836" s="142"/>
      <c r="BL836" s="163"/>
      <c r="BM836" s="163"/>
      <c r="BN836" s="163"/>
      <c r="BO836" s="163"/>
      <c r="BP836" s="163"/>
      <c r="BQ836" s="163"/>
    </row>
    <row r="837" spans="3:69" ht="20.100000000000001" customHeight="1" x14ac:dyDescent="0.25">
      <c r="C837" s="12"/>
      <c r="E837" s="130"/>
      <c r="F837" s="130"/>
      <c r="S837" s="138"/>
      <c r="U837" s="154"/>
      <c r="V837" s="154"/>
      <c r="AF837" s="137">
        <v>13</v>
      </c>
      <c r="AG837" s="137">
        <f t="shared" si="136"/>
        <v>-3.948</v>
      </c>
      <c r="AK837" s="137">
        <f t="shared" si="137"/>
        <v>1.6455091315140881E-4</v>
      </c>
      <c r="AL837" s="137">
        <f t="shared" si="138"/>
        <v>3.9403402324976057E-5</v>
      </c>
      <c r="AM837" s="137">
        <f t="shared" si="139"/>
        <v>1.6455091315140881E-4</v>
      </c>
      <c r="AN837" s="137" t="str">
        <f t="shared" si="140"/>
        <v/>
      </c>
      <c r="AO837" s="137" t="str">
        <f t="shared" si="141"/>
        <v/>
      </c>
      <c r="AP837" s="137">
        <f t="shared" si="142"/>
        <v>0</v>
      </c>
      <c r="AQ837" s="137" t="str">
        <f t="shared" si="143"/>
        <v/>
      </c>
      <c r="AR837" s="137" t="str">
        <f t="shared" si="144"/>
        <v/>
      </c>
      <c r="BA837" s="142"/>
      <c r="BB837" s="163"/>
      <c r="BC837" s="174"/>
      <c r="BD837" s="174"/>
      <c r="BE837" s="174"/>
      <c r="BF837" s="174"/>
      <c r="BG837" s="164"/>
      <c r="BH837" s="164"/>
      <c r="BK837" s="142"/>
      <c r="BL837" s="163"/>
      <c r="BM837" s="163"/>
      <c r="BN837" s="163"/>
      <c r="BO837" s="163"/>
      <c r="BP837" s="163"/>
      <c r="BQ837" s="163"/>
    </row>
    <row r="838" spans="3:69" ht="20.100000000000001" customHeight="1" x14ac:dyDescent="0.25">
      <c r="C838" s="12"/>
      <c r="E838" s="130"/>
      <c r="F838" s="130"/>
      <c r="S838" s="138"/>
      <c r="U838" s="154"/>
      <c r="V838" s="154"/>
      <c r="AF838" s="137">
        <v>14</v>
      </c>
      <c r="AG838" s="137">
        <f t="shared" si="136"/>
        <v>-3.944</v>
      </c>
      <c r="AK838" s="137">
        <f t="shared" si="137"/>
        <v>1.671687907041271E-4</v>
      </c>
      <c r="AL838" s="137">
        <f t="shared" si="138"/>
        <v>4.0066828843782472E-5</v>
      </c>
      <c r="AM838" s="137">
        <f t="shared" si="139"/>
        <v>1.671687907041271E-4</v>
      </c>
      <c r="AN838" s="137" t="str">
        <f t="shared" si="140"/>
        <v/>
      </c>
      <c r="AO838" s="137" t="str">
        <f t="shared" si="141"/>
        <v/>
      </c>
      <c r="AP838" s="137">
        <f t="shared" si="142"/>
        <v>0</v>
      </c>
      <c r="AQ838" s="137" t="str">
        <f t="shared" si="143"/>
        <v/>
      </c>
      <c r="AR838" s="137" t="str">
        <f t="shared" si="144"/>
        <v/>
      </c>
      <c r="AZ838" s="163"/>
      <c r="BA838" s="142"/>
      <c r="BB838" s="163"/>
      <c r="BC838" s="174"/>
      <c r="BD838" s="174"/>
      <c r="BE838" s="174"/>
      <c r="BF838" s="174"/>
      <c r="BG838" s="164"/>
      <c r="BH838" s="164"/>
      <c r="BI838" s="164"/>
      <c r="BK838" s="142"/>
      <c r="BL838" s="163"/>
      <c r="BM838" s="163"/>
      <c r="BN838" s="163"/>
      <c r="BO838" s="163"/>
      <c r="BP838" s="163"/>
      <c r="BQ838" s="163"/>
    </row>
    <row r="839" spans="3:69" ht="20.100000000000001" customHeight="1" x14ac:dyDescent="0.25">
      <c r="C839" s="12"/>
      <c r="E839" s="130"/>
      <c r="F839" s="130"/>
      <c r="S839" s="138"/>
      <c r="U839" s="154"/>
      <c r="V839" s="154"/>
      <c r="AF839" s="137">
        <v>15</v>
      </c>
      <c r="AG839" s="137">
        <f t="shared" si="136"/>
        <v>-3.94</v>
      </c>
      <c r="AK839" s="137">
        <f t="shared" si="137"/>
        <v>1.6982559942934359E-4</v>
      </c>
      <c r="AL839" s="137">
        <f t="shared" si="138"/>
        <v>4.0740804558550716E-5</v>
      </c>
      <c r="AM839" s="137">
        <f t="shared" si="139"/>
        <v>1.6982559942934359E-4</v>
      </c>
      <c r="AN839" s="137" t="str">
        <f t="shared" si="140"/>
        <v/>
      </c>
      <c r="AO839" s="137" t="str">
        <f t="shared" si="141"/>
        <v/>
      </c>
      <c r="AP839" s="137">
        <f t="shared" si="142"/>
        <v>0</v>
      </c>
      <c r="AQ839" s="137" t="str">
        <f t="shared" si="143"/>
        <v/>
      </c>
      <c r="AR839" s="137" t="str">
        <f t="shared" si="144"/>
        <v/>
      </c>
      <c r="AZ839" s="163"/>
      <c r="BA839" s="142"/>
      <c r="BB839" s="163"/>
      <c r="BC839" s="174"/>
      <c r="BD839" s="174"/>
      <c r="BE839" s="174"/>
      <c r="BF839" s="174"/>
      <c r="BG839" s="164"/>
      <c r="BH839" s="164"/>
      <c r="BI839" s="164"/>
      <c r="BK839" s="142"/>
      <c r="BL839" s="163"/>
      <c r="BM839" s="163"/>
      <c r="BN839" s="163"/>
      <c r="BO839" s="163"/>
      <c r="BP839" s="163"/>
      <c r="BQ839" s="163"/>
    </row>
    <row r="840" spans="3:69" ht="20.100000000000001" customHeight="1" x14ac:dyDescent="0.25">
      <c r="C840" s="12"/>
      <c r="E840" s="130"/>
      <c r="F840" s="130"/>
      <c r="S840" s="138"/>
      <c r="U840" s="154"/>
      <c r="V840" s="154"/>
      <c r="AF840" s="137">
        <v>16</v>
      </c>
      <c r="AG840" s="137">
        <f t="shared" si="136"/>
        <v>-3.9359999999999999</v>
      </c>
      <c r="AK840" s="137">
        <f t="shared" si="137"/>
        <v>1.7252187236626288E-4</v>
      </c>
      <c r="AL840" s="137">
        <f t="shared" si="138"/>
        <v>4.1425486257874641E-5</v>
      </c>
      <c r="AM840" s="137">
        <f t="shared" si="139"/>
        <v>1.7252187236626288E-4</v>
      </c>
      <c r="AN840" s="137" t="str">
        <f t="shared" si="140"/>
        <v/>
      </c>
      <c r="AO840" s="137" t="str">
        <f t="shared" si="141"/>
        <v/>
      </c>
      <c r="AP840" s="137">
        <f t="shared" si="142"/>
        <v>0</v>
      </c>
      <c r="AQ840" s="137" t="str">
        <f t="shared" si="143"/>
        <v/>
      </c>
      <c r="AR840" s="137" t="str">
        <f t="shared" si="144"/>
        <v/>
      </c>
      <c r="AZ840" s="163"/>
      <c r="BA840" s="142"/>
      <c r="BB840" s="163"/>
      <c r="BC840" s="174"/>
      <c r="BD840" s="174"/>
      <c r="BE840" s="174"/>
      <c r="BF840" s="174"/>
      <c r="BG840" s="164"/>
      <c r="BH840" s="164"/>
      <c r="BI840" s="164"/>
      <c r="BK840" s="142"/>
      <c r="BL840" s="163"/>
      <c r="BM840" s="163"/>
      <c r="BN840" s="163"/>
      <c r="BO840" s="163"/>
      <c r="BP840" s="163"/>
      <c r="BQ840" s="163"/>
    </row>
    <row r="841" spans="3:69" ht="20.100000000000001" customHeight="1" x14ac:dyDescent="0.25">
      <c r="C841" s="12"/>
      <c r="E841" s="130"/>
      <c r="F841" s="130"/>
      <c r="S841" s="138"/>
      <c r="U841" s="154"/>
      <c r="V841" s="154"/>
      <c r="AF841" s="137">
        <v>17</v>
      </c>
      <c r="AG841" s="137">
        <f t="shared" si="136"/>
        <v>-3.9319999999999999</v>
      </c>
      <c r="AK841" s="137">
        <f t="shared" si="137"/>
        <v>1.7525814911202982E-4</v>
      </c>
      <c r="AL841" s="137">
        <f t="shared" si="138"/>
        <v>4.2121032875598028E-5</v>
      </c>
      <c r="AM841" s="137">
        <f t="shared" si="139"/>
        <v>1.7525814911202982E-4</v>
      </c>
      <c r="AN841" s="137" t="str">
        <f t="shared" si="140"/>
        <v/>
      </c>
      <c r="AO841" s="137" t="str">
        <f t="shared" si="141"/>
        <v/>
      </c>
      <c r="AP841" s="137">
        <f t="shared" si="142"/>
        <v>0</v>
      </c>
      <c r="AQ841" s="137" t="str">
        <f t="shared" si="143"/>
        <v/>
      </c>
      <c r="AR841" s="137" t="str">
        <f t="shared" si="144"/>
        <v/>
      </c>
      <c r="AZ841" s="163"/>
      <c r="BA841" s="142"/>
      <c r="BB841" s="163"/>
      <c r="BC841" s="174"/>
      <c r="BD841" s="174"/>
      <c r="BE841" s="174"/>
      <c r="BF841" s="174"/>
      <c r="BG841" s="164"/>
      <c r="BH841" s="164"/>
      <c r="BI841" s="164"/>
      <c r="BK841" s="142"/>
      <c r="BL841" s="163"/>
      <c r="BM841" s="163"/>
      <c r="BN841" s="163"/>
      <c r="BO841" s="163"/>
      <c r="BP841" s="163"/>
      <c r="BQ841" s="163"/>
    </row>
    <row r="842" spans="3:69" ht="20.100000000000001" customHeight="1" x14ac:dyDescent="0.25">
      <c r="C842" s="12"/>
      <c r="E842" s="130"/>
      <c r="F842" s="130"/>
      <c r="S842" s="138"/>
      <c r="U842" s="154"/>
      <c r="V842" s="154"/>
      <c r="AF842" s="137">
        <v>18</v>
      </c>
      <c r="AG842" s="137">
        <f t="shared" si="136"/>
        <v>-3.9279999999999999</v>
      </c>
      <c r="AK842" s="137">
        <f t="shared" si="137"/>
        <v>1.7803497589104022E-4</v>
      </c>
      <c r="AL842" s="137">
        <f t="shared" si="138"/>
        <v>4.2827605517184267E-5</v>
      </c>
      <c r="AM842" s="137">
        <f t="shared" si="139"/>
        <v>1.7803497589104022E-4</v>
      </c>
      <c r="AN842" s="137" t="str">
        <f t="shared" si="140"/>
        <v/>
      </c>
      <c r="AO842" s="137" t="str">
        <f t="shared" si="141"/>
        <v/>
      </c>
      <c r="AP842" s="137">
        <f t="shared" si="142"/>
        <v>0</v>
      </c>
      <c r="AQ842" s="137" t="str">
        <f t="shared" si="143"/>
        <v/>
      </c>
      <c r="AR842" s="137" t="str">
        <f t="shared" si="144"/>
        <v/>
      </c>
      <c r="AZ842" s="163"/>
      <c r="BA842" s="142"/>
      <c r="BB842" s="163"/>
      <c r="BC842" s="174"/>
      <c r="BD842" s="174"/>
      <c r="BE842" s="174"/>
      <c r="BF842" s="174"/>
      <c r="BG842" s="164"/>
      <c r="BH842" s="164"/>
      <c r="BI842" s="164"/>
      <c r="BK842" s="142"/>
      <c r="BL842" s="163"/>
      <c r="BM842" s="163"/>
      <c r="BN842" s="163"/>
      <c r="BO842" s="163"/>
      <c r="BP842" s="163"/>
      <c r="BQ842" s="163"/>
    </row>
    <row r="843" spans="3:69" ht="20.100000000000001" customHeight="1" x14ac:dyDescent="0.25">
      <c r="C843" s="12"/>
      <c r="E843" s="130"/>
      <c r="F843" s="130"/>
      <c r="S843" s="138"/>
      <c r="U843" s="154"/>
      <c r="V843" s="154"/>
      <c r="AF843" s="137">
        <v>19</v>
      </c>
      <c r="AG843" s="137">
        <f t="shared" si="136"/>
        <v>-3.9239999999999999</v>
      </c>
      <c r="AK843" s="137">
        <f t="shared" si="137"/>
        <v>1.8085290562481758E-4</v>
      </c>
      <c r="AL843" s="137">
        <f t="shared" si="138"/>
        <v>4.3545367486365296E-5</v>
      </c>
      <c r="AM843" s="137">
        <f t="shared" si="139"/>
        <v>1.8085290562481758E-4</v>
      </c>
      <c r="AN843" s="137" t="str">
        <f t="shared" si="140"/>
        <v/>
      </c>
      <c r="AO843" s="137" t="str">
        <f t="shared" si="141"/>
        <v/>
      </c>
      <c r="AP843" s="137">
        <f t="shared" si="142"/>
        <v>0</v>
      </c>
      <c r="AQ843" s="137" t="str">
        <f t="shared" si="143"/>
        <v/>
      </c>
      <c r="AR843" s="137" t="str">
        <f t="shared" si="144"/>
        <v/>
      </c>
      <c r="AZ843" s="163"/>
      <c r="BA843" s="142"/>
      <c r="BB843" s="163"/>
      <c r="BC843" s="174"/>
      <c r="BD843" s="174"/>
      <c r="BE843" s="174"/>
      <c r="BF843" s="174"/>
      <c r="BG843" s="164"/>
      <c r="BH843" s="164"/>
      <c r="BI843" s="164"/>
      <c r="BK843" s="142"/>
      <c r="BL843" s="163"/>
      <c r="BM843" s="163"/>
      <c r="BN843" s="163"/>
      <c r="BO843" s="163"/>
      <c r="BP843" s="163"/>
      <c r="BQ843" s="163"/>
    </row>
    <row r="844" spans="3:69" ht="20.100000000000001" customHeight="1" x14ac:dyDescent="0.25">
      <c r="C844" s="12"/>
      <c r="E844" s="130"/>
      <c r="F844" s="130"/>
      <c r="S844" s="138"/>
      <c r="U844" s="154"/>
      <c r="V844" s="154"/>
      <c r="AF844" s="137">
        <v>20</v>
      </c>
      <c r="AG844" s="137">
        <f t="shared" si="136"/>
        <v>-3.92</v>
      </c>
      <c r="AK844" s="137">
        <f t="shared" si="137"/>
        <v>1.8371249800245711E-4</v>
      </c>
      <c r="AL844" s="137">
        <f t="shared" si="138"/>
        <v>4.4274484312070743E-5</v>
      </c>
      <c r="AM844" s="137">
        <f t="shared" si="139"/>
        <v>1.8371249800245711E-4</v>
      </c>
      <c r="AN844" s="137" t="str">
        <f t="shared" si="140"/>
        <v/>
      </c>
      <c r="AO844" s="137" t="str">
        <f t="shared" si="141"/>
        <v/>
      </c>
      <c r="AP844" s="137">
        <f t="shared" si="142"/>
        <v>0</v>
      </c>
      <c r="AQ844" s="137" t="str">
        <f t="shared" si="143"/>
        <v/>
      </c>
      <c r="AR844" s="137" t="str">
        <f t="shared" si="144"/>
        <v/>
      </c>
      <c r="AZ844" s="163"/>
      <c r="BA844" s="142"/>
      <c r="BB844" s="163"/>
      <c r="BC844" s="174"/>
      <c r="BD844" s="174"/>
      <c r="BE844" s="174"/>
      <c r="BF844" s="174"/>
      <c r="BG844" s="164"/>
      <c r="BH844" s="164"/>
      <c r="BI844" s="164"/>
      <c r="BL844" s="137">
        <v>0</v>
      </c>
      <c r="BN844" s="137" t="s">
        <v>68</v>
      </c>
      <c r="BO844" s="137">
        <v>5000</v>
      </c>
      <c r="BQ844" s="137" t="s">
        <v>70</v>
      </c>
    </row>
    <row r="845" spans="3:69" ht="20.100000000000001" customHeight="1" x14ac:dyDescent="0.25">
      <c r="C845" s="12"/>
      <c r="E845" s="130"/>
      <c r="F845" s="130"/>
      <c r="S845" s="138"/>
      <c r="U845" s="154"/>
      <c r="V845" s="154"/>
      <c r="AF845" s="137">
        <v>21</v>
      </c>
      <c r="AG845" s="137">
        <f t="shared" si="136"/>
        <v>-3.9159999999999999</v>
      </c>
      <c r="AK845" s="137">
        <f t="shared" si="137"/>
        <v>1.8661431955163842E-4</v>
      </c>
      <c r="AL845" s="137">
        <f t="shared" si="138"/>
        <v>4.5015123775639825E-5</v>
      </c>
      <c r="AM845" s="137">
        <f t="shared" si="139"/>
        <v>1.8661431955163842E-4</v>
      </c>
      <c r="AN845" s="137" t="str">
        <f t="shared" si="140"/>
        <v/>
      </c>
      <c r="AO845" s="137" t="str">
        <f t="shared" si="141"/>
        <v/>
      </c>
      <c r="AP845" s="137">
        <f t="shared" si="142"/>
        <v>0</v>
      </c>
      <c r="AQ845" s="137" t="str">
        <f t="shared" si="143"/>
        <v/>
      </c>
      <c r="AR845" s="137" t="str">
        <f t="shared" si="144"/>
        <v/>
      </c>
      <c r="AZ845" s="163"/>
      <c r="BA845" s="142"/>
      <c r="BB845" s="163"/>
      <c r="BC845" s="174"/>
      <c r="BD845" s="174"/>
      <c r="BE845" s="174"/>
      <c r="BF845" s="174"/>
      <c r="BG845" s="164"/>
      <c r="BH845" s="164"/>
      <c r="BI845" s="164"/>
      <c r="BL845" s="137">
        <v>32</v>
      </c>
      <c r="BN845" s="137" t="s">
        <v>66</v>
      </c>
      <c r="BO845" s="137">
        <f>(BL845-BL844)/BO844</f>
        <v>6.4000000000000003E-3</v>
      </c>
      <c r="BQ845" s="137" t="s">
        <v>71</v>
      </c>
    </row>
    <row r="846" spans="3:69" ht="20.100000000000001" customHeight="1" x14ac:dyDescent="0.25">
      <c r="C846" s="12"/>
      <c r="E846" s="130"/>
      <c r="F846" s="130"/>
      <c r="S846" s="138"/>
      <c r="U846" s="154"/>
      <c r="V846" s="154"/>
      <c r="AF846" s="137">
        <v>22</v>
      </c>
      <c r="AG846" s="137">
        <f t="shared" si="136"/>
        <v>-3.9119999999999999</v>
      </c>
      <c r="AK846" s="137">
        <f t="shared" si="137"/>
        <v>1.8955894371021315E-4</v>
      </c>
      <c r="AL846" s="137">
        <f t="shared" si="138"/>
        <v>4.5767455938319316E-5</v>
      </c>
      <c r="AM846" s="137">
        <f t="shared" si="139"/>
        <v>1.8955894371021315E-4</v>
      </c>
      <c r="AN846" s="137" t="str">
        <f t="shared" si="140"/>
        <v/>
      </c>
      <c r="AO846" s="137" t="str">
        <f t="shared" si="141"/>
        <v/>
      </c>
      <c r="AP846" s="137">
        <f t="shared" si="142"/>
        <v>0</v>
      </c>
      <c r="AQ846" s="137" t="str">
        <f t="shared" si="143"/>
        <v/>
      </c>
      <c r="AR846" s="137" t="str">
        <f t="shared" si="144"/>
        <v/>
      </c>
      <c r="AZ846" s="163"/>
      <c r="BA846" s="142"/>
      <c r="BB846" s="163"/>
      <c r="BC846" s="174"/>
      <c r="BD846" s="174"/>
      <c r="BE846" s="174"/>
      <c r="BF846" s="174"/>
      <c r="BG846" s="164"/>
      <c r="BH846" s="164"/>
      <c r="BI846" s="164"/>
    </row>
    <row r="847" spans="3:69" ht="20.100000000000001" customHeight="1" x14ac:dyDescent="0.25">
      <c r="C847" s="12"/>
      <c r="E847" s="130"/>
      <c r="F847" s="130"/>
      <c r="S847" s="138"/>
      <c r="U847" s="154"/>
      <c r="V847" s="154"/>
      <c r="AF847" s="137">
        <v>23</v>
      </c>
      <c r="AG847" s="137">
        <f t="shared" si="136"/>
        <v>-3.9079999999999999</v>
      </c>
      <c r="AK847" s="137">
        <f t="shared" si="137"/>
        <v>1.9254695089836367E-4</v>
      </c>
      <c r="AL847" s="137">
        <f t="shared" si="138"/>
        <v>4.6531653169047453E-5</v>
      </c>
      <c r="AM847" s="137">
        <f t="shared" si="139"/>
        <v>1.9254695089836367E-4</v>
      </c>
      <c r="AN847" s="137" t="str">
        <f t="shared" si="140"/>
        <v/>
      </c>
      <c r="AO847" s="137" t="str">
        <f t="shared" si="141"/>
        <v/>
      </c>
      <c r="AP847" s="137">
        <f t="shared" si="142"/>
        <v>0</v>
      </c>
      <c r="AQ847" s="137" t="str">
        <f t="shared" si="143"/>
        <v/>
      </c>
      <c r="AR847" s="137" t="str">
        <f t="shared" si="144"/>
        <v/>
      </c>
      <c r="AZ847" s="163"/>
      <c r="BA847" s="142"/>
      <c r="BB847" s="163"/>
      <c r="BC847" s="174"/>
      <c r="BD847" s="174"/>
      <c r="BE847" s="174"/>
      <c r="BF847" s="174"/>
      <c r="BG847" s="164"/>
      <c r="BH847" s="164"/>
      <c r="BK847" s="137" t="s">
        <v>339</v>
      </c>
      <c r="BL847" s="137" t="s">
        <v>102</v>
      </c>
      <c r="BM847" s="137" t="s">
        <v>340</v>
      </c>
      <c r="BN847" s="137" t="s">
        <v>344</v>
      </c>
      <c r="BO847" s="137" t="s">
        <v>343</v>
      </c>
      <c r="BP847" s="137" t="s">
        <v>345</v>
      </c>
    </row>
    <row r="848" spans="3:69" ht="20.100000000000001" customHeight="1" x14ac:dyDescent="0.25">
      <c r="C848" s="12"/>
      <c r="E848" s="130"/>
      <c r="F848" s="130"/>
      <c r="S848" s="138"/>
      <c r="U848" s="154"/>
      <c r="V848" s="154"/>
      <c r="AF848" s="137">
        <v>24</v>
      </c>
      <c r="AG848" s="137">
        <f t="shared" si="136"/>
        <v>-3.9039999999999999</v>
      </c>
      <c r="AK848" s="137">
        <f t="shared" si="137"/>
        <v>1.9557892859133955E-4</v>
      </c>
      <c r="AL848" s="137">
        <f t="shared" si="138"/>
        <v>4.7307890172529228E-5</v>
      </c>
      <c r="AM848" s="137">
        <f t="shared" si="139"/>
        <v>1.9557892859133955E-4</v>
      </c>
      <c r="AN848" s="137" t="str">
        <f t="shared" si="140"/>
        <v/>
      </c>
      <c r="AO848" s="137" t="str">
        <f t="shared" si="141"/>
        <v/>
      </c>
      <c r="AP848" s="137">
        <f t="shared" si="142"/>
        <v>0</v>
      </c>
      <c r="AQ848" s="137" t="str">
        <f t="shared" si="143"/>
        <v/>
      </c>
      <c r="AR848" s="137" t="str">
        <f t="shared" si="144"/>
        <v/>
      </c>
      <c r="AZ848" s="163"/>
      <c r="BA848" s="142"/>
      <c r="BB848" s="163"/>
      <c r="BC848" s="174"/>
      <c r="BD848" s="174"/>
      <c r="BE848" s="174"/>
      <c r="BF848" s="174"/>
      <c r="BG848" s="164"/>
      <c r="BH848" s="164"/>
      <c r="BK848" s="137">
        <v>1</v>
      </c>
      <c r="BL848" s="137">
        <v>0</v>
      </c>
      <c r="BM848" s="137">
        <f>_xlfn.CHISQ.DIST.RT(BL848,7)</f>
        <v>1</v>
      </c>
      <c r="BN848" s="137">
        <f>BM848-BM849</f>
        <v>1.5896439720108901E-10</v>
      </c>
      <c r="BO848" s="137" t="str">
        <f>IF($BM848&lt;(1-$BI$852),$BN848,"")</f>
        <v/>
      </c>
      <c r="BP848" s="137" t="str">
        <f t="shared" ref="BP848:BP911" si="145">IF($BM848&lt;(1-$BI$860),$BN848,"")</f>
        <v/>
      </c>
    </row>
    <row r="849" spans="3:68" ht="20.100000000000001" customHeight="1" x14ac:dyDescent="0.25">
      <c r="C849" s="12"/>
      <c r="E849" s="130"/>
      <c r="F849" s="130"/>
      <c r="S849" s="138"/>
      <c r="U849" s="154"/>
      <c r="V849" s="154"/>
      <c r="AF849" s="137">
        <v>25</v>
      </c>
      <c r="AG849" s="137">
        <f t="shared" si="136"/>
        <v>-3.9</v>
      </c>
      <c r="AK849" s="137">
        <f t="shared" si="137"/>
        <v>1.9865547139277272E-4</v>
      </c>
      <c r="AL849" s="137">
        <f t="shared" si="138"/>
        <v>4.8096344017602614E-5</v>
      </c>
      <c r="AM849" s="137">
        <f t="shared" si="139"/>
        <v>1.9865547139277272E-4</v>
      </c>
      <c r="AN849" s="137" t="str">
        <f t="shared" si="140"/>
        <v/>
      </c>
      <c r="AO849" s="137" t="str">
        <f t="shared" si="141"/>
        <v/>
      </c>
      <c r="AP849" s="137">
        <f t="shared" si="142"/>
        <v>0</v>
      </c>
      <c r="AQ849" s="137" t="str">
        <f t="shared" si="143"/>
        <v/>
      </c>
      <c r="AR849" s="137" t="str">
        <f t="shared" si="144"/>
        <v/>
      </c>
      <c r="AZ849" s="163"/>
      <c r="BA849" s="142"/>
      <c r="BB849" s="163"/>
      <c r="BC849" s="174"/>
      <c r="BD849" s="174"/>
      <c r="BE849" s="174"/>
      <c r="BF849" s="174"/>
      <c r="BG849" s="164"/>
      <c r="BH849" s="164"/>
      <c r="BI849" s="168" t="s">
        <v>337</v>
      </c>
      <c r="BK849" s="137">
        <v>2</v>
      </c>
      <c r="BL849" s="137">
        <f t="shared" ref="BL849:BL912" si="146">BL848+$BO$845</f>
        <v>6.4000000000000003E-3</v>
      </c>
      <c r="BM849" s="137">
        <f t="shared" ref="BM849:BM912" si="147">_xlfn.CHISQ.DIST.RT(BL849,7)</f>
        <v>0.9999999998410356</v>
      </c>
      <c r="BN849" s="137">
        <f t="shared" ref="BN849:BN912" si="148">BM849-BM850</f>
        <v>1.6350425458000473E-9</v>
      </c>
      <c r="BO849" s="137" t="str">
        <f t="shared" ref="BO849:BO912" si="149">IF(BM849&lt;(1-$BI$852),BN849,"")</f>
        <v/>
      </c>
      <c r="BP849" s="137" t="str">
        <f t="shared" si="145"/>
        <v/>
      </c>
    </row>
    <row r="850" spans="3:68" ht="20.100000000000001" customHeight="1" x14ac:dyDescent="0.25">
      <c r="C850" s="12"/>
      <c r="E850" s="130"/>
      <c r="F850" s="130"/>
      <c r="S850" s="138"/>
      <c r="U850" s="154"/>
      <c r="V850" s="154"/>
      <c r="AF850" s="137">
        <v>26</v>
      </c>
      <c r="AG850" s="137">
        <f t="shared" si="136"/>
        <v>-3.8959999999999999</v>
      </c>
      <c r="AK850" s="137">
        <f t="shared" si="137"/>
        <v>2.0177718110857127E-4</v>
      </c>
      <c r="AL850" s="137">
        <f t="shared" si="138"/>
        <v>4.8897194165900415E-5</v>
      </c>
      <c r="AM850" s="137">
        <f t="shared" si="139"/>
        <v>2.0177718110857127E-4</v>
      </c>
      <c r="AN850" s="137" t="str">
        <f t="shared" si="140"/>
        <v/>
      </c>
      <c r="AO850" s="137" t="str">
        <f t="shared" si="141"/>
        <v/>
      </c>
      <c r="AP850" s="137">
        <f t="shared" si="142"/>
        <v>0</v>
      </c>
      <c r="AQ850" s="137" t="str">
        <f t="shared" si="143"/>
        <v/>
      </c>
      <c r="AR850" s="137" t="str">
        <f t="shared" si="144"/>
        <v/>
      </c>
      <c r="AZ850" s="163"/>
      <c r="BA850" s="142"/>
      <c r="BB850" s="163"/>
      <c r="BC850" s="174"/>
      <c r="BD850" s="174"/>
      <c r="BE850" s="174"/>
      <c r="BF850" s="174"/>
      <c r="BG850" s="164"/>
      <c r="BH850" s="164"/>
      <c r="BI850" s="175">
        <v>0.05</v>
      </c>
      <c r="BK850" s="137">
        <v>3</v>
      </c>
      <c r="BL850" s="137">
        <f t="shared" si="146"/>
        <v>1.2800000000000001E-2</v>
      </c>
      <c r="BM850" s="137">
        <f t="shared" si="147"/>
        <v>0.99999999820599306</v>
      </c>
      <c r="BN850" s="137">
        <f t="shared" si="148"/>
        <v>5.6031180806215275E-9</v>
      </c>
      <c r="BO850" s="137" t="str">
        <f t="shared" si="149"/>
        <v/>
      </c>
      <c r="BP850" s="137" t="str">
        <f t="shared" si="145"/>
        <v/>
      </c>
    </row>
    <row r="851" spans="3:68" ht="20.100000000000001" customHeight="1" x14ac:dyDescent="0.25">
      <c r="C851" s="12"/>
      <c r="E851" s="130"/>
      <c r="F851" s="130"/>
      <c r="S851" s="138"/>
      <c r="U851" s="154"/>
      <c r="V851" s="154"/>
      <c r="AF851" s="137">
        <v>27</v>
      </c>
      <c r="AG851" s="137">
        <f t="shared" si="136"/>
        <v>-3.8919999999999999</v>
      </c>
      <c r="AK851" s="137">
        <f t="shared" si="137"/>
        <v>2.049446668213977E-4</v>
      </c>
      <c r="AL851" s="137">
        <f t="shared" si="138"/>
        <v>4.9710622500807219E-5</v>
      </c>
      <c r="AM851" s="137">
        <f t="shared" si="139"/>
        <v>2.049446668213977E-4</v>
      </c>
      <c r="AN851" s="137" t="str">
        <f t="shared" si="140"/>
        <v/>
      </c>
      <c r="AO851" s="137" t="str">
        <f t="shared" si="141"/>
        <v/>
      </c>
      <c r="AP851" s="137">
        <f t="shared" si="142"/>
        <v>0</v>
      </c>
      <c r="AQ851" s="137" t="str">
        <f t="shared" si="143"/>
        <v/>
      </c>
      <c r="AR851" s="137" t="str">
        <f t="shared" si="144"/>
        <v/>
      </c>
      <c r="AZ851" s="163"/>
      <c r="BA851" s="142"/>
      <c r="BB851" s="163"/>
      <c r="BC851" s="174"/>
      <c r="BD851" s="174"/>
      <c r="BE851" s="174"/>
      <c r="BF851" s="174"/>
      <c r="BG851" s="164"/>
      <c r="BH851" s="164"/>
      <c r="BI851" s="168" t="s">
        <v>338</v>
      </c>
      <c r="BK851" s="137">
        <v>4</v>
      </c>
      <c r="BL851" s="137">
        <f t="shared" si="146"/>
        <v>1.9200000000000002E-2</v>
      </c>
      <c r="BM851" s="137">
        <f t="shared" si="147"/>
        <v>0.99999999260287498</v>
      </c>
      <c r="BN851" s="137">
        <f t="shared" si="148"/>
        <v>1.2799003079599913E-8</v>
      </c>
      <c r="BO851" s="137" t="str">
        <f t="shared" si="149"/>
        <v/>
      </c>
      <c r="BP851" s="137" t="str">
        <f t="shared" si="145"/>
        <v/>
      </c>
    </row>
    <row r="852" spans="3:68" ht="20.100000000000001" customHeight="1" x14ac:dyDescent="0.25">
      <c r="C852" s="12"/>
      <c r="E852" s="130"/>
      <c r="F852" s="130"/>
      <c r="S852" s="138"/>
      <c r="U852" s="154"/>
      <c r="V852" s="154"/>
      <c r="AF852" s="137">
        <v>28</v>
      </c>
      <c r="AG852" s="137">
        <f t="shared" si="136"/>
        <v>-3.8879999999999999</v>
      </c>
      <c r="AK852" s="137">
        <f t="shared" si="137"/>
        <v>2.0815854496572918E-4</v>
      </c>
      <c r="AL852" s="137">
        <f t="shared" si="138"/>
        <v>5.053681335671687E-5</v>
      </c>
      <c r="AM852" s="137">
        <f t="shared" si="139"/>
        <v>2.0815854496572918E-4</v>
      </c>
      <c r="AN852" s="137" t="str">
        <f t="shared" si="140"/>
        <v/>
      </c>
      <c r="AO852" s="137" t="str">
        <f t="shared" si="141"/>
        <v/>
      </c>
      <c r="AP852" s="137">
        <f t="shared" si="142"/>
        <v>0</v>
      </c>
      <c r="AQ852" s="137" t="str">
        <f t="shared" si="143"/>
        <v/>
      </c>
      <c r="AR852" s="137" t="str">
        <f t="shared" si="144"/>
        <v/>
      </c>
      <c r="AZ852" s="163"/>
      <c r="BA852" s="142"/>
      <c r="BB852" s="163"/>
      <c r="BC852" s="174"/>
      <c r="BD852" s="174"/>
      <c r="BE852" s="174"/>
      <c r="BF852" s="174"/>
      <c r="BG852" s="164"/>
      <c r="BH852" s="164"/>
      <c r="BI852" s="175">
        <f>1-BI850</f>
        <v>0.95</v>
      </c>
      <c r="BK852" s="137">
        <v>5</v>
      </c>
      <c r="BL852" s="137">
        <f t="shared" si="146"/>
        <v>2.5600000000000001E-2</v>
      </c>
      <c r="BM852" s="137">
        <f t="shared" si="147"/>
        <v>0.9999999798038719</v>
      </c>
      <c r="BN852" s="137">
        <f t="shared" si="148"/>
        <v>2.3795788228753167E-8</v>
      </c>
      <c r="BO852" s="137" t="str">
        <f t="shared" si="149"/>
        <v/>
      </c>
      <c r="BP852" s="137" t="str">
        <f t="shared" si="145"/>
        <v/>
      </c>
    </row>
    <row r="853" spans="3:68" ht="20.100000000000001" customHeight="1" x14ac:dyDescent="0.25">
      <c r="C853" s="12"/>
      <c r="E853" s="130"/>
      <c r="F853" s="130"/>
      <c r="S853" s="138"/>
      <c r="U853" s="154"/>
      <c r="V853" s="154"/>
      <c r="AF853" s="137">
        <v>29</v>
      </c>
      <c r="AG853" s="137">
        <f t="shared" si="136"/>
        <v>-3.8839999999999999</v>
      </c>
      <c r="AK853" s="137">
        <f t="shared" si="137"/>
        <v>2.1141943940350616E-4</v>
      </c>
      <c r="AL853" s="137">
        <f t="shared" si="138"/>
        <v>5.1375953548590872E-5</v>
      </c>
      <c r="AM853" s="137">
        <f t="shared" si="139"/>
        <v>2.1141943940350616E-4</v>
      </c>
      <c r="AN853" s="137" t="str">
        <f t="shared" si="140"/>
        <v/>
      </c>
      <c r="AO853" s="137" t="str">
        <f t="shared" si="141"/>
        <v/>
      </c>
      <c r="AP853" s="137">
        <f t="shared" si="142"/>
        <v>0</v>
      </c>
      <c r="AQ853" s="137" t="str">
        <f t="shared" si="143"/>
        <v/>
      </c>
      <c r="AR853" s="137" t="str">
        <f t="shared" si="144"/>
        <v/>
      </c>
      <c r="AZ853" s="163"/>
      <c r="BA853" s="142"/>
      <c r="BB853" s="163"/>
      <c r="BC853" s="174"/>
      <c r="BD853" s="174"/>
      <c r="BE853" s="174"/>
      <c r="BF853" s="174"/>
      <c r="BG853" s="164"/>
      <c r="BH853" s="164"/>
      <c r="BI853" s="168" t="s">
        <v>341</v>
      </c>
      <c r="BK853" s="137">
        <v>6</v>
      </c>
      <c r="BL853" s="137">
        <f t="shared" si="146"/>
        <v>3.2000000000000001E-2</v>
      </c>
      <c r="BM853" s="137">
        <f t="shared" si="147"/>
        <v>0.99999995600808367</v>
      </c>
      <c r="BN853" s="137">
        <f t="shared" si="148"/>
        <v>3.9074811275519039E-8</v>
      </c>
      <c r="BO853" s="137" t="str">
        <f t="shared" si="149"/>
        <v/>
      </c>
      <c r="BP853" s="137" t="str">
        <f t="shared" si="145"/>
        <v/>
      </c>
    </row>
    <row r="854" spans="3:68" ht="20.100000000000001" customHeight="1" x14ac:dyDescent="0.25">
      <c r="C854" s="12"/>
      <c r="E854" s="130"/>
      <c r="F854" s="130"/>
      <c r="S854" s="138"/>
      <c r="U854" s="154"/>
      <c r="V854" s="154"/>
      <c r="AF854" s="137">
        <v>30</v>
      </c>
      <c r="AG854" s="137">
        <f t="shared" si="136"/>
        <v>-3.88</v>
      </c>
      <c r="AK854" s="137">
        <f t="shared" si="137"/>
        <v>2.1472798150036704E-4</v>
      </c>
      <c r="AL854" s="137">
        <f t="shared" si="138"/>
        <v>5.2228232401820074E-5</v>
      </c>
      <c r="AM854" s="137">
        <f t="shared" si="139"/>
        <v>2.1472798150036704E-4</v>
      </c>
      <c r="AN854" s="137" t="str">
        <f t="shared" si="140"/>
        <v/>
      </c>
      <c r="AO854" s="137" t="str">
        <f t="shared" si="141"/>
        <v/>
      </c>
      <c r="AP854" s="137">
        <f t="shared" si="142"/>
        <v>0</v>
      </c>
      <c r="AQ854" s="137" t="str">
        <f t="shared" si="143"/>
        <v/>
      </c>
      <c r="AR854" s="137" t="str">
        <f t="shared" si="144"/>
        <v/>
      </c>
      <c r="AZ854" s="163"/>
      <c r="BA854" s="142"/>
      <c r="BB854" s="163"/>
      <c r="BC854" s="174"/>
      <c r="BD854" s="174"/>
      <c r="BE854" s="174"/>
      <c r="BF854" s="174"/>
      <c r="BG854" s="164"/>
      <c r="BH854" s="164"/>
      <c r="BI854" s="175">
        <f>BI852</f>
        <v>0.95</v>
      </c>
      <c r="BK854" s="137">
        <v>7</v>
      </c>
      <c r="BL854" s="137">
        <f t="shared" si="146"/>
        <v>3.8400000000000004E-2</v>
      </c>
      <c r="BM854" s="137">
        <f t="shared" si="147"/>
        <v>0.99999991693327239</v>
      </c>
      <c r="BN854" s="137">
        <f t="shared" si="148"/>
        <v>5.9055126566676108E-8</v>
      </c>
      <c r="BO854" s="137" t="str">
        <f t="shared" si="149"/>
        <v/>
      </c>
      <c r="BP854" s="137" t="str">
        <f t="shared" si="145"/>
        <v/>
      </c>
    </row>
    <row r="855" spans="3:68" ht="20.100000000000001" customHeight="1" x14ac:dyDescent="0.25">
      <c r="C855" s="12"/>
      <c r="E855" s="130"/>
      <c r="F855" s="130"/>
      <c r="S855" s="138"/>
      <c r="U855" s="154"/>
      <c r="V855" s="154"/>
      <c r="AF855" s="137">
        <v>31</v>
      </c>
      <c r="AG855" s="137">
        <f t="shared" si="136"/>
        <v>-3.8759999999999999</v>
      </c>
      <c r="AK855" s="137">
        <f t="shared" si="137"/>
        <v>2.1808481020247429E-4</v>
      </c>
      <c r="AL855" s="137">
        <f t="shared" si="138"/>
        <v>5.3093841782393697E-5</v>
      </c>
      <c r="AM855" s="137">
        <f t="shared" si="139"/>
        <v>2.1808481020247429E-4</v>
      </c>
      <c r="AN855" s="137" t="str">
        <f t="shared" si="140"/>
        <v/>
      </c>
      <c r="AO855" s="137" t="str">
        <f t="shared" si="141"/>
        <v/>
      </c>
      <c r="AP855" s="137">
        <f t="shared" si="142"/>
        <v>0</v>
      </c>
      <c r="AQ855" s="137" t="str">
        <f t="shared" si="143"/>
        <v/>
      </c>
      <c r="AR855" s="137" t="str">
        <f t="shared" si="144"/>
        <v/>
      </c>
      <c r="AZ855" s="163"/>
      <c r="BA855" s="142"/>
      <c r="BB855" s="163"/>
      <c r="BC855" s="174"/>
      <c r="BD855" s="174"/>
      <c r="BE855" s="174"/>
      <c r="BF855" s="174"/>
      <c r="BG855" s="164"/>
      <c r="BH855" s="164"/>
      <c r="BK855" s="137">
        <v>8</v>
      </c>
      <c r="BL855" s="137">
        <f t="shared" si="146"/>
        <v>4.4800000000000006E-2</v>
      </c>
      <c r="BM855" s="137">
        <f t="shared" si="147"/>
        <v>0.99999985787814583</v>
      </c>
      <c r="BN855" s="137">
        <f t="shared" si="148"/>
        <v>8.4109512354935134E-8</v>
      </c>
      <c r="BO855" s="137" t="str">
        <f t="shared" si="149"/>
        <v/>
      </c>
      <c r="BP855" s="137" t="str">
        <f t="shared" si="145"/>
        <v/>
      </c>
    </row>
    <row r="856" spans="3:68" ht="20.100000000000001" customHeight="1" x14ac:dyDescent="0.25">
      <c r="C856" s="12"/>
      <c r="E856" s="130"/>
      <c r="F856" s="130"/>
      <c r="S856" s="138"/>
      <c r="U856" s="154"/>
      <c r="V856" s="154"/>
      <c r="AF856" s="137">
        <v>32</v>
      </c>
      <c r="AG856" s="137">
        <f t="shared" si="136"/>
        <v>-3.8719999999999999</v>
      </c>
      <c r="AK856" s="137">
        <f t="shared" si="137"/>
        <v>2.2149057211393126E-4</v>
      </c>
      <c r="AL856" s="137">
        <f t="shared" si="138"/>
        <v>5.3972976127375237E-5</v>
      </c>
      <c r="AM856" s="137">
        <f t="shared" si="139"/>
        <v>2.2149057211393126E-4</v>
      </c>
      <c r="AN856" s="137" t="str">
        <f t="shared" si="140"/>
        <v/>
      </c>
      <c r="AO856" s="137" t="str">
        <f t="shared" si="141"/>
        <v/>
      </c>
      <c r="AP856" s="137">
        <f t="shared" si="142"/>
        <v>0</v>
      </c>
      <c r="AQ856" s="137" t="str">
        <f t="shared" si="143"/>
        <v/>
      </c>
      <c r="AR856" s="137" t="str">
        <f t="shared" si="144"/>
        <v/>
      </c>
      <c r="AZ856" s="163"/>
      <c r="BA856" s="142"/>
      <c r="BB856" s="163"/>
      <c r="BC856" s="174"/>
      <c r="BD856" s="174"/>
      <c r="BE856" s="174"/>
      <c r="BF856" s="174"/>
      <c r="BG856" s="164"/>
      <c r="BH856" s="164"/>
      <c r="BI856" s="168" t="s">
        <v>78</v>
      </c>
      <c r="BK856" s="137">
        <v>9</v>
      </c>
      <c r="BL856" s="137">
        <f t="shared" si="146"/>
        <v>5.1200000000000009E-2</v>
      </c>
      <c r="BM856" s="137">
        <f t="shared" si="147"/>
        <v>0.99999977376863347</v>
      </c>
      <c r="BN856" s="137">
        <f t="shared" si="148"/>
        <v>1.1457439441642236E-7</v>
      </c>
      <c r="BO856" s="137" t="str">
        <f t="shared" si="149"/>
        <v/>
      </c>
      <c r="BP856" s="137" t="str">
        <f t="shared" si="145"/>
        <v/>
      </c>
    </row>
    <row r="857" spans="3:68" ht="20.100000000000001" customHeight="1" x14ac:dyDescent="0.25">
      <c r="C857" s="12"/>
      <c r="E857" s="130"/>
      <c r="F857" s="130"/>
      <c r="P857" s="141"/>
      <c r="Q857" s="141"/>
      <c r="R857" s="141"/>
      <c r="S857" s="138"/>
      <c r="U857" s="154"/>
      <c r="V857" s="154"/>
      <c r="AF857" s="137">
        <v>33</v>
      </c>
      <c r="AG857" s="137">
        <f t="shared" si="136"/>
        <v>-3.8679999999999999</v>
      </c>
      <c r="AK857" s="137">
        <f t="shared" si="137"/>
        <v>2.2494592157479312E-4</v>
      </c>
      <c r="AL857" s="137">
        <f t="shared" si="138"/>
        <v>5.4865832475690464E-5</v>
      </c>
      <c r="AM857" s="137">
        <f t="shared" si="139"/>
        <v>2.2494592157479312E-4</v>
      </c>
      <c r="AN857" s="137" t="str">
        <f t="shared" si="140"/>
        <v/>
      </c>
      <c r="AO857" s="137" t="str">
        <f t="shared" si="141"/>
        <v/>
      </c>
      <c r="AP857" s="137">
        <f t="shared" si="142"/>
        <v>0</v>
      </c>
      <c r="AQ857" s="137" t="str">
        <f t="shared" si="143"/>
        <v/>
      </c>
      <c r="AR857" s="137" t="str">
        <f t="shared" si="144"/>
        <v/>
      </c>
      <c r="AZ857" s="163"/>
      <c r="BA857" s="142"/>
      <c r="BB857" s="163"/>
      <c r="BC857" s="174"/>
      <c r="BD857" s="174"/>
      <c r="BE857" s="174"/>
      <c r="BF857" s="174"/>
      <c r="BG857" s="164"/>
      <c r="BH857" s="164"/>
      <c r="BI857" s="175">
        <f>F116</f>
        <v>4.5455497944388659E-27</v>
      </c>
      <c r="BK857" s="137">
        <v>10</v>
      </c>
      <c r="BL857" s="137">
        <f t="shared" si="146"/>
        <v>5.7600000000000012E-2</v>
      </c>
      <c r="BM857" s="137">
        <f t="shared" si="147"/>
        <v>0.99999965919423905</v>
      </c>
      <c r="BN857" s="137">
        <f t="shared" si="148"/>
        <v>1.5075653569951442E-7</v>
      </c>
      <c r="BO857" s="137" t="str">
        <f t="shared" si="149"/>
        <v/>
      </c>
      <c r="BP857" s="137" t="str">
        <f t="shared" si="145"/>
        <v/>
      </c>
    </row>
    <row r="858" spans="3:68" ht="20.100000000000001" customHeight="1" x14ac:dyDescent="0.25">
      <c r="C858" s="12"/>
      <c r="E858" s="130"/>
      <c r="F858" s="130"/>
      <c r="P858" s="141"/>
      <c r="Q858" s="141"/>
      <c r="R858" s="141"/>
      <c r="S858" s="138"/>
      <c r="U858" s="154"/>
      <c r="V858" s="154"/>
      <c r="AF858" s="137">
        <v>34</v>
      </c>
      <c r="AG858" s="137">
        <f t="shared" si="136"/>
        <v>-3.8639999999999999</v>
      </c>
      <c r="AK858" s="137">
        <f t="shared" si="137"/>
        <v>2.2845152073967242E-4</v>
      </c>
      <c r="AL858" s="137">
        <f t="shared" si="138"/>
        <v>5.5772610499228035E-5</v>
      </c>
      <c r="AM858" s="137">
        <f t="shared" si="139"/>
        <v>2.2845152073967242E-4</v>
      </c>
      <c r="AN858" s="137" t="str">
        <f t="shared" si="140"/>
        <v/>
      </c>
      <c r="AO858" s="137" t="str">
        <f t="shared" si="141"/>
        <v/>
      </c>
      <c r="AP858" s="137">
        <f t="shared" si="142"/>
        <v>0</v>
      </c>
      <c r="AQ858" s="137" t="str">
        <f t="shared" si="143"/>
        <v/>
      </c>
      <c r="AR858" s="137" t="str">
        <f t="shared" si="144"/>
        <v/>
      </c>
      <c r="AZ858" s="163"/>
      <c r="BA858" s="142"/>
      <c r="BB858" s="163"/>
      <c r="BC858" s="174"/>
      <c r="BD858" s="174"/>
      <c r="BE858" s="174"/>
      <c r="BF858" s="174"/>
      <c r="BG858" s="164"/>
      <c r="BH858" s="164"/>
      <c r="BK858" s="137">
        <v>11</v>
      </c>
      <c r="BL858" s="137">
        <f t="shared" si="146"/>
        <v>6.4000000000000015E-2</v>
      </c>
      <c r="BM858" s="137">
        <f t="shared" si="147"/>
        <v>0.99999950843770335</v>
      </c>
      <c r="BN858" s="137">
        <f t="shared" si="148"/>
        <v>1.9293781561291468E-7</v>
      </c>
      <c r="BO858" s="137" t="str">
        <f t="shared" si="149"/>
        <v/>
      </c>
      <c r="BP858" s="137" t="str">
        <f t="shared" si="145"/>
        <v/>
      </c>
    </row>
    <row r="859" spans="3:68" ht="20.100000000000001" customHeight="1" x14ac:dyDescent="0.25">
      <c r="C859" s="12"/>
      <c r="E859" s="130"/>
      <c r="F859" s="130"/>
      <c r="P859" s="141"/>
      <c r="Q859" s="141"/>
      <c r="R859" s="141"/>
      <c r="S859" s="138"/>
      <c r="U859" s="154"/>
      <c r="V859" s="154"/>
      <c r="AF859" s="137">
        <v>35</v>
      </c>
      <c r="AG859" s="137">
        <f t="shared" si="136"/>
        <v>-3.86</v>
      </c>
      <c r="AK859" s="137">
        <f t="shared" si="137"/>
        <v>2.3200803965694238E-4</v>
      </c>
      <c r="AL859" s="137">
        <f t="shared" si="138"/>
        <v>5.6693512534256526E-5</v>
      </c>
      <c r="AM859" s="137">
        <f t="shared" si="139"/>
        <v>2.3200803965694238E-4</v>
      </c>
      <c r="AN859" s="137" t="str">
        <f t="shared" si="140"/>
        <v/>
      </c>
      <c r="AO859" s="137" t="str">
        <f t="shared" si="141"/>
        <v/>
      </c>
      <c r="AP859" s="137">
        <f t="shared" si="142"/>
        <v>0</v>
      </c>
      <c r="AQ859" s="137" t="str">
        <f t="shared" si="143"/>
        <v/>
      </c>
      <c r="AR859" s="137" t="str">
        <f t="shared" si="144"/>
        <v/>
      </c>
      <c r="AZ859" s="163"/>
      <c r="BA859" s="142"/>
      <c r="BB859" s="163"/>
      <c r="BC859" s="174"/>
      <c r="BD859" s="174"/>
      <c r="BE859" s="174"/>
      <c r="BF859" s="174"/>
      <c r="BG859" s="164"/>
      <c r="BH859" s="164"/>
      <c r="BI859" s="168" t="s">
        <v>342</v>
      </c>
      <c r="BK859" s="137">
        <v>12</v>
      </c>
      <c r="BL859" s="137">
        <f t="shared" si="146"/>
        <v>7.0400000000000018E-2</v>
      </c>
      <c r="BM859" s="137">
        <f t="shared" si="147"/>
        <v>0.99999931549988774</v>
      </c>
      <c r="BN859" s="137">
        <f t="shared" si="148"/>
        <v>2.4137879062191558E-7</v>
      </c>
      <c r="BO859" s="137" t="str">
        <f t="shared" si="149"/>
        <v/>
      </c>
      <c r="BP859" s="137" t="str">
        <f t="shared" si="145"/>
        <v/>
      </c>
    </row>
    <row r="860" spans="3:68" ht="20.100000000000001" customHeight="1" x14ac:dyDescent="0.25">
      <c r="C860" s="12"/>
      <c r="E860" s="130"/>
      <c r="F860" s="130"/>
      <c r="P860" s="141"/>
      <c r="Q860" s="141"/>
      <c r="R860" s="141"/>
      <c r="S860" s="138"/>
      <c r="U860" s="154"/>
      <c r="V860" s="154"/>
      <c r="AF860" s="137">
        <v>36</v>
      </c>
      <c r="AG860" s="137">
        <f t="shared" si="136"/>
        <v>-3.8559999999999999</v>
      </c>
      <c r="AK860" s="137">
        <f t="shared" si="137"/>
        <v>2.3561615634853757E-4</v>
      </c>
      <c r="AL860" s="137">
        <f t="shared" si="138"/>
        <v>5.7628743613158094E-5</v>
      </c>
      <c r="AM860" s="137">
        <f t="shared" si="139"/>
        <v>2.3561615634853757E-4</v>
      </c>
      <c r="AN860" s="137" t="str">
        <f t="shared" si="140"/>
        <v/>
      </c>
      <c r="AO860" s="137" t="str">
        <f t="shared" si="141"/>
        <v/>
      </c>
      <c r="AP860" s="137">
        <f t="shared" si="142"/>
        <v>0</v>
      </c>
      <c r="AQ860" s="137" t="str">
        <f t="shared" si="143"/>
        <v/>
      </c>
      <c r="AR860" s="137" t="str">
        <f t="shared" si="144"/>
        <v/>
      </c>
      <c r="AZ860" s="163"/>
      <c r="BA860" s="142"/>
      <c r="BB860" s="163"/>
      <c r="BC860" s="174"/>
      <c r="BD860" s="174"/>
      <c r="BE860" s="174"/>
      <c r="BF860" s="174"/>
      <c r="BG860" s="164"/>
      <c r="BH860" s="164"/>
      <c r="BI860" s="188">
        <f>1-BI857</f>
        <v>1</v>
      </c>
      <c r="BJ860" s="188"/>
      <c r="BK860" s="137">
        <v>13</v>
      </c>
      <c r="BL860" s="137">
        <f t="shared" si="146"/>
        <v>7.6800000000000021E-2</v>
      </c>
      <c r="BM860" s="137">
        <f t="shared" si="147"/>
        <v>0.99999907412109712</v>
      </c>
      <c r="BN860" s="137">
        <f t="shared" si="148"/>
        <v>2.9632144338265221E-7</v>
      </c>
      <c r="BO860" s="137" t="str">
        <f t="shared" si="149"/>
        <v/>
      </c>
      <c r="BP860" s="137" t="str">
        <f t="shared" si="145"/>
        <v/>
      </c>
    </row>
    <row r="861" spans="3:68" ht="20.100000000000001" customHeight="1" x14ac:dyDescent="0.25">
      <c r="C861" s="12"/>
      <c r="E861" s="130"/>
      <c r="F861" s="130"/>
      <c r="P861" s="141"/>
      <c r="Q861" s="141"/>
      <c r="R861" s="141"/>
      <c r="S861" s="138"/>
      <c r="U861" s="154"/>
      <c r="V861" s="154"/>
      <c r="AF861" s="137">
        <v>37</v>
      </c>
      <c r="AG861" s="137">
        <f t="shared" si="136"/>
        <v>-3.8519999999999999</v>
      </c>
      <c r="AK861" s="137">
        <f t="shared" si="137"/>
        <v>2.3927655689035554E-4</v>
      </c>
      <c r="AL861" s="137">
        <f t="shared" si="138"/>
        <v>5.8578511496483664E-5</v>
      </c>
      <c r="AM861" s="137">
        <f t="shared" si="139"/>
        <v>2.3927655689035554E-4</v>
      </c>
      <c r="AN861" s="137" t="str">
        <f t="shared" si="140"/>
        <v/>
      </c>
      <c r="AO861" s="137" t="str">
        <f t="shared" si="141"/>
        <v/>
      </c>
      <c r="AP861" s="137">
        <f t="shared" si="142"/>
        <v>0</v>
      </c>
      <c r="AQ861" s="137" t="str">
        <f t="shared" si="143"/>
        <v/>
      </c>
      <c r="AR861" s="137" t="str">
        <f t="shared" si="144"/>
        <v/>
      </c>
      <c r="AZ861" s="163"/>
      <c r="BA861" s="142"/>
      <c r="BB861" s="163"/>
      <c r="BC861" s="174"/>
      <c r="BD861" s="174"/>
      <c r="BE861" s="174"/>
      <c r="BF861" s="174"/>
      <c r="BG861" s="164"/>
      <c r="BH861" s="164"/>
      <c r="BI861" s="164"/>
      <c r="BK861" s="137">
        <v>14</v>
      </c>
      <c r="BL861" s="137">
        <f t="shared" si="146"/>
        <v>8.3200000000000024E-2</v>
      </c>
      <c r="BM861" s="137">
        <f t="shared" si="147"/>
        <v>0.99999877779965374</v>
      </c>
      <c r="BN861" s="137">
        <f t="shared" si="148"/>
        <v>3.5799135678082905E-7</v>
      </c>
      <c r="BO861" s="137" t="str">
        <f t="shared" si="149"/>
        <v/>
      </c>
      <c r="BP861" s="137" t="str">
        <f t="shared" si="145"/>
        <v/>
      </c>
    </row>
    <row r="862" spans="3:68" ht="20.100000000000001" customHeight="1" x14ac:dyDescent="0.25">
      <c r="C862" s="12"/>
      <c r="E862" s="130"/>
      <c r="F862" s="130"/>
      <c r="P862" s="141"/>
      <c r="Q862" s="141"/>
      <c r="R862" s="141"/>
      <c r="S862" s="138"/>
      <c r="U862" s="154"/>
      <c r="V862" s="154"/>
      <c r="AF862" s="137">
        <v>38</v>
      </c>
      <c r="AG862" s="137">
        <f t="shared" si="136"/>
        <v>-3.8479999999999999</v>
      </c>
      <c r="AK862" s="137">
        <f t="shared" si="137"/>
        <v>2.4298993549326024E-4</v>
      </c>
      <c r="AL862" s="137">
        <f t="shared" si="138"/>
        <v>5.9543026705330651E-5</v>
      </c>
      <c r="AM862" s="137">
        <f t="shared" si="139"/>
        <v>2.4298993549326024E-4</v>
      </c>
      <c r="AN862" s="137" t="str">
        <f t="shared" si="140"/>
        <v/>
      </c>
      <c r="AO862" s="137" t="str">
        <f t="shared" si="141"/>
        <v/>
      </c>
      <c r="AP862" s="137">
        <f t="shared" si="142"/>
        <v>0</v>
      </c>
      <c r="AQ862" s="137" t="str">
        <f t="shared" si="143"/>
        <v/>
      </c>
      <c r="AR862" s="137" t="str">
        <f t="shared" si="144"/>
        <v/>
      </c>
      <c r="AZ862" s="163"/>
      <c r="BA862" s="142"/>
      <c r="BB862" s="163"/>
      <c r="BC862" s="174"/>
      <c r="BD862" s="174"/>
      <c r="BE862" s="174"/>
      <c r="BF862" s="174"/>
      <c r="BG862" s="164"/>
      <c r="BH862" s="164"/>
      <c r="BI862" s="164"/>
      <c r="BK862" s="137">
        <v>15</v>
      </c>
      <c r="BL862" s="137">
        <f t="shared" si="146"/>
        <v>8.9600000000000027E-2</v>
      </c>
      <c r="BM862" s="137">
        <f t="shared" si="147"/>
        <v>0.99999841980829696</v>
      </c>
      <c r="BN862" s="137">
        <f t="shared" si="148"/>
        <v>4.265994730801026E-7</v>
      </c>
      <c r="BO862" s="137" t="str">
        <f t="shared" si="149"/>
        <v/>
      </c>
      <c r="BP862" s="137" t="str">
        <f t="shared" si="145"/>
        <v/>
      </c>
    </row>
    <row r="863" spans="3:68" ht="20.100000000000001" customHeight="1" x14ac:dyDescent="0.25">
      <c r="C863" s="12"/>
      <c r="E863" s="130"/>
      <c r="F863" s="130"/>
      <c r="P863" s="141"/>
      <c r="Q863" s="141"/>
      <c r="R863" s="141"/>
      <c r="S863" s="138"/>
      <c r="U863" s="154"/>
      <c r="V863" s="154"/>
      <c r="AF863" s="137">
        <v>39</v>
      </c>
      <c r="AG863" s="137">
        <f t="shared" si="136"/>
        <v>-3.8439999999999999</v>
      </c>
      <c r="AK863" s="137">
        <f t="shared" si="137"/>
        <v>2.4675699458468858E-4</v>
      </c>
      <c r="AL863" s="137">
        <f t="shared" si="138"/>
        <v>6.0522502554045553E-5</v>
      </c>
      <c r="AM863" s="137">
        <f t="shared" si="139"/>
        <v>2.4675699458468858E-4</v>
      </c>
      <c r="AN863" s="137" t="str">
        <f t="shared" si="140"/>
        <v/>
      </c>
      <c r="AO863" s="137" t="str">
        <f t="shared" si="141"/>
        <v/>
      </c>
      <c r="AP863" s="137">
        <f t="shared" si="142"/>
        <v>0</v>
      </c>
      <c r="AQ863" s="137" t="str">
        <f t="shared" si="143"/>
        <v/>
      </c>
      <c r="AR863" s="137" t="str">
        <f t="shared" si="144"/>
        <v/>
      </c>
      <c r="AZ863" s="163"/>
      <c r="BA863" s="142"/>
      <c r="BB863" s="163"/>
      <c r="BC863" s="174"/>
      <c r="BD863" s="174"/>
      <c r="BE863" s="174"/>
      <c r="BF863" s="174"/>
      <c r="BG863" s="164"/>
      <c r="BH863" s="164"/>
      <c r="BI863" s="164"/>
      <c r="BK863" s="137">
        <v>16</v>
      </c>
      <c r="BL863" s="137">
        <f t="shared" si="146"/>
        <v>9.600000000000003E-2</v>
      </c>
      <c r="BM863" s="137">
        <f t="shared" si="147"/>
        <v>0.99999799320882388</v>
      </c>
      <c r="BN863" s="137">
        <f t="shared" si="148"/>
        <v>5.0234354409539606E-7</v>
      </c>
      <c r="BO863" s="137" t="str">
        <f t="shared" si="149"/>
        <v/>
      </c>
      <c r="BP863" s="137" t="str">
        <f t="shared" si="145"/>
        <v/>
      </c>
    </row>
    <row r="864" spans="3:68" ht="20.100000000000001" customHeight="1" x14ac:dyDescent="0.25">
      <c r="C864" s="12"/>
      <c r="E864" s="130"/>
      <c r="F864" s="130"/>
      <c r="P864" s="141"/>
      <c r="Q864" s="141"/>
      <c r="R864" s="141"/>
      <c r="S864" s="138"/>
      <c r="U864" s="154"/>
      <c r="V864" s="154"/>
      <c r="AF864" s="137">
        <v>40</v>
      </c>
      <c r="AG864" s="137">
        <f t="shared" si="136"/>
        <v>-3.84</v>
      </c>
      <c r="AK864" s="137">
        <f t="shared" si="137"/>
        <v>2.5057844489086075E-4</v>
      </c>
      <c r="AL864" s="137">
        <f t="shared" si="138"/>
        <v>6.1517155183255203E-5</v>
      </c>
      <c r="AM864" s="137">
        <f t="shared" si="139"/>
        <v>2.5057844489086075E-4</v>
      </c>
      <c r="AN864" s="137" t="str">
        <f t="shared" si="140"/>
        <v/>
      </c>
      <c r="AO864" s="137" t="str">
        <f t="shared" si="141"/>
        <v/>
      </c>
      <c r="AP864" s="137">
        <f t="shared" si="142"/>
        <v>0</v>
      </c>
      <c r="AQ864" s="137" t="str">
        <f t="shared" si="143"/>
        <v/>
      </c>
      <c r="AR864" s="137" t="str">
        <f t="shared" si="144"/>
        <v/>
      </c>
      <c r="AZ864" s="163"/>
      <c r="BA864" s="142"/>
      <c r="BB864" s="163"/>
      <c r="BC864" s="174"/>
      <c r="BD864" s="174"/>
      <c r="BE864" s="174"/>
      <c r="BF864" s="174"/>
      <c r="BG864" s="164"/>
      <c r="BH864" s="164"/>
      <c r="BI864" s="164"/>
      <c r="BK864" s="137">
        <v>17</v>
      </c>
      <c r="BL864" s="137">
        <f t="shared" si="146"/>
        <v>0.10240000000000003</v>
      </c>
      <c r="BM864" s="137">
        <f t="shared" si="147"/>
        <v>0.99999749086527978</v>
      </c>
      <c r="BN864" s="137">
        <f t="shared" si="148"/>
        <v>5.8540934477768758E-7</v>
      </c>
      <c r="BO864" s="137" t="str">
        <f t="shared" si="149"/>
        <v/>
      </c>
      <c r="BP864" s="137" t="str">
        <f t="shared" si="145"/>
        <v/>
      </c>
    </row>
    <row r="865" spans="3:68" ht="20.100000000000001" customHeight="1" x14ac:dyDescent="0.25">
      <c r="C865" s="12"/>
      <c r="E865" s="130"/>
      <c r="F865" s="130"/>
      <c r="P865" s="141"/>
      <c r="Q865" s="141"/>
      <c r="R865" s="141"/>
      <c r="S865" s="138"/>
      <c r="U865" s="154"/>
      <c r="V865" s="154"/>
      <c r="AF865" s="137">
        <v>41</v>
      </c>
      <c r="AG865" s="137">
        <f t="shared" si="136"/>
        <v>-3.8359999999999999</v>
      </c>
      <c r="AK865" s="137">
        <f t="shared" si="137"/>
        <v>2.5445500551959862E-4</v>
      </c>
      <c r="AL865" s="137">
        <f t="shared" si="138"/>
        <v>6.2527203593226323E-5</v>
      </c>
      <c r="AM865" s="137">
        <f t="shared" si="139"/>
        <v>2.5445500551959862E-4</v>
      </c>
      <c r="AN865" s="137" t="str">
        <f t="shared" si="140"/>
        <v/>
      </c>
      <c r="AO865" s="137" t="str">
        <f t="shared" si="141"/>
        <v/>
      </c>
      <c r="AP865" s="137">
        <f t="shared" si="142"/>
        <v>0</v>
      </c>
      <c r="AQ865" s="137" t="str">
        <f t="shared" si="143"/>
        <v/>
      </c>
      <c r="AR865" s="137" t="str">
        <f t="shared" si="144"/>
        <v/>
      </c>
      <c r="AZ865" s="163"/>
      <c r="BA865" s="142"/>
      <c r="BB865" s="163"/>
      <c r="BC865" s="174"/>
      <c r="BD865" s="174"/>
      <c r="BE865" s="174"/>
      <c r="BF865" s="174"/>
      <c r="BG865" s="164"/>
      <c r="BH865" s="164"/>
      <c r="BI865" s="164"/>
      <c r="BK865" s="137">
        <v>18</v>
      </c>
      <c r="BL865" s="137">
        <f t="shared" si="146"/>
        <v>0.10880000000000004</v>
      </c>
      <c r="BM865" s="137">
        <f t="shared" si="147"/>
        <v>0.999996905455935</v>
      </c>
      <c r="BN865" s="137">
        <f t="shared" si="148"/>
        <v>6.7597170017030805E-7</v>
      </c>
      <c r="BO865" s="137" t="str">
        <f t="shared" si="149"/>
        <v/>
      </c>
      <c r="BP865" s="137" t="str">
        <f t="shared" si="145"/>
        <v/>
      </c>
    </row>
    <row r="866" spans="3:68" ht="20.100000000000001" customHeight="1" x14ac:dyDescent="0.25">
      <c r="C866" s="12"/>
      <c r="E866" s="130"/>
      <c r="F866" s="130"/>
      <c r="P866" s="141"/>
      <c r="Q866" s="141"/>
      <c r="R866" s="141"/>
      <c r="S866" s="138"/>
      <c r="U866" s="154"/>
      <c r="V866" s="154"/>
      <c r="AC866" s="141"/>
      <c r="AD866" s="141"/>
      <c r="AE866" s="141"/>
      <c r="AF866" s="137">
        <v>42</v>
      </c>
      <c r="AG866" s="137">
        <f t="shared" si="136"/>
        <v>-3.8319999999999999</v>
      </c>
      <c r="AK866" s="137">
        <f t="shared" si="137"/>
        <v>2.5838740404374953E-4</v>
      </c>
      <c r="AL866" s="137">
        <f t="shared" si="138"/>
        <v>6.3552869677559342E-5</v>
      </c>
      <c r="AM866" s="137">
        <f t="shared" si="139"/>
        <v>2.5838740404374953E-4</v>
      </c>
      <c r="AN866" s="137" t="str">
        <f t="shared" si="140"/>
        <v/>
      </c>
      <c r="AO866" s="137" t="str">
        <f t="shared" si="141"/>
        <v/>
      </c>
      <c r="AP866" s="137">
        <f t="shared" si="142"/>
        <v>0</v>
      </c>
      <c r="AQ866" s="137" t="str">
        <f t="shared" si="143"/>
        <v/>
      </c>
      <c r="AR866" s="137" t="str">
        <f t="shared" si="144"/>
        <v/>
      </c>
      <c r="AZ866" s="163"/>
      <c r="BA866" s="142"/>
      <c r="BB866" s="163"/>
      <c r="BC866" s="174"/>
      <c r="BD866" s="174"/>
      <c r="BE866" s="174"/>
      <c r="BF866" s="174"/>
      <c r="BG866" s="164"/>
      <c r="BH866" s="164"/>
      <c r="BI866" s="141"/>
      <c r="BJ866" s="141"/>
      <c r="BK866" s="137">
        <v>19</v>
      </c>
      <c r="BL866" s="137">
        <f t="shared" si="146"/>
        <v>0.11520000000000004</v>
      </c>
      <c r="BM866" s="137">
        <f t="shared" si="147"/>
        <v>0.99999622948423483</v>
      </c>
      <c r="BN866" s="137">
        <f t="shared" si="148"/>
        <v>7.7419536903544639E-7</v>
      </c>
      <c r="BO866" s="137" t="str">
        <f t="shared" si="149"/>
        <v/>
      </c>
      <c r="BP866" s="137" t="str">
        <f t="shared" si="145"/>
        <v/>
      </c>
    </row>
    <row r="867" spans="3:68" ht="20.100000000000001" customHeight="1" x14ac:dyDescent="0.25">
      <c r="C867" s="12"/>
      <c r="E867" s="130"/>
      <c r="F867" s="130"/>
      <c r="S867" s="138"/>
      <c r="U867" s="154"/>
      <c r="V867" s="154"/>
      <c r="AC867" s="141"/>
      <c r="AD867" s="141"/>
      <c r="AE867" s="141"/>
      <c r="AF867" s="137">
        <v>43</v>
      </c>
      <c r="AG867" s="137">
        <f t="shared" si="136"/>
        <v>-3.8279999999999998</v>
      </c>
      <c r="AK867" s="137">
        <f t="shared" si="137"/>
        <v>2.6237637658522018E-4</v>
      </c>
      <c r="AL867" s="137">
        <f t="shared" si="138"/>
        <v>6.4594378257215614E-5</v>
      </c>
      <c r="AM867" s="137">
        <f t="shared" si="139"/>
        <v>2.6237637658522018E-4</v>
      </c>
      <c r="AN867" s="137" t="str">
        <f t="shared" si="140"/>
        <v/>
      </c>
      <c r="AO867" s="137" t="str">
        <f t="shared" si="141"/>
        <v/>
      </c>
      <c r="AP867" s="137">
        <f t="shared" si="142"/>
        <v>0</v>
      </c>
      <c r="AQ867" s="137" t="str">
        <f t="shared" si="143"/>
        <v/>
      </c>
      <c r="AR867" s="137" t="str">
        <f t="shared" si="144"/>
        <v/>
      </c>
      <c r="AZ867" s="163"/>
      <c r="BA867" s="142"/>
      <c r="BB867" s="163"/>
      <c r="BC867" s="174"/>
      <c r="BD867" s="174"/>
      <c r="BE867" s="174"/>
      <c r="BF867" s="174"/>
      <c r="BG867" s="164"/>
      <c r="BH867" s="164"/>
      <c r="BI867" s="141"/>
      <c r="BJ867" s="141"/>
      <c r="BK867" s="137">
        <v>20</v>
      </c>
      <c r="BL867" s="137">
        <f t="shared" si="146"/>
        <v>0.12160000000000004</v>
      </c>
      <c r="BM867" s="137">
        <f t="shared" si="147"/>
        <v>0.9999954552888658</v>
      </c>
      <c r="BN867" s="137">
        <f t="shared" si="148"/>
        <v>8.8023580613327823E-7</v>
      </c>
      <c r="BO867" s="137" t="str">
        <f t="shared" si="149"/>
        <v/>
      </c>
      <c r="BP867" s="137" t="str">
        <f t="shared" si="145"/>
        <v/>
      </c>
    </row>
    <row r="868" spans="3:68" ht="20.100000000000001" customHeight="1" x14ac:dyDescent="0.25">
      <c r="C868" s="12"/>
      <c r="E868" s="130"/>
      <c r="F868" s="130"/>
      <c r="S868" s="138"/>
      <c r="U868" s="154"/>
      <c r="V868" s="154"/>
      <c r="AC868" s="141"/>
      <c r="AD868" s="141"/>
      <c r="AE868" s="141"/>
      <c r="AF868" s="137">
        <v>44</v>
      </c>
      <c r="AG868" s="137">
        <f t="shared" si="136"/>
        <v>-3.8239999999999998</v>
      </c>
      <c r="AK868" s="137">
        <f t="shared" si="137"/>
        <v>2.6642266789962096E-4</v>
      </c>
      <c r="AL868" s="137">
        <f t="shared" si="138"/>
        <v>6.5651957114884092E-5</v>
      </c>
      <c r="AM868" s="137">
        <f t="shared" si="139"/>
        <v>2.6642266789962096E-4</v>
      </c>
      <c r="AN868" s="137" t="str">
        <f t="shared" si="140"/>
        <v/>
      </c>
      <c r="AO868" s="137" t="str">
        <f t="shared" si="141"/>
        <v/>
      </c>
      <c r="AP868" s="137">
        <f t="shared" si="142"/>
        <v>0</v>
      </c>
      <c r="AQ868" s="137" t="str">
        <f t="shared" si="143"/>
        <v/>
      </c>
      <c r="AR868" s="137" t="str">
        <f t="shared" si="144"/>
        <v/>
      </c>
      <c r="AZ868" s="163"/>
      <c r="BA868" s="142"/>
      <c r="BB868" s="163"/>
      <c r="BC868" s="174"/>
      <c r="BD868" s="174"/>
      <c r="BE868" s="174"/>
      <c r="BF868" s="174"/>
      <c r="BG868" s="164"/>
      <c r="BH868" s="164"/>
      <c r="BI868" s="141"/>
      <c r="BJ868" s="141"/>
      <c r="BK868" s="137">
        <v>21</v>
      </c>
      <c r="BL868" s="137">
        <f t="shared" si="146"/>
        <v>0.12800000000000003</v>
      </c>
      <c r="BM868" s="137">
        <f t="shared" si="147"/>
        <v>0.99999457505305966</v>
      </c>
      <c r="BN868" s="137">
        <f t="shared" si="148"/>
        <v>9.9423982979907066E-7</v>
      </c>
      <c r="BO868" s="137" t="str">
        <f t="shared" si="149"/>
        <v/>
      </c>
      <c r="BP868" s="137" t="str">
        <f t="shared" si="145"/>
        <v/>
      </c>
    </row>
    <row r="869" spans="3:68" ht="20.100000000000001" customHeight="1" x14ac:dyDescent="0.25">
      <c r="C869" s="12"/>
      <c r="E869" s="130"/>
      <c r="F869" s="130"/>
      <c r="S869" s="138"/>
      <c r="U869" s="154"/>
      <c r="V869" s="154"/>
      <c r="AC869" s="141"/>
      <c r="AD869" s="141"/>
      <c r="AE869" s="141"/>
      <c r="AF869" s="137">
        <v>45</v>
      </c>
      <c r="AG869" s="137">
        <f t="shared" si="136"/>
        <v>-3.82</v>
      </c>
      <c r="AK869" s="137">
        <f t="shared" si="137"/>
        <v>2.70527031461521E-4</v>
      </c>
      <c r="AL869" s="137">
        <f t="shared" si="138"/>
        <v>6.6725837029684654E-5</v>
      </c>
      <c r="AM869" s="137">
        <f t="shared" si="139"/>
        <v>2.70527031461521E-4</v>
      </c>
      <c r="AN869" s="137" t="str">
        <f t="shared" si="140"/>
        <v/>
      </c>
      <c r="AO869" s="137" t="str">
        <f t="shared" si="141"/>
        <v/>
      </c>
      <c r="AP869" s="137">
        <f t="shared" si="142"/>
        <v>0</v>
      </c>
      <c r="AQ869" s="137" t="str">
        <f t="shared" si="143"/>
        <v/>
      </c>
      <c r="AR869" s="137" t="str">
        <f t="shared" si="144"/>
        <v/>
      </c>
      <c r="AZ869" s="163"/>
      <c r="BA869" s="142"/>
      <c r="BB869" s="163"/>
      <c r="BC869" s="174"/>
      <c r="BD869" s="174"/>
      <c r="BE869" s="174"/>
      <c r="BF869" s="174"/>
      <c r="BG869" s="164"/>
      <c r="BH869" s="164"/>
      <c r="BI869" s="141"/>
      <c r="BJ869" s="141"/>
      <c r="BK869" s="137">
        <v>22</v>
      </c>
      <c r="BL869" s="137">
        <f t="shared" si="146"/>
        <v>0.13440000000000002</v>
      </c>
      <c r="BM869" s="137">
        <f t="shared" si="147"/>
        <v>0.99999358081322987</v>
      </c>
      <c r="BN869" s="137">
        <f t="shared" si="148"/>
        <v>1.1163462104724076E-6</v>
      </c>
      <c r="BO869" s="137" t="str">
        <f t="shared" si="149"/>
        <v/>
      </c>
      <c r="BP869" s="137" t="str">
        <f t="shared" si="145"/>
        <v/>
      </c>
    </row>
    <row r="870" spans="3:68" ht="20.100000000000001" customHeight="1" x14ac:dyDescent="0.25">
      <c r="C870" s="12"/>
      <c r="E870" s="130"/>
      <c r="F870" s="130"/>
      <c r="S870" s="138"/>
      <c r="U870" s="154"/>
      <c r="V870" s="154"/>
      <c r="AC870" s="141"/>
      <c r="AD870" s="141"/>
      <c r="AE870" s="141"/>
      <c r="AF870" s="137">
        <v>46</v>
      </c>
      <c r="AG870" s="137">
        <f t="shared" si="136"/>
        <v>-3.8159999999999998</v>
      </c>
      <c r="AK870" s="137">
        <f t="shared" si="137"/>
        <v>2.7469022955031567E-4</v>
      </c>
      <c r="AL870" s="137">
        <f t="shared" si="138"/>
        <v>6.7816251812216968E-5</v>
      </c>
      <c r="AM870" s="137">
        <f t="shared" si="139"/>
        <v>2.7469022955031567E-4</v>
      </c>
      <c r="AN870" s="137" t="str">
        <f t="shared" si="140"/>
        <v/>
      </c>
      <c r="AO870" s="137" t="str">
        <f t="shared" si="141"/>
        <v/>
      </c>
      <c r="AP870" s="137">
        <f t="shared" si="142"/>
        <v>0</v>
      </c>
      <c r="AQ870" s="137" t="str">
        <f t="shared" si="143"/>
        <v/>
      </c>
      <c r="AR870" s="137" t="str">
        <f t="shared" si="144"/>
        <v/>
      </c>
      <c r="AZ870" s="163"/>
      <c r="BA870" s="142"/>
      <c r="BB870" s="163"/>
      <c r="BC870" s="174"/>
      <c r="BD870" s="174"/>
      <c r="BE870" s="174"/>
      <c r="BF870" s="174"/>
      <c r="BG870" s="164"/>
      <c r="BH870" s="164"/>
      <c r="BI870" s="141"/>
      <c r="BJ870" s="141"/>
      <c r="BK870" s="137">
        <v>23</v>
      </c>
      <c r="BL870" s="137">
        <f t="shared" si="146"/>
        <v>0.14080000000000001</v>
      </c>
      <c r="BM870" s="137">
        <f t="shared" si="147"/>
        <v>0.99999246446701939</v>
      </c>
      <c r="BN870" s="137">
        <f t="shared" si="148"/>
        <v>1.2466861908366766E-6</v>
      </c>
      <c r="BO870" s="137" t="str">
        <f t="shared" si="149"/>
        <v/>
      </c>
      <c r="BP870" s="137" t="str">
        <f t="shared" si="145"/>
        <v/>
      </c>
    </row>
    <row r="871" spans="3:68" ht="20.100000000000001" customHeight="1" x14ac:dyDescent="0.25">
      <c r="C871" s="12"/>
      <c r="E871" s="130"/>
      <c r="F871" s="130"/>
      <c r="S871" s="138"/>
      <c r="U871" s="154"/>
      <c r="V871" s="154"/>
      <c r="AC871" s="141"/>
      <c r="AD871" s="141"/>
      <c r="AE871" s="141"/>
      <c r="AF871" s="137">
        <v>47</v>
      </c>
      <c r="AG871" s="137">
        <f t="shared" si="136"/>
        <v>-3.8119999999999998</v>
      </c>
      <c r="AK871" s="137">
        <f t="shared" si="137"/>
        <v>2.7891303333670801E-4</v>
      </c>
      <c r="AL871" s="137">
        <f t="shared" si="138"/>
        <v>6.8923438339951702E-5</v>
      </c>
      <c r="AM871" s="137">
        <f t="shared" si="139"/>
        <v>2.7891303333670801E-4</v>
      </c>
      <c r="AN871" s="137" t="str">
        <f t="shared" si="140"/>
        <v/>
      </c>
      <c r="AO871" s="137" t="str">
        <f t="shared" si="141"/>
        <v/>
      </c>
      <c r="AP871" s="137">
        <f t="shared" si="142"/>
        <v>0</v>
      </c>
      <c r="AQ871" s="137" t="str">
        <f t="shared" si="143"/>
        <v/>
      </c>
      <c r="AR871" s="137" t="str">
        <f t="shared" si="144"/>
        <v/>
      </c>
      <c r="AZ871" s="163"/>
      <c r="BA871" s="142"/>
      <c r="BB871" s="163"/>
      <c r="BC871" s="174"/>
      <c r="BD871" s="174"/>
      <c r="BE871" s="174"/>
      <c r="BF871" s="174"/>
      <c r="BG871" s="164"/>
      <c r="BH871" s="164"/>
      <c r="BI871" s="141"/>
      <c r="BJ871" s="141"/>
      <c r="BK871" s="137">
        <v>24</v>
      </c>
      <c r="BL871" s="137">
        <f t="shared" si="146"/>
        <v>0.1472</v>
      </c>
      <c r="BM871" s="137">
        <f t="shared" si="147"/>
        <v>0.99999121778082856</v>
      </c>
      <c r="BN871" s="137">
        <f t="shared" si="148"/>
        <v>1.3853839520017175E-6</v>
      </c>
      <c r="BO871" s="137" t="str">
        <f t="shared" si="149"/>
        <v/>
      </c>
      <c r="BP871" s="137" t="str">
        <f t="shared" si="145"/>
        <v/>
      </c>
    </row>
    <row r="872" spans="3:68" ht="20.100000000000001" customHeight="1" x14ac:dyDescent="0.25">
      <c r="C872" s="12"/>
      <c r="E872" s="130"/>
      <c r="F872" s="130"/>
      <c r="S872" s="138"/>
      <c r="U872" s="154"/>
      <c r="V872" s="154"/>
      <c r="AC872" s="141"/>
      <c r="AD872" s="141"/>
      <c r="AE872" s="141"/>
      <c r="AF872" s="137">
        <v>48</v>
      </c>
      <c r="AG872" s="137">
        <f t="shared" si="136"/>
        <v>-3.8079999999999998</v>
      </c>
      <c r="AK872" s="137">
        <f t="shared" si="137"/>
        <v>2.8319622296980597E-4</v>
      </c>
      <c r="AL872" s="137">
        <f t="shared" si="138"/>
        <v>7.0047636592969923E-5</v>
      </c>
      <c r="AM872" s="137">
        <f t="shared" si="139"/>
        <v>2.8319622296980597E-4</v>
      </c>
      <c r="AN872" s="137" t="str">
        <f t="shared" si="140"/>
        <v/>
      </c>
      <c r="AO872" s="137" t="str">
        <f t="shared" si="141"/>
        <v/>
      </c>
      <c r="AP872" s="137">
        <f t="shared" si="142"/>
        <v>0</v>
      </c>
      <c r="AQ872" s="137" t="str">
        <f t="shared" si="143"/>
        <v/>
      </c>
      <c r="AR872" s="137" t="str">
        <f t="shared" si="144"/>
        <v/>
      </c>
      <c r="AZ872" s="163"/>
      <c r="BA872" s="142"/>
      <c r="BB872" s="163"/>
      <c r="BC872" s="174"/>
      <c r="BD872" s="174"/>
      <c r="BE872" s="174"/>
      <c r="BF872" s="174"/>
      <c r="BG872" s="164"/>
      <c r="BH872" s="164"/>
      <c r="BI872" s="141"/>
      <c r="BJ872" s="141"/>
      <c r="BK872" s="137">
        <v>25</v>
      </c>
      <c r="BL872" s="137">
        <f t="shared" si="146"/>
        <v>0.15359999999999999</v>
      </c>
      <c r="BM872" s="137">
        <f t="shared" si="147"/>
        <v>0.99998983239687655</v>
      </c>
      <c r="BN872" s="137">
        <f t="shared" si="148"/>
        <v>1.5325570303925673E-6</v>
      </c>
      <c r="BO872" s="137" t="str">
        <f t="shared" si="149"/>
        <v/>
      </c>
      <c r="BP872" s="137" t="str">
        <f t="shared" si="145"/>
        <v/>
      </c>
    </row>
    <row r="873" spans="3:68" ht="20.100000000000001" customHeight="1" x14ac:dyDescent="0.25">
      <c r="C873" s="12"/>
      <c r="E873" s="130"/>
      <c r="F873" s="130"/>
      <c r="S873" s="138"/>
      <c r="U873" s="154"/>
      <c r="V873" s="154"/>
      <c r="AC873" s="141"/>
      <c r="AD873" s="141"/>
      <c r="AE873" s="141"/>
      <c r="AF873" s="137">
        <v>49</v>
      </c>
      <c r="AG873" s="137">
        <f t="shared" si="136"/>
        <v>-3.8039999999999998</v>
      </c>
      <c r="AK873" s="137">
        <f t="shared" si="137"/>
        <v>2.8754058766483344E-4</v>
      </c>
      <c r="AL873" s="137">
        <f t="shared" si="138"/>
        <v>7.1189089690052408E-5</v>
      </c>
      <c r="AM873" s="137">
        <f t="shared" si="139"/>
        <v>2.8754058766483344E-4</v>
      </c>
      <c r="AN873" s="137" t="str">
        <f t="shared" si="140"/>
        <v/>
      </c>
      <c r="AO873" s="137" t="str">
        <f t="shared" si="141"/>
        <v/>
      </c>
      <c r="AP873" s="137">
        <f t="shared" si="142"/>
        <v>0</v>
      </c>
      <c r="AQ873" s="137" t="str">
        <f t="shared" si="143"/>
        <v/>
      </c>
      <c r="AR873" s="137" t="str">
        <f t="shared" si="144"/>
        <v/>
      </c>
      <c r="AZ873" s="163"/>
      <c r="BA873" s="142"/>
      <c r="BB873" s="163"/>
      <c r="BC873" s="174"/>
      <c r="BD873" s="174"/>
      <c r="BE873" s="174"/>
      <c r="BF873" s="174"/>
      <c r="BG873" s="164"/>
      <c r="BH873" s="164"/>
      <c r="BI873" s="141"/>
      <c r="BJ873" s="141"/>
      <c r="BK873" s="137">
        <v>26</v>
      </c>
      <c r="BL873" s="137">
        <f t="shared" si="146"/>
        <v>0.15999999999999998</v>
      </c>
      <c r="BM873" s="137">
        <f t="shared" si="147"/>
        <v>0.99998829983984616</v>
      </c>
      <c r="BN873" s="137">
        <f t="shared" si="148"/>
        <v>1.688316695114267E-6</v>
      </c>
      <c r="BO873" s="137" t="str">
        <f t="shared" si="149"/>
        <v/>
      </c>
      <c r="BP873" s="137" t="str">
        <f t="shared" si="145"/>
        <v/>
      </c>
    </row>
    <row r="874" spans="3:68" ht="20.100000000000001" customHeight="1" x14ac:dyDescent="0.25">
      <c r="C874" s="12"/>
      <c r="E874" s="130"/>
      <c r="F874" s="130"/>
      <c r="S874" s="138"/>
      <c r="U874" s="154"/>
      <c r="V874" s="154"/>
      <c r="AC874" s="141"/>
      <c r="AD874" s="141"/>
      <c r="AE874" s="141"/>
      <c r="AF874" s="137">
        <v>50</v>
      </c>
      <c r="AG874" s="137">
        <f t="shared" si="136"/>
        <v>-3.8</v>
      </c>
      <c r="AK874" s="137">
        <f t="shared" si="137"/>
        <v>2.9194692579146027E-4</v>
      </c>
      <c r="AL874" s="137">
        <f t="shared" si="138"/>
        <v>7.234804392511999E-5</v>
      </c>
      <c r="AM874" s="137">
        <f t="shared" si="139"/>
        <v>2.9194692579146027E-4</v>
      </c>
      <c r="AN874" s="137" t="str">
        <f t="shared" si="140"/>
        <v/>
      </c>
      <c r="AO874" s="137" t="str">
        <f t="shared" si="141"/>
        <v/>
      </c>
      <c r="AP874" s="137">
        <f t="shared" si="142"/>
        <v>0</v>
      </c>
      <c r="AQ874" s="137" t="str">
        <f t="shared" si="143"/>
        <v/>
      </c>
      <c r="AR874" s="137" t="str">
        <f t="shared" si="144"/>
        <v/>
      </c>
      <c r="AZ874" s="163"/>
      <c r="BA874" s="142"/>
      <c r="BB874" s="163"/>
      <c r="BC874" s="174"/>
      <c r="BD874" s="174"/>
      <c r="BE874" s="174"/>
      <c r="BF874" s="174"/>
      <c r="BG874" s="164"/>
      <c r="BH874" s="164"/>
      <c r="BI874" s="141"/>
      <c r="BJ874" s="141"/>
      <c r="BK874" s="137">
        <v>27</v>
      </c>
      <c r="BL874" s="137">
        <f t="shared" si="146"/>
        <v>0.16639999999999996</v>
      </c>
      <c r="BM874" s="137">
        <f t="shared" si="147"/>
        <v>0.99998661152315105</v>
      </c>
      <c r="BN874" s="137">
        <f t="shared" si="148"/>
        <v>1.8527682897895303E-6</v>
      </c>
      <c r="BO874" s="137" t="str">
        <f t="shared" si="149"/>
        <v/>
      </c>
      <c r="BP874" s="137" t="str">
        <f t="shared" si="145"/>
        <v/>
      </c>
    </row>
    <row r="875" spans="3:68" ht="20.100000000000001" customHeight="1" x14ac:dyDescent="0.25">
      <c r="C875" s="12"/>
      <c r="E875" s="130"/>
      <c r="F875" s="130"/>
      <c r="S875" s="138"/>
      <c r="U875" s="154"/>
      <c r="V875" s="154"/>
      <c r="AC875" s="141"/>
      <c r="AD875" s="141"/>
      <c r="AE875" s="141"/>
      <c r="AF875" s="137">
        <v>51</v>
      </c>
      <c r="AG875" s="137">
        <f t="shared" si="136"/>
        <v>-3.7959999999999998</v>
      </c>
      <c r="AK875" s="137">
        <f t="shared" si="137"/>
        <v>2.9641604496274932E-4</v>
      </c>
      <c r="AL875" s="137">
        <f t="shared" si="138"/>
        <v>7.3524748804028924E-5</v>
      </c>
      <c r="AM875" s="137">
        <f t="shared" si="139"/>
        <v>2.9641604496274932E-4</v>
      </c>
      <c r="AN875" s="137" t="str">
        <f t="shared" si="140"/>
        <v/>
      </c>
      <c r="AO875" s="137" t="str">
        <f t="shared" si="141"/>
        <v/>
      </c>
      <c r="AP875" s="137">
        <f t="shared" si="142"/>
        <v>0</v>
      </c>
      <c r="AQ875" s="137" t="str">
        <f t="shared" si="143"/>
        <v/>
      </c>
      <c r="AR875" s="137" t="str">
        <f t="shared" si="144"/>
        <v/>
      </c>
      <c r="AZ875" s="163"/>
      <c r="BA875" s="142"/>
      <c r="BB875" s="163"/>
      <c r="BC875" s="174"/>
      <c r="BD875" s="174"/>
      <c r="BE875" s="174"/>
      <c r="BF875" s="174"/>
      <c r="BG875" s="164"/>
      <c r="BH875" s="164"/>
      <c r="BI875" s="141"/>
      <c r="BJ875" s="141"/>
      <c r="BK875" s="137">
        <v>28</v>
      </c>
      <c r="BL875" s="137">
        <f t="shared" si="146"/>
        <v>0.17279999999999995</v>
      </c>
      <c r="BM875" s="137">
        <f t="shared" si="147"/>
        <v>0.99998475875486126</v>
      </c>
      <c r="BN875" s="137">
        <f t="shared" si="148"/>
        <v>2.0260115424219904E-6</v>
      </c>
      <c r="BO875" s="137" t="str">
        <f t="shared" si="149"/>
        <v/>
      </c>
      <c r="BP875" s="137" t="str">
        <f t="shared" si="145"/>
        <v/>
      </c>
    </row>
    <row r="876" spans="3:68" ht="20.100000000000001" customHeight="1" x14ac:dyDescent="0.25">
      <c r="C876" s="12"/>
      <c r="E876" s="130"/>
      <c r="F876" s="130"/>
      <c r="S876" s="138"/>
      <c r="U876" s="154"/>
      <c r="V876" s="154"/>
      <c r="AF876" s="137">
        <v>52</v>
      </c>
      <c r="AG876" s="137">
        <f t="shared" si="136"/>
        <v>-3.7919999999999998</v>
      </c>
      <c r="AK876" s="137">
        <f t="shared" si="137"/>
        <v>3.0094876212471999E-4</v>
      </c>
      <c r="AL876" s="137">
        <f t="shared" si="138"/>
        <v>7.4719457081723952E-5</v>
      </c>
      <c r="AM876" s="137">
        <f t="shared" si="139"/>
        <v>3.0094876212471999E-4</v>
      </c>
      <c r="AN876" s="137" t="str">
        <f t="shared" si="140"/>
        <v/>
      </c>
      <c r="AO876" s="137" t="str">
        <f t="shared" si="141"/>
        <v/>
      </c>
      <c r="AP876" s="137">
        <f t="shared" si="142"/>
        <v>0</v>
      </c>
      <c r="AQ876" s="137" t="str">
        <f t="shared" si="143"/>
        <v/>
      </c>
      <c r="AR876" s="137" t="str">
        <f t="shared" si="144"/>
        <v/>
      </c>
      <c r="AZ876" s="163"/>
      <c r="BA876" s="142"/>
      <c r="BB876" s="163"/>
      <c r="BC876" s="174"/>
      <c r="BD876" s="174"/>
      <c r="BE876" s="174"/>
      <c r="BF876" s="174"/>
      <c r="BG876" s="164"/>
      <c r="BH876" s="164"/>
      <c r="BI876" s="164"/>
      <c r="BK876" s="137">
        <v>29</v>
      </c>
      <c r="BL876" s="137">
        <f t="shared" si="146"/>
        <v>0.17919999999999994</v>
      </c>
      <c r="BM876" s="137">
        <f t="shared" si="147"/>
        <v>0.99998273274331884</v>
      </c>
      <c r="BN876" s="137">
        <f t="shared" si="148"/>
        <v>2.2081408517227175E-6</v>
      </c>
      <c r="BO876" s="137" t="str">
        <f t="shared" si="149"/>
        <v/>
      </c>
      <c r="BP876" s="137" t="str">
        <f t="shared" si="145"/>
        <v/>
      </c>
    </row>
    <row r="877" spans="3:68" ht="20.100000000000001" customHeight="1" x14ac:dyDescent="0.25">
      <c r="C877" s="12"/>
      <c r="E877" s="130"/>
      <c r="F877" s="130"/>
      <c r="S877" s="138"/>
      <c r="U877" s="154"/>
      <c r="V877" s="154"/>
      <c r="AF877" s="137">
        <v>53</v>
      </c>
      <c r="AG877" s="137">
        <f t="shared" si="136"/>
        <v>-3.7879999999999998</v>
      </c>
      <c r="AK877" s="137">
        <f t="shared" si="137"/>
        <v>3.0554590364653618E-4</v>
      </c>
      <c r="AL877" s="137">
        <f t="shared" si="138"/>
        <v>7.5932424799750285E-5</v>
      </c>
      <c r="AM877" s="137">
        <f t="shared" si="139"/>
        <v>3.0554590364653618E-4</v>
      </c>
      <c r="AN877" s="137" t="str">
        <f t="shared" si="140"/>
        <v/>
      </c>
      <c r="AO877" s="137" t="str">
        <f t="shared" si="141"/>
        <v/>
      </c>
      <c r="AP877" s="137">
        <f t="shared" si="142"/>
        <v>0</v>
      </c>
      <c r="AQ877" s="137" t="str">
        <f t="shared" si="143"/>
        <v/>
      </c>
      <c r="AR877" s="137" t="str">
        <f t="shared" si="144"/>
        <v/>
      </c>
      <c r="AZ877" s="163"/>
      <c r="BA877" s="142"/>
      <c r="BB877" s="163"/>
      <c r="BC877" s="174"/>
      <c r="BD877" s="174"/>
      <c r="BE877" s="174"/>
      <c r="BF877" s="174"/>
      <c r="BG877" s="164"/>
      <c r="BH877" s="164"/>
      <c r="BI877" s="164"/>
      <c r="BK877" s="137">
        <v>30</v>
      </c>
      <c r="BL877" s="137">
        <f t="shared" si="146"/>
        <v>0.18559999999999993</v>
      </c>
      <c r="BM877" s="137">
        <f t="shared" si="147"/>
        <v>0.99998052460246711</v>
      </c>
      <c r="BN877" s="137">
        <f t="shared" si="148"/>
        <v>2.3992455466803619E-6</v>
      </c>
      <c r="BO877" s="137" t="str">
        <f t="shared" si="149"/>
        <v/>
      </c>
      <c r="BP877" s="137" t="str">
        <f t="shared" si="145"/>
        <v/>
      </c>
    </row>
    <row r="878" spans="3:68" ht="20.100000000000001" customHeight="1" x14ac:dyDescent="0.25">
      <c r="C878" s="12"/>
      <c r="E878" s="130"/>
      <c r="F878" s="130"/>
      <c r="S878" s="138"/>
      <c r="U878" s="154"/>
      <c r="V878" s="154"/>
      <c r="AF878" s="137">
        <v>54</v>
      </c>
      <c r="AG878" s="137">
        <f t="shared" si="136"/>
        <v>-3.7839999999999998</v>
      </c>
      <c r="AK878" s="137">
        <f t="shared" si="137"/>
        <v>3.1020830541130824E-4</v>
      </c>
      <c r="AL878" s="137">
        <f t="shared" si="138"/>
        <v>7.7163911324126697E-5</v>
      </c>
      <c r="AM878" s="137">
        <f t="shared" si="139"/>
        <v>3.1020830541130824E-4</v>
      </c>
      <c r="AN878" s="137" t="str">
        <f t="shared" si="140"/>
        <v/>
      </c>
      <c r="AO878" s="137" t="str">
        <f t="shared" si="141"/>
        <v/>
      </c>
      <c r="AP878" s="137">
        <f t="shared" si="142"/>
        <v>0</v>
      </c>
      <c r="AQ878" s="137" t="str">
        <f t="shared" si="143"/>
        <v/>
      </c>
      <c r="AR878" s="137" t="str">
        <f t="shared" si="144"/>
        <v/>
      </c>
      <c r="AZ878" s="163"/>
      <c r="BA878" s="142"/>
      <c r="BB878" s="163"/>
      <c r="BC878" s="174"/>
      <c r="BD878" s="174"/>
      <c r="BE878" s="174"/>
      <c r="BF878" s="174"/>
      <c r="BG878" s="164"/>
      <c r="BH878" s="164"/>
      <c r="BI878" s="164"/>
      <c r="BK878" s="137">
        <v>31</v>
      </c>
      <c r="BL878" s="137">
        <f t="shared" si="146"/>
        <v>0.19199999999999992</v>
      </c>
      <c r="BM878" s="137">
        <f t="shared" si="147"/>
        <v>0.99997812535692043</v>
      </c>
      <c r="BN878" s="137">
        <f t="shared" si="148"/>
        <v>2.5994101275905734E-6</v>
      </c>
      <c r="BO878" s="137" t="str">
        <f t="shared" si="149"/>
        <v/>
      </c>
      <c r="BP878" s="137" t="str">
        <f t="shared" si="145"/>
        <v/>
      </c>
    </row>
    <row r="879" spans="3:68" ht="20.100000000000001" customHeight="1" x14ac:dyDescent="0.25">
      <c r="C879" s="12"/>
      <c r="E879" s="130"/>
      <c r="F879" s="130"/>
      <c r="S879" s="138"/>
      <c r="U879" s="154"/>
      <c r="V879" s="154"/>
      <c r="AF879" s="137">
        <v>55</v>
      </c>
      <c r="AG879" s="137">
        <f t="shared" si="136"/>
        <v>-3.78</v>
      </c>
      <c r="AK879" s="137">
        <f t="shared" si="137"/>
        <v>3.1493681290752188E-4</v>
      </c>
      <c r="AL879" s="137">
        <f t="shared" si="138"/>
        <v>7.8414179383585065E-5</v>
      </c>
      <c r="AM879" s="137">
        <f t="shared" si="139"/>
        <v>3.1493681290752188E-4</v>
      </c>
      <c r="AN879" s="137" t="str">
        <f t="shared" si="140"/>
        <v/>
      </c>
      <c r="AO879" s="137" t="str">
        <f t="shared" si="141"/>
        <v/>
      </c>
      <c r="AP879" s="137">
        <f t="shared" si="142"/>
        <v>0</v>
      </c>
      <c r="AQ879" s="137" t="str">
        <f t="shared" si="143"/>
        <v/>
      </c>
      <c r="AR879" s="137" t="str">
        <f t="shared" si="144"/>
        <v/>
      </c>
      <c r="AZ879" s="163"/>
      <c r="BA879" s="142"/>
      <c r="BB879" s="163"/>
      <c r="BC879" s="174"/>
      <c r="BD879" s="174"/>
      <c r="BE879" s="174"/>
      <c r="BF879" s="174"/>
      <c r="BG879" s="164"/>
      <c r="BH879" s="164"/>
      <c r="BI879" s="164"/>
      <c r="BK879" s="137">
        <v>32</v>
      </c>
      <c r="BL879" s="137">
        <f t="shared" si="146"/>
        <v>0.19839999999999991</v>
      </c>
      <c r="BM879" s="137">
        <f t="shared" si="147"/>
        <v>0.99997552594679284</v>
      </c>
      <c r="BN879" s="137">
        <f t="shared" si="148"/>
        <v>2.8087144877675385E-6</v>
      </c>
      <c r="BO879" s="137" t="str">
        <f t="shared" si="149"/>
        <v/>
      </c>
      <c r="BP879" s="137" t="str">
        <f t="shared" si="145"/>
        <v/>
      </c>
    </row>
    <row r="880" spans="3:68" ht="20.100000000000001" customHeight="1" x14ac:dyDescent="0.25">
      <c r="C880" s="12"/>
      <c r="E880" s="130"/>
      <c r="F880" s="130"/>
      <c r="S880" s="138"/>
      <c r="U880" s="154"/>
      <c r="V880" s="154"/>
      <c r="AF880" s="137">
        <v>56</v>
      </c>
      <c r="AG880" s="137">
        <f t="shared" si="136"/>
        <v>-3.7759999999999998</v>
      </c>
      <c r="AK880" s="137">
        <f t="shared" si="137"/>
        <v>3.1973228132108387E-4</v>
      </c>
      <c r="AL880" s="137">
        <f t="shared" si="138"/>
        <v>7.9683495108174961E-5</v>
      </c>
      <c r="AM880" s="137">
        <f t="shared" si="139"/>
        <v>3.1973228132108387E-4</v>
      </c>
      <c r="AN880" s="137" t="str">
        <f t="shared" si="140"/>
        <v/>
      </c>
      <c r="AO880" s="137" t="str">
        <f t="shared" si="141"/>
        <v/>
      </c>
      <c r="AP880" s="137">
        <f t="shared" si="142"/>
        <v>0</v>
      </c>
      <c r="AQ880" s="137" t="str">
        <f t="shared" si="143"/>
        <v/>
      </c>
      <c r="AR880" s="137" t="str">
        <f t="shared" si="144"/>
        <v/>
      </c>
      <c r="AZ880" s="163"/>
      <c r="BA880" s="142"/>
      <c r="BB880" s="163"/>
      <c r="BC880" s="174"/>
      <c r="BD880" s="174"/>
      <c r="BE880" s="174"/>
      <c r="BF880" s="174"/>
      <c r="BG880" s="164"/>
      <c r="BH880" s="164"/>
      <c r="BI880" s="164"/>
      <c r="BK880" s="137">
        <v>33</v>
      </c>
      <c r="BL880" s="137">
        <f t="shared" si="146"/>
        <v>0.2047999999999999</v>
      </c>
      <c r="BM880" s="137">
        <f t="shared" si="147"/>
        <v>0.99997271723230508</v>
      </c>
      <c r="BN880" s="137">
        <f t="shared" si="148"/>
        <v>3.0272341194903518E-6</v>
      </c>
      <c r="BO880" s="137" t="str">
        <f t="shared" si="149"/>
        <v/>
      </c>
      <c r="BP880" s="137" t="str">
        <f t="shared" si="145"/>
        <v/>
      </c>
    </row>
    <row r="881" spans="3:68" ht="20.100000000000001" customHeight="1" x14ac:dyDescent="0.25">
      <c r="C881" s="12"/>
      <c r="E881" s="130"/>
      <c r="F881" s="130"/>
      <c r="S881" s="138"/>
      <c r="U881" s="154"/>
      <c r="V881" s="154"/>
      <c r="AF881" s="137">
        <v>57</v>
      </c>
      <c r="AG881" s="137">
        <f t="shared" si="136"/>
        <v>-3.7719999999999998</v>
      </c>
      <c r="AK881" s="137">
        <f t="shared" si="137"/>
        <v>3.2459557562799227E-4</v>
      </c>
      <c r="AL881" s="137">
        <f t="shared" si="138"/>
        <v>8.0972128068238777E-5</v>
      </c>
      <c r="AM881" s="137">
        <f t="shared" si="139"/>
        <v>3.2459557562799227E-4</v>
      </c>
      <c r="AN881" s="137" t="str">
        <f t="shared" si="140"/>
        <v/>
      </c>
      <c r="AO881" s="137" t="str">
        <f t="shared" si="141"/>
        <v/>
      </c>
      <c r="AP881" s="137">
        <f t="shared" si="142"/>
        <v>0</v>
      </c>
      <c r="AQ881" s="137" t="str">
        <f t="shared" si="143"/>
        <v/>
      </c>
      <c r="AR881" s="137" t="str">
        <f t="shared" si="144"/>
        <v/>
      </c>
      <c r="AZ881" s="163"/>
      <c r="BA881" s="142"/>
      <c r="BB881" s="163"/>
      <c r="BC881" s="174"/>
      <c r="BD881" s="174"/>
      <c r="BE881" s="174"/>
      <c r="BF881" s="174"/>
      <c r="BG881" s="164"/>
      <c r="BH881" s="164"/>
      <c r="BI881" s="164"/>
      <c r="BK881" s="137">
        <v>34</v>
      </c>
      <c r="BL881" s="137">
        <f t="shared" si="146"/>
        <v>0.21119999999999989</v>
      </c>
      <c r="BM881" s="137">
        <f t="shared" si="147"/>
        <v>0.99996968999818558</v>
      </c>
      <c r="BN881" s="137">
        <f t="shared" si="148"/>
        <v>3.2550403054054655E-6</v>
      </c>
      <c r="BO881" s="137" t="str">
        <f t="shared" si="149"/>
        <v/>
      </c>
      <c r="BP881" s="137" t="str">
        <f t="shared" si="145"/>
        <v/>
      </c>
    </row>
    <row r="882" spans="3:68" ht="20.100000000000001" customHeight="1" x14ac:dyDescent="0.25">
      <c r="C882" s="12"/>
      <c r="E882" s="130"/>
      <c r="F882" s="130"/>
      <c r="S882" s="138"/>
      <c r="U882" s="154"/>
      <c r="V882" s="154"/>
      <c r="AF882" s="137">
        <v>58</v>
      </c>
      <c r="AG882" s="137">
        <f t="shared" si="136"/>
        <v>-3.7679999999999998</v>
      </c>
      <c r="AK882" s="137">
        <f t="shared" si="137"/>
        <v>3.2952757068762962E-4</v>
      </c>
      <c r="AL882" s="137">
        <f t="shared" si="138"/>
        <v>8.2280351313759041E-5</v>
      </c>
      <c r="AM882" s="137">
        <f t="shared" si="139"/>
        <v>3.2952757068762962E-4</v>
      </c>
      <c r="AN882" s="137" t="str">
        <f t="shared" si="140"/>
        <v/>
      </c>
      <c r="AO882" s="137" t="str">
        <f t="shared" si="141"/>
        <v/>
      </c>
      <c r="AP882" s="137">
        <f t="shared" si="142"/>
        <v>0</v>
      </c>
      <c r="AQ882" s="137" t="str">
        <f t="shared" si="143"/>
        <v/>
      </c>
      <c r="AR882" s="137" t="str">
        <f t="shared" si="144"/>
        <v/>
      </c>
      <c r="AZ882" s="163"/>
      <c r="BA882" s="142"/>
      <c r="BB882" s="163"/>
      <c r="BC882" s="174"/>
      <c r="BD882" s="174"/>
      <c r="BE882" s="174"/>
      <c r="BF882" s="174"/>
      <c r="BG882" s="164"/>
      <c r="BH882" s="164"/>
      <c r="BI882" s="164"/>
      <c r="BK882" s="137">
        <v>35</v>
      </c>
      <c r="BL882" s="137">
        <f t="shared" si="146"/>
        <v>0.21759999999999988</v>
      </c>
      <c r="BM882" s="137">
        <f t="shared" si="147"/>
        <v>0.99996643495788018</v>
      </c>
      <c r="BN882" s="137">
        <f t="shared" si="148"/>
        <v>3.4922002952741948E-6</v>
      </c>
      <c r="BO882" s="137" t="str">
        <f t="shared" si="149"/>
        <v/>
      </c>
      <c r="BP882" s="137" t="str">
        <f t="shared" si="145"/>
        <v/>
      </c>
    </row>
    <row r="883" spans="3:68" ht="20.100000000000001" customHeight="1" x14ac:dyDescent="0.25">
      <c r="C883" s="12"/>
      <c r="E883" s="130"/>
      <c r="F883" s="130"/>
      <c r="S883" s="138"/>
      <c r="U883" s="154"/>
      <c r="V883" s="154"/>
      <c r="AF883" s="137">
        <v>59</v>
      </c>
      <c r="AG883" s="137">
        <f t="shared" si="136"/>
        <v>-3.7639999999999998</v>
      </c>
      <c r="AK883" s="137">
        <f t="shared" si="137"/>
        <v>3.3452915133667732E-4</v>
      </c>
      <c r="AL883" s="137">
        <f t="shared" si="138"/>
        <v>8.3608441414078198E-5</v>
      </c>
      <c r="AM883" s="137">
        <f t="shared" si="139"/>
        <v>3.3452915133667732E-4</v>
      </c>
      <c r="AN883" s="137" t="str">
        <f t="shared" si="140"/>
        <v/>
      </c>
      <c r="AO883" s="137" t="str">
        <f t="shared" si="141"/>
        <v/>
      </c>
      <c r="AP883" s="137">
        <f t="shared" si="142"/>
        <v>0</v>
      </c>
      <c r="AQ883" s="137" t="str">
        <f t="shared" si="143"/>
        <v/>
      </c>
      <c r="AR883" s="137" t="str">
        <f t="shared" si="144"/>
        <v/>
      </c>
      <c r="AZ883" s="163"/>
      <c r="BA883" s="142"/>
      <c r="BB883" s="163"/>
      <c r="BC883" s="174"/>
      <c r="BD883" s="174"/>
      <c r="BE883" s="174"/>
      <c r="BF883" s="174"/>
      <c r="BG883" s="164"/>
      <c r="BH883" s="164"/>
      <c r="BI883" s="164"/>
      <c r="BK883" s="137">
        <v>36</v>
      </c>
      <c r="BL883" s="137">
        <f t="shared" si="146"/>
        <v>0.22399999999999987</v>
      </c>
      <c r="BM883" s="137">
        <f t="shared" si="147"/>
        <v>0.9999629427575849</v>
      </c>
      <c r="BN883" s="137">
        <f t="shared" si="148"/>
        <v>3.7387774737274171E-6</v>
      </c>
      <c r="BO883" s="137" t="str">
        <f t="shared" si="149"/>
        <v/>
      </c>
      <c r="BP883" s="137" t="str">
        <f t="shared" si="145"/>
        <v/>
      </c>
    </row>
    <row r="884" spans="3:68" ht="20.100000000000001" customHeight="1" x14ac:dyDescent="0.25">
      <c r="C884" s="12"/>
      <c r="E884" s="130"/>
      <c r="F884" s="130"/>
      <c r="S884" s="138"/>
      <c r="U884" s="154"/>
      <c r="V884" s="154"/>
      <c r="AF884" s="137">
        <v>60</v>
      </c>
      <c r="AG884" s="137">
        <f t="shared" si="136"/>
        <v>-3.76</v>
      </c>
      <c r="AK884" s="137">
        <f t="shared" si="137"/>
        <v>3.3960121248365478E-4</v>
      </c>
      <c r="AL884" s="137">
        <f t="shared" si="138"/>
        <v>8.4956678497997889E-5</v>
      </c>
      <c r="AM884" s="137">
        <f t="shared" si="139"/>
        <v>3.3960121248365478E-4</v>
      </c>
      <c r="AN884" s="137" t="str">
        <f t="shared" si="140"/>
        <v/>
      </c>
      <c r="AO884" s="137" t="str">
        <f t="shared" si="141"/>
        <v/>
      </c>
      <c r="AP884" s="137">
        <f t="shared" si="142"/>
        <v>0</v>
      </c>
      <c r="AQ884" s="137" t="str">
        <f t="shared" si="143"/>
        <v/>
      </c>
      <c r="AR884" s="137" t="str">
        <f t="shared" si="144"/>
        <v/>
      </c>
      <c r="AZ884" s="163"/>
      <c r="BA884" s="142"/>
      <c r="BB884" s="163"/>
      <c r="BC884" s="174"/>
      <c r="BD884" s="174"/>
      <c r="BE884" s="174"/>
      <c r="BF884" s="174"/>
      <c r="BG884" s="164"/>
      <c r="BH884" s="164"/>
      <c r="BI884" s="164"/>
      <c r="BK884" s="137">
        <v>37</v>
      </c>
      <c r="BL884" s="137">
        <f t="shared" si="146"/>
        <v>0.23039999999999985</v>
      </c>
      <c r="BM884" s="137">
        <f t="shared" si="147"/>
        <v>0.99995920398011118</v>
      </c>
      <c r="BN884" s="137">
        <f t="shared" si="148"/>
        <v>3.9948315143645274E-6</v>
      </c>
      <c r="BO884" s="137" t="str">
        <f t="shared" si="149"/>
        <v/>
      </c>
      <c r="BP884" s="137" t="str">
        <f t="shared" si="145"/>
        <v/>
      </c>
    </row>
    <row r="885" spans="3:68" ht="20.100000000000001" customHeight="1" x14ac:dyDescent="0.25">
      <c r="C885" s="12"/>
      <c r="E885" s="130"/>
      <c r="F885" s="130"/>
      <c r="S885" s="138"/>
      <c r="U885" s="154"/>
      <c r="V885" s="154"/>
      <c r="AF885" s="137">
        <v>61</v>
      </c>
      <c r="AG885" s="137">
        <f t="shared" si="136"/>
        <v>-3.7560000000000002</v>
      </c>
      <c r="AK885" s="137">
        <f t="shared" si="137"/>
        <v>3.4474465920408354E-4</v>
      </c>
      <c r="AL885" s="137">
        <f t="shared" si="138"/>
        <v>8.632534629425576E-5</v>
      </c>
      <c r="AM885" s="137">
        <f t="shared" si="139"/>
        <v>3.4474465920408354E-4</v>
      </c>
      <c r="AN885" s="137" t="str">
        <f t="shared" si="140"/>
        <v/>
      </c>
      <c r="AO885" s="137" t="str">
        <f t="shared" si="141"/>
        <v/>
      </c>
      <c r="AP885" s="137">
        <f t="shared" si="142"/>
        <v>0</v>
      </c>
      <c r="AQ885" s="137" t="str">
        <f t="shared" si="143"/>
        <v/>
      </c>
      <c r="AR885" s="137" t="str">
        <f t="shared" si="144"/>
        <v/>
      </c>
      <c r="AZ885" s="163"/>
      <c r="BA885" s="142"/>
      <c r="BB885" s="163"/>
      <c r="BC885" s="174"/>
      <c r="BD885" s="174"/>
      <c r="BE885" s="174"/>
      <c r="BF885" s="174"/>
      <c r="BG885" s="164"/>
      <c r="BH885" s="164"/>
      <c r="BI885" s="164"/>
      <c r="BK885" s="137">
        <v>38</v>
      </c>
      <c r="BL885" s="137">
        <f t="shared" si="146"/>
        <v>0.23679999999999984</v>
      </c>
      <c r="BM885" s="137">
        <f t="shared" si="147"/>
        <v>0.99995520914859681</v>
      </c>
      <c r="BN885" s="137">
        <f t="shared" si="148"/>
        <v>4.2604185266359451E-6</v>
      </c>
      <c r="BO885" s="137" t="str">
        <f t="shared" si="149"/>
        <v/>
      </c>
      <c r="BP885" s="137" t="str">
        <f t="shared" si="145"/>
        <v/>
      </c>
    </row>
    <row r="886" spans="3:68" ht="20.100000000000001" customHeight="1" x14ac:dyDescent="0.25">
      <c r="C886" s="12"/>
      <c r="E886" s="130"/>
      <c r="F886" s="130"/>
      <c r="S886" s="138"/>
      <c r="U886" s="154"/>
      <c r="V886" s="154"/>
      <c r="AF886" s="137">
        <v>62</v>
      </c>
      <c r="AG886" s="137">
        <f t="shared" si="136"/>
        <v>-3.7519999999999998</v>
      </c>
      <c r="AK886" s="137">
        <f t="shared" si="137"/>
        <v>3.4996040683627421E-4</v>
      </c>
      <c r="AL886" s="137">
        <f t="shared" si="138"/>
        <v>8.7714732172385743E-5</v>
      </c>
      <c r="AM886" s="137">
        <f t="shared" si="139"/>
        <v>3.4996040683627421E-4</v>
      </c>
      <c r="AN886" s="137" t="str">
        <f t="shared" si="140"/>
        <v/>
      </c>
      <c r="AO886" s="137" t="str">
        <f t="shared" si="141"/>
        <v/>
      </c>
      <c r="AP886" s="137">
        <f t="shared" si="142"/>
        <v>0</v>
      </c>
      <c r="AQ886" s="137" t="str">
        <f t="shared" si="143"/>
        <v/>
      </c>
      <c r="AR886" s="137" t="str">
        <f t="shared" si="144"/>
        <v/>
      </c>
      <c r="AZ886" s="163"/>
      <c r="BA886" s="142"/>
      <c r="BB886" s="163"/>
      <c r="BC886" s="174"/>
      <c r="BD886" s="174"/>
      <c r="BE886" s="174"/>
      <c r="BF886" s="174"/>
      <c r="BG886" s="164"/>
      <c r="BH886" s="164"/>
      <c r="BI886" s="164"/>
      <c r="BK886" s="137">
        <v>39</v>
      </c>
      <c r="BL886" s="137">
        <f t="shared" si="146"/>
        <v>0.24319999999999983</v>
      </c>
      <c r="BM886" s="137">
        <f t="shared" si="147"/>
        <v>0.99995094873007018</v>
      </c>
      <c r="BN886" s="137">
        <f t="shared" si="148"/>
        <v>4.5355911920674785E-6</v>
      </c>
      <c r="BO886" s="137" t="str">
        <f t="shared" si="149"/>
        <v/>
      </c>
      <c r="BP886" s="137" t="str">
        <f t="shared" si="145"/>
        <v/>
      </c>
    </row>
    <row r="887" spans="3:68" ht="20.100000000000001" customHeight="1" x14ac:dyDescent="0.25">
      <c r="C887" s="12"/>
      <c r="E887" s="130"/>
      <c r="F887" s="130"/>
      <c r="S887" s="138"/>
      <c r="U887" s="154"/>
      <c r="V887" s="154"/>
      <c r="AF887" s="137">
        <v>63</v>
      </c>
      <c r="AG887" s="137">
        <f t="shared" si="136"/>
        <v>-3.7480000000000002</v>
      </c>
      <c r="AK887" s="137">
        <f t="shared" si="137"/>
        <v>3.5524938107773336E-4</v>
      </c>
      <c r="AL887" s="137">
        <f t="shared" si="138"/>
        <v>8.9125127183960112E-5</v>
      </c>
      <c r="AM887" s="137">
        <f t="shared" si="139"/>
        <v>3.5524938107773336E-4</v>
      </c>
      <c r="AN887" s="137" t="str">
        <f t="shared" si="140"/>
        <v/>
      </c>
      <c r="AO887" s="137" t="str">
        <f t="shared" si="141"/>
        <v/>
      </c>
      <c r="AP887" s="137">
        <f t="shared" si="142"/>
        <v>0</v>
      </c>
      <c r="AQ887" s="137" t="str">
        <f t="shared" si="143"/>
        <v/>
      </c>
      <c r="AR887" s="137" t="str">
        <f t="shared" si="144"/>
        <v/>
      </c>
      <c r="AZ887" s="163"/>
      <c r="BA887" s="142"/>
      <c r="BB887" s="163"/>
      <c r="BC887" s="174"/>
      <c r="BD887" s="174"/>
      <c r="BE887" s="174"/>
      <c r="BF887" s="174"/>
      <c r="BG887" s="164"/>
      <c r="BH887" s="164"/>
      <c r="BI887" s="164"/>
      <c r="BK887" s="137">
        <v>40</v>
      </c>
      <c r="BL887" s="137">
        <f t="shared" si="146"/>
        <v>0.24959999999999982</v>
      </c>
      <c r="BM887" s="137">
        <f t="shared" si="147"/>
        <v>0.99994641313887811</v>
      </c>
      <c r="BN887" s="137">
        <f t="shared" si="148"/>
        <v>4.8203988937123299E-6</v>
      </c>
      <c r="BO887" s="137" t="str">
        <f t="shared" si="149"/>
        <v/>
      </c>
      <c r="BP887" s="137" t="str">
        <f t="shared" si="145"/>
        <v/>
      </c>
    </row>
    <row r="888" spans="3:68" ht="20.100000000000001" customHeight="1" x14ac:dyDescent="0.25">
      <c r="C888" s="12"/>
      <c r="E888" s="130"/>
      <c r="F888" s="130"/>
      <c r="S888" s="138"/>
      <c r="U888" s="154"/>
      <c r="V888" s="154"/>
      <c r="AF888" s="137">
        <v>64</v>
      </c>
      <c r="AG888" s="137">
        <f t="shared" si="136"/>
        <v>-3.7439999999999998</v>
      </c>
      <c r="AK888" s="137">
        <f t="shared" si="137"/>
        <v>3.6061251808220806E-4</v>
      </c>
      <c r="AL888" s="137">
        <f t="shared" si="138"/>
        <v>9.0556826104222645E-5</v>
      </c>
      <c r="AM888" s="137">
        <f t="shared" si="139"/>
        <v>3.6061251808220806E-4</v>
      </c>
      <c r="AN888" s="137" t="str">
        <f t="shared" si="140"/>
        <v/>
      </c>
      <c r="AO888" s="137" t="str">
        <f t="shared" si="141"/>
        <v/>
      </c>
      <c r="AP888" s="137">
        <f t="shared" si="142"/>
        <v>0</v>
      </c>
      <c r="AQ888" s="137" t="str">
        <f t="shared" si="143"/>
        <v/>
      </c>
      <c r="AR888" s="137" t="str">
        <f t="shared" si="144"/>
        <v/>
      </c>
      <c r="AZ888" s="163"/>
      <c r="BA888" s="142"/>
      <c r="BB888" s="163"/>
      <c r="BC888" s="174"/>
      <c r="BD888" s="174"/>
      <c r="BE888" s="174"/>
      <c r="BF888" s="174"/>
      <c r="BG888" s="164"/>
      <c r="BH888" s="164"/>
      <c r="BI888" s="164"/>
      <c r="BK888" s="137">
        <v>41</v>
      </c>
      <c r="BL888" s="137">
        <f t="shared" si="146"/>
        <v>0.25599999999999984</v>
      </c>
      <c r="BM888" s="137">
        <f t="shared" si="147"/>
        <v>0.9999415927399844</v>
      </c>
      <c r="BN888" s="137">
        <f t="shared" si="148"/>
        <v>5.1148878372764273E-6</v>
      </c>
      <c r="BO888" s="137" t="str">
        <f t="shared" si="149"/>
        <v/>
      </c>
      <c r="BP888" s="137" t="str">
        <f t="shared" si="145"/>
        <v/>
      </c>
    </row>
    <row r="889" spans="3:68" ht="20.100000000000001" customHeight="1" x14ac:dyDescent="0.25">
      <c r="C889" s="12"/>
      <c r="E889" s="130"/>
      <c r="F889" s="130"/>
      <c r="S889" s="138"/>
      <c r="U889" s="154"/>
      <c r="V889" s="154"/>
      <c r="AF889" s="137">
        <v>65</v>
      </c>
      <c r="AG889" s="137">
        <f t="shared" ref="AG889:AG952" si="150">AG$818+(AF889*AG$821)</f>
        <v>-3.74</v>
      </c>
      <c r="AK889" s="137">
        <f t="shared" ref="AK889:AK952" si="151">_xlfn.NORM.DIST(AG889,AG$815,AG$816,0)</f>
        <v>3.6605076455733496E-4</v>
      </c>
      <c r="AL889" s="137">
        <f t="shared" ref="AL889:AL952" si="152">_xlfn.NORM.DIST(AG889,AG$815,AG$816,1)</f>
        <v>9.2010127474105404E-5</v>
      </c>
      <c r="AM889" s="137">
        <f t="shared" ref="AM889:AM952" si="153">IF(OR(AL889&lt;$AN$820,AL889&gt;$AN$821),AK889,"")</f>
        <v>3.6605076455733496E-4</v>
      </c>
      <c r="AN889" s="137" t="str">
        <f t="shared" ref="AN889:AN952" si="154">IF(AND(AL889&gt;$AN$820,AL889&lt;$AN$821),AK889,"")</f>
        <v/>
      </c>
      <c r="AO889" s="137" t="str">
        <f t="shared" ref="AO889:AO952" si="155">IF(AK889=MAX(AK$824:AK$2815),AK889,"")</f>
        <v/>
      </c>
      <c r="AP889" s="137">
        <f t="shared" ref="AP889:AP952" si="156">_xlfn.NORM.DIST(AF889,AN$816,AN$817,0)</f>
        <v>0</v>
      </c>
      <c r="AQ889" s="137" t="str">
        <f t="shared" ref="AQ889:AQ952" si="157">IF(AP889=MAX(AP$824:AP$2815),AK889,"")</f>
        <v/>
      </c>
      <c r="AR889" s="137" t="str">
        <f t="shared" ref="AR889:AR952" si="158">IF(AQ889=MIN(AQ$824:AQ$2815),AQ889,"")</f>
        <v/>
      </c>
      <c r="AZ889" s="163"/>
      <c r="BA889" s="142"/>
      <c r="BB889" s="163"/>
      <c r="BC889" s="174"/>
      <c r="BD889" s="174"/>
      <c r="BE889" s="174"/>
      <c r="BF889" s="174"/>
      <c r="BG889" s="164"/>
      <c r="BH889" s="164"/>
      <c r="BI889" s="164"/>
      <c r="BK889" s="137">
        <v>42</v>
      </c>
      <c r="BL889" s="137">
        <f t="shared" si="146"/>
        <v>0.26239999999999986</v>
      </c>
      <c r="BM889" s="137">
        <f t="shared" si="147"/>
        <v>0.99993647785214712</v>
      </c>
      <c r="BN889" s="137">
        <f t="shared" si="148"/>
        <v>5.4191011664705968E-6</v>
      </c>
      <c r="BO889" s="137" t="str">
        <f t="shared" si="149"/>
        <v/>
      </c>
      <c r="BP889" s="137" t="str">
        <f t="shared" si="145"/>
        <v/>
      </c>
    </row>
    <row r="890" spans="3:68" ht="20.100000000000001" customHeight="1" x14ac:dyDescent="0.25">
      <c r="C890" s="12"/>
      <c r="E890" s="130"/>
      <c r="F890" s="130"/>
      <c r="S890" s="138"/>
      <c r="U890" s="154"/>
      <c r="V890" s="154"/>
      <c r="AF890" s="137">
        <v>66</v>
      </c>
      <c r="AG890" s="137">
        <f t="shared" si="150"/>
        <v>-3.7359999999999998</v>
      </c>
      <c r="AK890" s="137">
        <f t="shared" si="151"/>
        <v>3.7156507786293677E-4</v>
      </c>
      <c r="AL890" s="137">
        <f t="shared" si="152"/>
        <v>9.3485333642644047E-5</v>
      </c>
      <c r="AM890" s="137">
        <f t="shared" si="153"/>
        <v>3.7156507786293677E-4</v>
      </c>
      <c r="AN890" s="137" t="str">
        <f t="shared" si="154"/>
        <v/>
      </c>
      <c r="AO890" s="137" t="str">
        <f t="shared" si="155"/>
        <v/>
      </c>
      <c r="AP890" s="137">
        <f t="shared" si="156"/>
        <v>0</v>
      </c>
      <c r="AQ890" s="137" t="str">
        <f t="shared" si="157"/>
        <v/>
      </c>
      <c r="AR890" s="137" t="str">
        <f t="shared" si="158"/>
        <v/>
      </c>
      <c r="AZ890" s="163"/>
      <c r="BA890" s="142"/>
      <c r="BB890" s="163"/>
      <c r="BC890" s="174"/>
      <c r="BD890" s="174"/>
      <c r="BE890" s="174"/>
      <c r="BF890" s="174"/>
      <c r="BG890" s="164"/>
      <c r="BH890" s="164"/>
      <c r="BI890" s="164"/>
      <c r="BK890" s="137">
        <v>43</v>
      </c>
      <c r="BL890" s="137">
        <f t="shared" si="146"/>
        <v>0.26879999999999987</v>
      </c>
      <c r="BM890" s="137">
        <f t="shared" si="147"/>
        <v>0.99993105875098065</v>
      </c>
      <c r="BN890" s="137">
        <f t="shared" si="148"/>
        <v>5.7330790712573076E-6</v>
      </c>
      <c r="BO890" s="137" t="str">
        <f t="shared" si="149"/>
        <v/>
      </c>
      <c r="BP890" s="137" t="str">
        <f t="shared" si="145"/>
        <v/>
      </c>
    </row>
    <row r="891" spans="3:68" ht="20.100000000000001" customHeight="1" x14ac:dyDescent="0.25">
      <c r="C891" s="12"/>
      <c r="E891" s="130"/>
      <c r="F891" s="130"/>
      <c r="S891" s="138"/>
      <c r="U891" s="154"/>
      <c r="V891" s="154"/>
      <c r="AF891" s="137">
        <v>67</v>
      </c>
      <c r="AG891" s="137">
        <f t="shared" si="150"/>
        <v>-3.7320000000000002</v>
      </c>
      <c r="AK891" s="137">
        <f t="shared" si="151"/>
        <v>3.7715642610991967E-4</v>
      </c>
      <c r="AL891" s="137">
        <f t="shared" si="152"/>
        <v>9.4982750809781608E-5</v>
      </c>
      <c r="AM891" s="137">
        <f t="shared" si="153"/>
        <v>3.7715642610991967E-4</v>
      </c>
      <c r="AN891" s="137" t="str">
        <f t="shared" si="154"/>
        <v/>
      </c>
      <c r="AO891" s="137" t="str">
        <f t="shared" si="155"/>
        <v/>
      </c>
      <c r="AP891" s="137">
        <f t="shared" si="156"/>
        <v>0</v>
      </c>
      <c r="AQ891" s="137" t="str">
        <f t="shared" si="157"/>
        <v/>
      </c>
      <c r="AR891" s="137" t="str">
        <f t="shared" si="158"/>
        <v/>
      </c>
      <c r="AZ891" s="163"/>
      <c r="BA891" s="142"/>
      <c r="BB891" s="163"/>
      <c r="BC891" s="174"/>
      <c r="BD891" s="174"/>
      <c r="BE891" s="174"/>
      <c r="BF891" s="174"/>
      <c r="BG891" s="164"/>
      <c r="BH891" s="164"/>
      <c r="BI891" s="164"/>
      <c r="BK891" s="137">
        <v>44</v>
      </c>
      <c r="BL891" s="137">
        <f t="shared" si="146"/>
        <v>0.27519999999999989</v>
      </c>
      <c r="BM891" s="137">
        <f t="shared" si="147"/>
        <v>0.99992532567190939</v>
      </c>
      <c r="BN891" s="137">
        <f t="shared" si="148"/>
        <v>6.0568588908793686E-6</v>
      </c>
      <c r="BO891" s="137" t="str">
        <f t="shared" si="149"/>
        <v/>
      </c>
      <c r="BP891" s="137" t="str">
        <f t="shared" si="145"/>
        <v/>
      </c>
    </row>
    <row r="892" spans="3:68" ht="20.100000000000001" customHeight="1" x14ac:dyDescent="0.25">
      <c r="C892" s="12"/>
      <c r="E892" s="130"/>
      <c r="F892" s="130"/>
      <c r="S892" s="138"/>
      <c r="U892" s="154"/>
      <c r="V892" s="154"/>
      <c r="AF892" s="137">
        <v>68</v>
      </c>
      <c r="AG892" s="137">
        <f t="shared" si="150"/>
        <v>-3.7279999999999998</v>
      </c>
      <c r="AK892" s="137">
        <f t="shared" si="151"/>
        <v>3.8282578825981722E-4</v>
      </c>
      <c r="AL892" s="137">
        <f t="shared" si="152"/>
        <v>9.6502689069574056E-5</v>
      </c>
      <c r="AM892" s="137">
        <f t="shared" si="153"/>
        <v>3.8282578825981722E-4</v>
      </c>
      <c r="AN892" s="137" t="str">
        <f t="shared" si="154"/>
        <v/>
      </c>
      <c r="AO892" s="137" t="str">
        <f t="shared" si="155"/>
        <v/>
      </c>
      <c r="AP892" s="137">
        <f t="shared" si="156"/>
        <v>0</v>
      </c>
      <c r="AQ892" s="137" t="str">
        <f t="shared" si="157"/>
        <v/>
      </c>
      <c r="AR892" s="137" t="str">
        <f t="shared" si="158"/>
        <v/>
      </c>
      <c r="AZ892" s="163"/>
      <c r="BA892" s="142"/>
      <c r="BB892" s="163"/>
      <c r="BC892" s="174"/>
      <c r="BD892" s="174"/>
      <c r="BE892" s="174"/>
      <c r="BF892" s="174"/>
      <c r="BG892" s="164"/>
      <c r="BH892" s="164"/>
      <c r="BI892" s="164"/>
      <c r="BK892" s="137">
        <v>45</v>
      </c>
      <c r="BL892" s="137">
        <f t="shared" si="146"/>
        <v>0.28159999999999991</v>
      </c>
      <c r="BM892" s="137">
        <f t="shared" si="147"/>
        <v>0.99991926881301851</v>
      </c>
      <c r="BN892" s="137">
        <f t="shared" si="148"/>
        <v>6.3904752121146657E-6</v>
      </c>
      <c r="BO892" s="137" t="str">
        <f t="shared" si="149"/>
        <v/>
      </c>
      <c r="BP892" s="137" t="str">
        <f t="shared" si="145"/>
        <v/>
      </c>
    </row>
    <row r="893" spans="3:68" ht="20.100000000000001" customHeight="1" x14ac:dyDescent="0.25">
      <c r="C893" s="12"/>
      <c r="E893" s="130"/>
      <c r="F893" s="130"/>
      <c r="S893" s="138"/>
      <c r="U893" s="154"/>
      <c r="V893" s="154"/>
      <c r="AF893" s="137">
        <v>69</v>
      </c>
      <c r="AG893" s="137">
        <f t="shared" si="150"/>
        <v>-3.7240000000000002</v>
      </c>
      <c r="AK893" s="137">
        <f t="shared" si="151"/>
        <v>3.8857415422493793E-4</v>
      </c>
      <c r="AL893" s="137">
        <f t="shared" si="152"/>
        <v>9.8045462453789402E-5</v>
      </c>
      <c r="AM893" s="137">
        <f t="shared" si="153"/>
        <v>3.8857415422493793E-4</v>
      </c>
      <c r="AN893" s="137" t="str">
        <f t="shared" si="154"/>
        <v/>
      </c>
      <c r="AO893" s="137" t="str">
        <f t="shared" si="155"/>
        <v/>
      </c>
      <c r="AP893" s="137">
        <f t="shared" si="156"/>
        <v>0</v>
      </c>
      <c r="AQ893" s="137" t="str">
        <f t="shared" si="157"/>
        <v/>
      </c>
      <c r="AR893" s="137" t="str">
        <f t="shared" si="158"/>
        <v/>
      </c>
      <c r="AZ893" s="163"/>
      <c r="BA893" s="142"/>
      <c r="BB893" s="163"/>
      <c r="BC893" s="174"/>
      <c r="BD893" s="174"/>
      <c r="BE893" s="174"/>
      <c r="BF893" s="174"/>
      <c r="BG893" s="164"/>
      <c r="BH893" s="164"/>
      <c r="BI893" s="164"/>
      <c r="BK893" s="137">
        <v>46</v>
      </c>
      <c r="BL893" s="137">
        <f t="shared" si="146"/>
        <v>0.28799999999999992</v>
      </c>
      <c r="BM893" s="137">
        <f t="shared" si="147"/>
        <v>0.9999128783378064</v>
      </c>
      <c r="BN893" s="137">
        <f t="shared" si="148"/>
        <v>6.7339599612026291E-6</v>
      </c>
      <c r="BO893" s="137" t="str">
        <f t="shared" si="149"/>
        <v/>
      </c>
      <c r="BP893" s="137" t="str">
        <f t="shared" si="145"/>
        <v/>
      </c>
    </row>
    <row r="894" spans="3:68" ht="20.100000000000001" customHeight="1" x14ac:dyDescent="0.25">
      <c r="C894" s="12"/>
      <c r="E894" s="130"/>
      <c r="F894" s="130"/>
      <c r="S894" s="138"/>
      <c r="U894" s="154"/>
      <c r="V894" s="154"/>
      <c r="AF894" s="137">
        <v>70</v>
      </c>
      <c r="AG894" s="137">
        <f t="shared" si="150"/>
        <v>-3.7199999999999998</v>
      </c>
      <c r="AK894" s="137">
        <f t="shared" si="151"/>
        <v>3.9440252496915693E-4</v>
      </c>
      <c r="AL894" s="137">
        <f t="shared" si="152"/>
        <v>9.9611388975916695E-5</v>
      </c>
      <c r="AM894" s="137">
        <f t="shared" si="153"/>
        <v>3.9440252496915693E-4</v>
      </c>
      <c r="AN894" s="137" t="str">
        <f t="shared" si="154"/>
        <v/>
      </c>
      <c r="AO894" s="137" t="str">
        <f t="shared" si="155"/>
        <v/>
      </c>
      <c r="AP894" s="137">
        <f t="shared" si="156"/>
        <v>0</v>
      </c>
      <c r="AQ894" s="137" t="str">
        <f t="shared" si="157"/>
        <v/>
      </c>
      <c r="AR894" s="137" t="str">
        <f t="shared" si="158"/>
        <v/>
      </c>
      <c r="AZ894" s="163"/>
      <c r="BA894" s="142"/>
      <c r="BB894" s="163"/>
      <c r="BC894" s="174"/>
      <c r="BD894" s="174"/>
      <c r="BE894" s="174"/>
      <c r="BF894" s="174"/>
      <c r="BG894" s="164"/>
      <c r="BH894" s="164"/>
      <c r="BI894" s="164"/>
      <c r="BK894" s="137">
        <v>47</v>
      </c>
      <c r="BL894" s="137">
        <f t="shared" si="146"/>
        <v>0.29439999999999994</v>
      </c>
      <c r="BM894" s="137">
        <f t="shared" si="147"/>
        <v>0.9999061443778452</v>
      </c>
      <c r="BN894" s="137">
        <f t="shared" si="148"/>
        <v>7.0873424926620743E-6</v>
      </c>
      <c r="BO894" s="137" t="str">
        <f t="shared" si="149"/>
        <v/>
      </c>
      <c r="BP894" s="137" t="str">
        <f t="shared" si="145"/>
        <v/>
      </c>
    </row>
    <row r="895" spans="3:68" ht="20.100000000000001" customHeight="1" x14ac:dyDescent="0.25">
      <c r="C895" s="12"/>
      <c r="E895" s="130"/>
      <c r="F895" s="130"/>
      <c r="S895" s="138"/>
      <c r="U895" s="154"/>
      <c r="V895" s="154"/>
      <c r="AF895" s="137">
        <v>71</v>
      </c>
      <c r="AG895" s="137">
        <f t="shared" si="150"/>
        <v>-3.7160000000000002</v>
      </c>
      <c r="AK895" s="137">
        <f t="shared" si="151"/>
        <v>4.0031191260930891E-4</v>
      </c>
      <c r="AL895" s="137">
        <f t="shared" si="152"/>
        <v>1.0120079067557047E-4</v>
      </c>
      <c r="AM895" s="137">
        <f t="shared" si="153"/>
        <v>4.0031191260930891E-4</v>
      </c>
      <c r="AN895" s="137" t="str">
        <f t="shared" si="154"/>
        <v/>
      </c>
      <c r="AO895" s="137" t="str">
        <f t="shared" si="155"/>
        <v/>
      </c>
      <c r="AP895" s="137">
        <f t="shared" si="156"/>
        <v>0</v>
      </c>
      <c r="AQ895" s="137" t="str">
        <f t="shared" si="157"/>
        <v/>
      </c>
      <c r="AR895" s="137" t="str">
        <f t="shared" si="158"/>
        <v/>
      </c>
      <c r="AZ895" s="163"/>
      <c r="BA895" s="142"/>
      <c r="BB895" s="163"/>
      <c r="BC895" s="174"/>
      <c r="BD895" s="174"/>
      <c r="BE895" s="174"/>
      <c r="BF895" s="174"/>
      <c r="BG895" s="164"/>
      <c r="BH895" s="164"/>
      <c r="BI895" s="164"/>
      <c r="BK895" s="137">
        <v>48</v>
      </c>
      <c r="BL895" s="137">
        <f t="shared" si="146"/>
        <v>0.30079999999999996</v>
      </c>
      <c r="BM895" s="137">
        <f t="shared" si="147"/>
        <v>0.99989905703535253</v>
      </c>
      <c r="BN895" s="137">
        <f t="shared" si="148"/>
        <v>7.4506496732240635E-6</v>
      </c>
      <c r="BO895" s="137" t="str">
        <f t="shared" si="149"/>
        <v/>
      </c>
      <c r="BP895" s="137" t="str">
        <f t="shared" si="145"/>
        <v/>
      </c>
    </row>
    <row r="896" spans="3:68" ht="20.100000000000001" customHeight="1" x14ac:dyDescent="0.25">
      <c r="C896" s="12"/>
      <c r="E896" s="130"/>
      <c r="F896" s="130"/>
      <c r="S896" s="138"/>
      <c r="U896" s="154"/>
      <c r="V896" s="154"/>
      <c r="AF896" s="137">
        <v>72</v>
      </c>
      <c r="AG896" s="137">
        <f t="shared" si="150"/>
        <v>-3.7119999999999997</v>
      </c>
      <c r="AK896" s="137">
        <f t="shared" si="151"/>
        <v>4.063033405172264E-4</v>
      </c>
      <c r="AL896" s="137">
        <f t="shared" si="152"/>
        <v>1.0281399366330991E-4</v>
      </c>
      <c r="AM896" s="137">
        <f t="shared" si="153"/>
        <v>4.063033405172264E-4</v>
      </c>
      <c r="AN896" s="137" t="str">
        <f t="shared" si="154"/>
        <v/>
      </c>
      <c r="AO896" s="137" t="str">
        <f t="shared" si="155"/>
        <v/>
      </c>
      <c r="AP896" s="137">
        <f t="shared" si="156"/>
        <v>0</v>
      </c>
      <c r="AQ896" s="137" t="str">
        <f t="shared" si="157"/>
        <v/>
      </c>
      <c r="AR896" s="137" t="str">
        <f t="shared" si="158"/>
        <v/>
      </c>
      <c r="AZ896" s="163"/>
      <c r="BA896" s="142"/>
      <c r="BB896" s="163"/>
      <c r="BC896" s="174"/>
      <c r="BD896" s="174"/>
      <c r="BE896" s="174"/>
      <c r="BF896" s="174"/>
      <c r="BG896" s="164"/>
      <c r="BH896" s="164"/>
      <c r="BI896" s="164"/>
      <c r="BK896" s="137">
        <v>49</v>
      </c>
      <c r="BL896" s="137">
        <f t="shared" si="146"/>
        <v>0.30719999999999997</v>
      </c>
      <c r="BM896" s="137">
        <f t="shared" si="147"/>
        <v>0.99989160638567931</v>
      </c>
      <c r="BN896" s="137">
        <f t="shared" si="148"/>
        <v>7.8239059622120521E-6</v>
      </c>
      <c r="BO896" s="137" t="str">
        <f t="shared" si="149"/>
        <v/>
      </c>
      <c r="BP896" s="137" t="str">
        <f t="shared" si="145"/>
        <v/>
      </c>
    </row>
    <row r="897" spans="3:68" ht="20.100000000000001" customHeight="1" x14ac:dyDescent="0.25">
      <c r="C897" s="12"/>
      <c r="E897" s="130"/>
      <c r="F897" s="130"/>
      <c r="S897" s="138"/>
      <c r="U897" s="154"/>
      <c r="V897" s="154"/>
      <c r="AF897" s="137">
        <v>73</v>
      </c>
      <c r="AG897" s="137">
        <f t="shared" si="150"/>
        <v>-3.7080000000000002</v>
      </c>
      <c r="AK897" s="137">
        <f t="shared" si="151"/>
        <v>4.1237784342237931E-4</v>
      </c>
      <c r="AL897" s="137">
        <f t="shared" si="152"/>
        <v>1.0445132816586179E-4</v>
      </c>
      <c r="AM897" s="137">
        <f t="shared" si="153"/>
        <v>4.1237784342237931E-4</v>
      </c>
      <c r="AN897" s="137" t="str">
        <f t="shared" si="154"/>
        <v/>
      </c>
      <c r="AO897" s="137" t="str">
        <f t="shared" si="155"/>
        <v/>
      </c>
      <c r="AP897" s="137">
        <f t="shared" si="156"/>
        <v>0</v>
      </c>
      <c r="AQ897" s="137" t="str">
        <f t="shared" si="157"/>
        <v/>
      </c>
      <c r="AR897" s="137" t="str">
        <f t="shared" si="158"/>
        <v/>
      </c>
      <c r="AZ897" s="163"/>
      <c r="BA897" s="142"/>
      <c r="BB897" s="163"/>
      <c r="BC897" s="174"/>
      <c r="BD897" s="174"/>
      <c r="BE897" s="174"/>
      <c r="BF897" s="174"/>
      <c r="BG897" s="164"/>
      <c r="BH897" s="164"/>
      <c r="BK897" s="137">
        <v>50</v>
      </c>
      <c r="BL897" s="137">
        <f t="shared" si="146"/>
        <v>0.31359999999999999</v>
      </c>
      <c r="BM897" s="137">
        <f t="shared" si="147"/>
        <v>0.9998837824797171</v>
      </c>
      <c r="BN897" s="137">
        <f t="shared" si="148"/>
        <v>8.2071334881472779E-6</v>
      </c>
      <c r="BO897" s="137" t="str">
        <f t="shared" si="149"/>
        <v/>
      </c>
      <c r="BP897" s="137" t="str">
        <f t="shared" si="145"/>
        <v/>
      </c>
    </row>
    <row r="898" spans="3:68" ht="20.100000000000001" customHeight="1" x14ac:dyDescent="0.25">
      <c r="C898" s="12"/>
      <c r="E898" s="130"/>
      <c r="F898" s="130"/>
      <c r="S898" s="138"/>
      <c r="U898" s="154"/>
      <c r="V898" s="154"/>
      <c r="AF898" s="137">
        <v>74</v>
      </c>
      <c r="AG898" s="137">
        <f t="shared" si="150"/>
        <v>-3.7040000000000002</v>
      </c>
      <c r="AK898" s="137">
        <f t="shared" si="151"/>
        <v>4.1853646751515675E-4</v>
      </c>
      <c r="AL898" s="137">
        <f t="shared" si="152"/>
        <v>1.0611312857175843E-4</v>
      </c>
      <c r="AM898" s="137">
        <f t="shared" si="153"/>
        <v>4.1853646751515675E-4</v>
      </c>
      <c r="AN898" s="137" t="str">
        <f t="shared" si="154"/>
        <v/>
      </c>
      <c r="AO898" s="137" t="str">
        <f t="shared" si="155"/>
        <v/>
      </c>
      <c r="AP898" s="137">
        <f t="shared" si="156"/>
        <v>0</v>
      </c>
      <c r="AQ898" s="137" t="str">
        <f t="shared" si="157"/>
        <v/>
      </c>
      <c r="AR898" s="137" t="str">
        <f t="shared" si="158"/>
        <v/>
      </c>
      <c r="AZ898" s="163"/>
      <c r="BA898" s="142"/>
      <c r="BB898" s="163"/>
      <c r="BC898" s="174"/>
      <c r="BD898" s="174"/>
      <c r="BE898" s="174"/>
      <c r="BF898" s="174"/>
      <c r="BG898" s="164"/>
      <c r="BH898" s="164"/>
      <c r="BI898" s="164"/>
      <c r="BK898" s="137">
        <v>51</v>
      </c>
      <c r="BL898" s="137">
        <f t="shared" si="146"/>
        <v>0.32</v>
      </c>
      <c r="BM898" s="137">
        <f t="shared" si="147"/>
        <v>0.99987557534622895</v>
      </c>
      <c r="BN898" s="137">
        <f t="shared" si="148"/>
        <v>8.6003521211353018E-6</v>
      </c>
      <c r="BO898" s="137" t="str">
        <f t="shared" si="149"/>
        <v/>
      </c>
      <c r="BP898" s="137" t="str">
        <f t="shared" si="145"/>
        <v/>
      </c>
    </row>
    <row r="899" spans="3:68" ht="20.100000000000001" customHeight="1" x14ac:dyDescent="0.25">
      <c r="C899" s="12"/>
      <c r="E899" s="130"/>
      <c r="F899" s="130"/>
      <c r="S899" s="138"/>
      <c r="U899" s="154"/>
      <c r="V899" s="154"/>
      <c r="AF899" s="137">
        <v>75</v>
      </c>
      <c r="AG899" s="137">
        <f t="shared" si="150"/>
        <v>-3.7</v>
      </c>
      <c r="AK899" s="137">
        <f t="shared" si="151"/>
        <v>4.2478027055075143E-4</v>
      </c>
      <c r="AL899" s="137">
        <f t="shared" si="152"/>
        <v>1.0779973347738824E-4</v>
      </c>
      <c r="AM899" s="137">
        <f t="shared" si="153"/>
        <v>4.2478027055075143E-4</v>
      </c>
      <c r="AN899" s="137" t="str">
        <f t="shared" si="154"/>
        <v/>
      </c>
      <c r="AO899" s="137" t="str">
        <f t="shared" si="155"/>
        <v/>
      </c>
      <c r="AP899" s="137">
        <f t="shared" si="156"/>
        <v>0</v>
      </c>
      <c r="AQ899" s="137" t="str">
        <f t="shared" si="157"/>
        <v/>
      </c>
      <c r="AR899" s="137" t="str">
        <f t="shared" si="158"/>
        <v/>
      </c>
      <c r="AZ899" s="163"/>
      <c r="BA899" s="142"/>
      <c r="BB899" s="163"/>
      <c r="BC899" s="174"/>
      <c r="BD899" s="174"/>
      <c r="BE899" s="174"/>
      <c r="BF899" s="174"/>
      <c r="BG899" s="164"/>
      <c r="BH899" s="164"/>
      <c r="BI899" s="164"/>
      <c r="BK899" s="137">
        <v>52</v>
      </c>
      <c r="BL899" s="137">
        <f t="shared" si="146"/>
        <v>0.32640000000000002</v>
      </c>
      <c r="BM899" s="137">
        <f t="shared" si="147"/>
        <v>0.99986697499410782</v>
      </c>
      <c r="BN899" s="137">
        <f t="shared" si="148"/>
        <v>9.0035795443643707E-6</v>
      </c>
      <c r="BO899" s="137" t="str">
        <f t="shared" si="149"/>
        <v/>
      </c>
      <c r="BP899" s="137" t="str">
        <f t="shared" si="145"/>
        <v/>
      </c>
    </row>
    <row r="900" spans="3:68" ht="20.100000000000001" customHeight="1" x14ac:dyDescent="0.25">
      <c r="C900" s="12"/>
      <c r="E900" s="130"/>
      <c r="F900" s="130"/>
      <c r="S900" s="138"/>
      <c r="U900" s="154"/>
      <c r="V900" s="154"/>
      <c r="AF900" s="137">
        <v>76</v>
      </c>
      <c r="AG900" s="137">
        <f t="shared" si="150"/>
        <v>-3.6960000000000002</v>
      </c>
      <c r="AK900" s="137">
        <f t="shared" si="151"/>
        <v>4.3111032195367602E-4</v>
      </c>
      <c r="AL900" s="137">
        <f t="shared" si="152"/>
        <v>1.0951148573346407E-4</v>
      </c>
      <c r="AM900" s="137">
        <f t="shared" si="153"/>
        <v>4.3111032195367602E-4</v>
      </c>
      <c r="AN900" s="137" t="str">
        <f t="shared" si="154"/>
        <v/>
      </c>
      <c r="AO900" s="137" t="str">
        <f t="shared" si="155"/>
        <v/>
      </c>
      <c r="AP900" s="137">
        <f t="shared" si="156"/>
        <v>0</v>
      </c>
      <c r="AQ900" s="137" t="str">
        <f t="shared" si="157"/>
        <v/>
      </c>
      <c r="AR900" s="137" t="str">
        <f t="shared" si="158"/>
        <v/>
      </c>
      <c r="AZ900" s="163"/>
      <c r="BA900" s="142"/>
      <c r="BB900" s="163"/>
      <c r="BC900" s="174"/>
      <c r="BD900" s="174"/>
      <c r="BE900" s="174"/>
      <c r="BF900" s="174"/>
      <c r="BG900" s="164"/>
      <c r="BH900" s="164"/>
      <c r="BI900" s="164"/>
      <c r="BK900" s="137">
        <v>53</v>
      </c>
      <c r="BL900" s="137">
        <f t="shared" si="146"/>
        <v>0.33280000000000004</v>
      </c>
      <c r="BM900" s="137">
        <f t="shared" si="147"/>
        <v>0.99985797141456345</v>
      </c>
      <c r="BN900" s="137">
        <f t="shared" si="148"/>
        <v>9.416831319164487E-6</v>
      </c>
      <c r="BO900" s="137" t="str">
        <f t="shared" si="149"/>
        <v/>
      </c>
      <c r="BP900" s="137" t="str">
        <f t="shared" si="145"/>
        <v/>
      </c>
    </row>
    <row r="901" spans="3:68" ht="20.100000000000001" customHeight="1" x14ac:dyDescent="0.25">
      <c r="C901" s="12"/>
      <c r="E901" s="130"/>
      <c r="F901" s="130"/>
      <c r="S901" s="138"/>
      <c r="U901" s="154"/>
      <c r="V901" s="154"/>
      <c r="AF901" s="137">
        <v>77</v>
      </c>
      <c r="AG901" s="137">
        <f t="shared" si="150"/>
        <v>-3.6920000000000002</v>
      </c>
      <c r="AK901" s="137">
        <f t="shared" si="151"/>
        <v>4.3752770292289616E-4</v>
      </c>
      <c r="AL901" s="137">
        <f t="shared" si="152"/>
        <v>1.1124873249191127E-4</v>
      </c>
      <c r="AM901" s="137">
        <f t="shared" si="153"/>
        <v>4.3752770292289616E-4</v>
      </c>
      <c r="AN901" s="137" t="str">
        <f t="shared" si="154"/>
        <v/>
      </c>
      <c r="AO901" s="137" t="str">
        <f t="shared" si="155"/>
        <v/>
      </c>
      <c r="AP901" s="137">
        <f t="shared" si="156"/>
        <v>0</v>
      </c>
      <c r="AQ901" s="137" t="str">
        <f t="shared" si="157"/>
        <v/>
      </c>
      <c r="AR901" s="137" t="str">
        <f t="shared" si="158"/>
        <v/>
      </c>
      <c r="AZ901" s="163"/>
      <c r="BA901" s="142"/>
      <c r="BB901" s="163"/>
      <c r="BC901" s="174"/>
      <c r="BD901" s="174"/>
      <c r="BE901" s="174"/>
      <c r="BF901" s="174"/>
      <c r="BG901" s="164"/>
      <c r="BH901" s="164"/>
      <c r="BI901" s="164"/>
      <c r="BK901" s="137">
        <v>54</v>
      </c>
      <c r="BL901" s="137">
        <f t="shared" si="146"/>
        <v>0.33920000000000006</v>
      </c>
      <c r="BM901" s="137">
        <f t="shared" si="147"/>
        <v>0.99984855458324429</v>
      </c>
      <c r="BN901" s="137">
        <f t="shared" si="148"/>
        <v>9.8401209511767007E-6</v>
      </c>
      <c r="BO901" s="137" t="str">
        <f t="shared" si="149"/>
        <v/>
      </c>
      <c r="BP901" s="137" t="str">
        <f t="shared" si="145"/>
        <v/>
      </c>
    </row>
    <row r="902" spans="3:68" ht="20.100000000000001" customHeight="1" x14ac:dyDescent="0.25">
      <c r="C902" s="12"/>
      <c r="E902" s="130"/>
      <c r="F902" s="130"/>
      <c r="S902" s="138"/>
      <c r="U902" s="154"/>
      <c r="V902" s="154"/>
      <c r="AF902" s="137">
        <v>78</v>
      </c>
      <c r="AG902" s="137">
        <f t="shared" si="150"/>
        <v>-3.6880000000000002</v>
      </c>
      <c r="AK902" s="137">
        <f t="shared" si="151"/>
        <v>4.4403350653757977E-4</v>
      </c>
      <c r="AL902" s="137">
        <f t="shared" si="152"/>
        <v>1.1301182525317528E-4</v>
      </c>
      <c r="AM902" s="137">
        <f t="shared" si="153"/>
        <v>4.4403350653757977E-4</v>
      </c>
      <c r="AN902" s="137" t="str">
        <f t="shared" si="154"/>
        <v/>
      </c>
      <c r="AO902" s="137" t="str">
        <f t="shared" si="155"/>
        <v/>
      </c>
      <c r="AP902" s="137">
        <f t="shared" si="156"/>
        <v>0</v>
      </c>
      <c r="AQ902" s="137" t="str">
        <f t="shared" si="157"/>
        <v/>
      </c>
      <c r="AR902" s="137" t="str">
        <f t="shared" si="158"/>
        <v/>
      </c>
      <c r="AZ902" s="163"/>
      <c r="BA902" s="142"/>
      <c r="BB902" s="163"/>
      <c r="BC902" s="174"/>
      <c r="BD902" s="174"/>
      <c r="BE902" s="174"/>
      <c r="BF902" s="174"/>
      <c r="BG902" s="164"/>
      <c r="BH902" s="164"/>
      <c r="BI902" s="164"/>
      <c r="BK902" s="137">
        <v>55</v>
      </c>
      <c r="BL902" s="137">
        <f t="shared" si="146"/>
        <v>0.34560000000000007</v>
      </c>
      <c r="BM902" s="137">
        <f t="shared" si="147"/>
        <v>0.99983871446229311</v>
      </c>
      <c r="BN902" s="137">
        <f t="shared" si="148"/>
        <v>1.0273459950527197E-5</v>
      </c>
      <c r="BO902" s="137" t="str">
        <f t="shared" si="149"/>
        <v/>
      </c>
      <c r="BP902" s="137" t="str">
        <f t="shared" si="145"/>
        <v/>
      </c>
    </row>
    <row r="903" spans="3:68" ht="20.100000000000001" customHeight="1" x14ac:dyDescent="0.25">
      <c r="C903" s="12"/>
      <c r="E903" s="130"/>
      <c r="F903" s="130"/>
      <c r="S903" s="138"/>
      <c r="U903" s="154"/>
      <c r="V903" s="154"/>
      <c r="AF903" s="137">
        <v>79</v>
      </c>
      <c r="AG903" s="137">
        <f t="shared" si="150"/>
        <v>-3.6840000000000002</v>
      </c>
      <c r="AK903" s="137">
        <f t="shared" si="151"/>
        <v>4.5062883786346764E-4</v>
      </c>
      <c r="AL903" s="137">
        <f t="shared" si="152"/>
        <v>1.1480111991395613E-4</v>
      </c>
      <c r="AM903" s="137">
        <f t="shared" si="153"/>
        <v>4.5062883786346764E-4</v>
      </c>
      <c r="AN903" s="137" t="str">
        <f t="shared" si="154"/>
        <v/>
      </c>
      <c r="AO903" s="137" t="str">
        <f t="shared" si="155"/>
        <v/>
      </c>
      <c r="AP903" s="137">
        <f t="shared" si="156"/>
        <v>0</v>
      </c>
      <c r="AQ903" s="137" t="str">
        <f t="shared" si="157"/>
        <v/>
      </c>
      <c r="AR903" s="137" t="str">
        <f t="shared" si="158"/>
        <v/>
      </c>
      <c r="AZ903" s="163"/>
      <c r="BA903" s="142"/>
      <c r="BB903" s="163"/>
      <c r="BC903" s="174"/>
      <c r="BD903" s="174"/>
      <c r="BE903" s="174"/>
      <c r="BF903" s="174"/>
      <c r="BG903" s="164"/>
      <c r="BH903" s="164"/>
      <c r="BI903" s="164"/>
      <c r="BK903" s="137">
        <v>56</v>
      </c>
      <c r="BL903" s="137">
        <f t="shared" si="146"/>
        <v>0.35200000000000009</v>
      </c>
      <c r="BM903" s="137">
        <f t="shared" si="147"/>
        <v>0.99982844100234258</v>
      </c>
      <c r="BN903" s="137">
        <f t="shared" si="148"/>
        <v>1.0716857892001386E-5</v>
      </c>
      <c r="BO903" s="137" t="str">
        <f t="shared" si="149"/>
        <v/>
      </c>
      <c r="BP903" s="137" t="str">
        <f t="shared" si="145"/>
        <v/>
      </c>
    </row>
    <row r="904" spans="3:68" ht="20.100000000000001" customHeight="1" x14ac:dyDescent="0.25">
      <c r="C904" s="12"/>
      <c r="E904" s="130"/>
      <c r="F904" s="130"/>
      <c r="S904" s="138"/>
      <c r="U904" s="154"/>
      <c r="V904" s="154"/>
      <c r="AF904" s="137">
        <v>80</v>
      </c>
      <c r="AG904" s="137">
        <f t="shared" si="150"/>
        <v>-3.68</v>
      </c>
      <c r="AK904" s="137">
        <f t="shared" si="151"/>
        <v>4.5731481405985675E-4</v>
      </c>
      <c r="AL904" s="137">
        <f t="shared" si="152"/>
        <v>1.1661697681536817E-4</v>
      </c>
      <c r="AM904" s="137">
        <f t="shared" si="153"/>
        <v>4.5731481405985675E-4</v>
      </c>
      <c r="AN904" s="137" t="str">
        <f t="shared" si="154"/>
        <v/>
      </c>
      <c r="AO904" s="137" t="str">
        <f t="shared" si="155"/>
        <v/>
      </c>
      <c r="AP904" s="137">
        <f t="shared" si="156"/>
        <v>0</v>
      </c>
      <c r="AQ904" s="137" t="str">
        <f t="shared" si="157"/>
        <v/>
      </c>
      <c r="AR904" s="137" t="str">
        <f t="shared" si="158"/>
        <v/>
      </c>
      <c r="AZ904" s="163"/>
      <c r="BA904" s="142"/>
      <c r="BB904" s="163"/>
      <c r="BC904" s="174"/>
      <c r="BD904" s="174"/>
      <c r="BE904" s="174"/>
      <c r="BF904" s="174"/>
      <c r="BG904" s="164"/>
      <c r="BH904" s="164"/>
      <c r="BI904" s="164"/>
      <c r="BK904" s="137">
        <v>57</v>
      </c>
      <c r="BL904" s="137">
        <f t="shared" si="146"/>
        <v>0.35840000000000011</v>
      </c>
      <c r="BM904" s="137">
        <f t="shared" si="147"/>
        <v>0.99981772414445058</v>
      </c>
      <c r="BN904" s="137">
        <f t="shared" si="148"/>
        <v>1.117032247055505E-5</v>
      </c>
      <c r="BO904" s="137" t="str">
        <f t="shared" si="149"/>
        <v/>
      </c>
      <c r="BP904" s="137" t="str">
        <f t="shared" si="145"/>
        <v/>
      </c>
    </row>
    <row r="905" spans="3:68" ht="20.100000000000001" customHeight="1" x14ac:dyDescent="0.25">
      <c r="C905" s="12"/>
      <c r="E905" s="130"/>
      <c r="F905" s="130"/>
      <c r="S905" s="138"/>
      <c r="U905" s="154"/>
      <c r="V905" s="154"/>
      <c r="AF905" s="137">
        <v>81</v>
      </c>
      <c r="AG905" s="137">
        <f t="shared" si="150"/>
        <v>-3.6760000000000002</v>
      </c>
      <c r="AK905" s="137">
        <f t="shared" si="151"/>
        <v>4.6409256448720165E-4</v>
      </c>
      <c r="AL905" s="137">
        <f t="shared" si="152"/>
        <v>1.1845976079152891E-4</v>
      </c>
      <c r="AM905" s="137">
        <f t="shared" si="153"/>
        <v>4.6409256448720165E-4</v>
      </c>
      <c r="AN905" s="137" t="str">
        <f t="shared" si="154"/>
        <v/>
      </c>
      <c r="AO905" s="137" t="str">
        <f t="shared" si="155"/>
        <v/>
      </c>
      <c r="AP905" s="137">
        <f t="shared" si="156"/>
        <v>0</v>
      </c>
      <c r="AQ905" s="137" t="str">
        <f t="shared" si="157"/>
        <v/>
      </c>
      <c r="AR905" s="137" t="str">
        <f t="shared" si="158"/>
        <v/>
      </c>
      <c r="AZ905" s="163"/>
      <c r="BA905" s="142"/>
      <c r="BB905" s="163"/>
      <c r="BC905" s="174"/>
      <c r="BD905" s="174"/>
      <c r="BE905" s="174"/>
      <c r="BF905" s="174"/>
      <c r="BG905" s="164"/>
      <c r="BH905" s="164"/>
      <c r="BI905" s="164"/>
      <c r="BK905" s="137">
        <v>58</v>
      </c>
      <c r="BL905" s="137">
        <f t="shared" si="146"/>
        <v>0.36480000000000012</v>
      </c>
      <c r="BM905" s="137">
        <f t="shared" si="147"/>
        <v>0.99980655382198003</v>
      </c>
      <c r="BN905" s="137">
        <f t="shared" si="148"/>
        <v>1.1633859557935722E-5</v>
      </c>
      <c r="BO905" s="137" t="str">
        <f t="shared" si="149"/>
        <v/>
      </c>
      <c r="BP905" s="137" t="str">
        <f t="shared" si="145"/>
        <v/>
      </c>
    </row>
    <row r="906" spans="3:68" ht="20.100000000000001" customHeight="1" x14ac:dyDescent="0.25">
      <c r="C906" s="12"/>
      <c r="E906" s="130"/>
      <c r="F906" s="130"/>
      <c r="S906" s="138"/>
      <c r="U906" s="154"/>
      <c r="V906" s="154"/>
      <c r="AF906" s="137">
        <v>82</v>
      </c>
      <c r="AG906" s="137">
        <f t="shared" si="150"/>
        <v>-3.6720000000000002</v>
      </c>
      <c r="AK906" s="137">
        <f t="shared" si="151"/>
        <v>4.7096323081532949E-4</v>
      </c>
      <c r="AL906" s="137">
        <f t="shared" si="152"/>
        <v>1.2032984121858141E-4</v>
      </c>
      <c r="AM906" s="137">
        <f t="shared" si="153"/>
        <v>4.7096323081532949E-4</v>
      </c>
      <c r="AN906" s="137" t="str">
        <f t="shared" si="154"/>
        <v/>
      </c>
      <c r="AO906" s="137" t="str">
        <f t="shared" si="155"/>
        <v/>
      </c>
      <c r="AP906" s="137">
        <f t="shared" si="156"/>
        <v>0</v>
      </c>
      <c r="AQ906" s="137" t="str">
        <f t="shared" si="157"/>
        <v/>
      </c>
      <c r="AR906" s="137" t="str">
        <f t="shared" si="158"/>
        <v/>
      </c>
      <c r="AZ906" s="163"/>
      <c r="BA906" s="142"/>
      <c r="BB906" s="163"/>
      <c r="BC906" s="174"/>
      <c r="BD906" s="174"/>
      <c r="BE906" s="174"/>
      <c r="BF906" s="174"/>
      <c r="BG906" s="164"/>
      <c r="BH906" s="164"/>
      <c r="BI906" s="164"/>
      <c r="BK906" s="137">
        <v>59</v>
      </c>
      <c r="BL906" s="137">
        <f t="shared" si="146"/>
        <v>0.37120000000000014</v>
      </c>
      <c r="BM906" s="137">
        <f t="shared" si="147"/>
        <v>0.99979491996242209</v>
      </c>
      <c r="BN906" s="137">
        <f t="shared" si="148"/>
        <v>1.2107473253086809E-5</v>
      </c>
      <c r="BO906" s="137" t="str">
        <f t="shared" si="149"/>
        <v/>
      </c>
      <c r="BP906" s="137" t="str">
        <f t="shared" si="145"/>
        <v/>
      </c>
    </row>
    <row r="907" spans="3:68" ht="20.100000000000001" customHeight="1" x14ac:dyDescent="0.25">
      <c r="C907" s="12"/>
      <c r="E907" s="130"/>
      <c r="F907" s="130"/>
      <c r="S907" s="138"/>
      <c r="U907" s="154"/>
      <c r="V907" s="154"/>
      <c r="AF907" s="137">
        <v>83</v>
      </c>
      <c r="AG907" s="137">
        <f t="shared" si="150"/>
        <v>-3.6680000000000001</v>
      </c>
      <c r="AK907" s="137">
        <f t="shared" si="151"/>
        <v>4.7792796713226453E-4</v>
      </c>
      <c r="AL907" s="137">
        <f t="shared" si="152"/>
        <v>1.2222759206414677E-4</v>
      </c>
      <c r="AM907" s="137">
        <f t="shared" si="153"/>
        <v>4.7792796713226453E-4</v>
      </c>
      <c r="AN907" s="137" t="str">
        <f t="shared" si="154"/>
        <v/>
      </c>
      <c r="AO907" s="137" t="str">
        <f t="shared" si="155"/>
        <v/>
      </c>
      <c r="AP907" s="137">
        <f t="shared" si="156"/>
        <v>0</v>
      </c>
      <c r="AQ907" s="137" t="str">
        <f t="shared" si="157"/>
        <v/>
      </c>
      <c r="AR907" s="137" t="str">
        <f t="shared" si="158"/>
        <v/>
      </c>
      <c r="AZ907" s="163"/>
      <c r="BA907" s="142"/>
      <c r="BB907" s="163"/>
      <c r="BC907" s="174"/>
      <c r="BD907" s="174"/>
      <c r="BE907" s="174"/>
      <c r="BF907" s="174"/>
      <c r="BG907" s="164"/>
      <c r="BH907" s="164"/>
      <c r="BI907" s="164"/>
      <c r="BK907" s="137">
        <v>60</v>
      </c>
      <c r="BL907" s="137">
        <f t="shared" si="146"/>
        <v>0.37760000000000016</v>
      </c>
      <c r="BM907" s="137">
        <f t="shared" si="147"/>
        <v>0.999782812489169</v>
      </c>
      <c r="BN907" s="137">
        <f t="shared" si="148"/>
        <v>1.2591165934439097E-5</v>
      </c>
      <c r="BO907" s="137" t="str">
        <f t="shared" si="149"/>
        <v/>
      </c>
      <c r="BP907" s="137" t="str">
        <f t="shared" si="145"/>
        <v/>
      </c>
    </row>
    <row r="908" spans="3:68" ht="20.100000000000001" customHeight="1" x14ac:dyDescent="0.25">
      <c r="C908" s="12"/>
      <c r="E908" s="130"/>
      <c r="F908" s="130"/>
      <c r="S908" s="138"/>
      <c r="U908" s="154"/>
      <c r="V908" s="154"/>
      <c r="AF908" s="137">
        <v>84</v>
      </c>
      <c r="AG908" s="137">
        <f t="shared" si="150"/>
        <v>-3.6640000000000001</v>
      </c>
      <c r="AK908" s="137">
        <f t="shared" si="151"/>
        <v>4.8498794005367031E-4</v>
      </c>
      <c r="AL908" s="137">
        <f t="shared" si="152"/>
        <v>1.2415339193721725E-4</v>
      </c>
      <c r="AM908" s="137">
        <f t="shared" si="153"/>
        <v>4.8498794005367031E-4</v>
      </c>
      <c r="AN908" s="137" t="str">
        <f t="shared" si="154"/>
        <v/>
      </c>
      <c r="AO908" s="137" t="str">
        <f t="shared" si="155"/>
        <v/>
      </c>
      <c r="AP908" s="137">
        <f t="shared" si="156"/>
        <v>0</v>
      </c>
      <c r="AQ908" s="137" t="str">
        <f t="shared" si="157"/>
        <v/>
      </c>
      <c r="AR908" s="137" t="str">
        <f t="shared" si="158"/>
        <v/>
      </c>
      <c r="AZ908" s="163"/>
      <c r="BA908" s="142"/>
      <c r="BB908" s="163"/>
      <c r="BC908" s="174"/>
      <c r="BD908" s="174"/>
      <c r="BE908" s="174"/>
      <c r="BF908" s="174"/>
      <c r="BG908" s="164"/>
      <c r="BH908" s="164"/>
      <c r="BI908" s="164"/>
      <c r="BK908" s="137">
        <v>61</v>
      </c>
      <c r="BL908" s="137">
        <f t="shared" si="146"/>
        <v>0.38400000000000017</v>
      </c>
      <c r="BM908" s="137">
        <f t="shared" si="147"/>
        <v>0.99977022132323456</v>
      </c>
      <c r="BN908" s="137">
        <f t="shared" si="148"/>
        <v>1.308493830765034E-5</v>
      </c>
      <c r="BO908" s="137" t="str">
        <f t="shared" si="149"/>
        <v/>
      </c>
      <c r="BP908" s="137" t="str">
        <f t="shared" si="145"/>
        <v/>
      </c>
    </row>
    <row r="909" spans="3:68" ht="20.100000000000001" customHeight="1" x14ac:dyDescent="0.25">
      <c r="C909" s="12"/>
      <c r="E909" s="130"/>
      <c r="F909" s="130"/>
      <c r="S909" s="138"/>
      <c r="U909" s="154"/>
      <c r="V909" s="154"/>
      <c r="AF909" s="137">
        <v>85</v>
      </c>
      <c r="AG909" s="137">
        <f t="shared" si="150"/>
        <v>-3.66</v>
      </c>
      <c r="AK909" s="137">
        <f t="shared" si="151"/>
        <v>4.9214432883289312E-4</v>
      </c>
      <c r="AL909" s="137">
        <f t="shared" si="152"/>
        <v>1.2610762413848639E-4</v>
      </c>
      <c r="AM909" s="137">
        <f t="shared" si="153"/>
        <v>4.9214432883289312E-4</v>
      </c>
      <c r="AN909" s="137" t="str">
        <f t="shared" si="154"/>
        <v/>
      </c>
      <c r="AO909" s="137" t="str">
        <f t="shared" si="155"/>
        <v/>
      </c>
      <c r="AP909" s="137">
        <f t="shared" si="156"/>
        <v>0</v>
      </c>
      <c r="AQ909" s="137" t="str">
        <f t="shared" si="157"/>
        <v/>
      </c>
      <c r="AR909" s="137" t="str">
        <f t="shared" si="158"/>
        <v/>
      </c>
      <c r="AZ909" s="163"/>
      <c r="BA909" s="142"/>
      <c r="BB909" s="163"/>
      <c r="BC909" s="174"/>
      <c r="BD909" s="174"/>
      <c r="BE909" s="174"/>
      <c r="BF909" s="174"/>
      <c r="BG909" s="164"/>
      <c r="BH909" s="164"/>
      <c r="BI909" s="164"/>
      <c r="BK909" s="137">
        <v>62</v>
      </c>
      <c r="BL909" s="137">
        <f t="shared" si="146"/>
        <v>0.39040000000000019</v>
      </c>
      <c r="BM909" s="137">
        <f t="shared" si="147"/>
        <v>0.99975713638492691</v>
      </c>
      <c r="BN909" s="137">
        <f t="shared" si="148"/>
        <v>1.3588789453677919E-5</v>
      </c>
      <c r="BO909" s="137" t="str">
        <f t="shared" si="149"/>
        <v/>
      </c>
      <c r="BP909" s="137" t="str">
        <f t="shared" si="145"/>
        <v/>
      </c>
    </row>
    <row r="910" spans="3:68" ht="20.100000000000001" customHeight="1" x14ac:dyDescent="0.25">
      <c r="C910" s="12"/>
      <c r="E910" s="130"/>
      <c r="F910" s="130"/>
      <c r="S910" s="138"/>
      <c r="U910" s="154"/>
      <c r="V910" s="154"/>
      <c r="AF910" s="137">
        <v>86</v>
      </c>
      <c r="AG910" s="137">
        <f t="shared" si="150"/>
        <v>-3.6560000000000001</v>
      </c>
      <c r="AK910" s="137">
        <f t="shared" si="151"/>
        <v>4.9939832547162325E-4</v>
      </c>
      <c r="AL910" s="137">
        <f t="shared" si="152"/>
        <v>1.2809067671112139E-4</v>
      </c>
      <c r="AM910" s="137">
        <f t="shared" si="153"/>
        <v>4.9939832547162325E-4</v>
      </c>
      <c r="AN910" s="137" t="str">
        <f t="shared" si="154"/>
        <v/>
      </c>
      <c r="AO910" s="137" t="str">
        <f t="shared" si="155"/>
        <v/>
      </c>
      <c r="AP910" s="137">
        <f t="shared" si="156"/>
        <v>0</v>
      </c>
      <c r="AQ910" s="137" t="str">
        <f t="shared" si="157"/>
        <v/>
      </c>
      <c r="AR910" s="137" t="str">
        <f t="shared" si="158"/>
        <v/>
      </c>
      <c r="AZ910" s="163"/>
      <c r="BA910" s="142"/>
      <c r="BB910" s="163"/>
      <c r="BC910" s="174"/>
      <c r="BD910" s="174"/>
      <c r="BE910" s="174"/>
      <c r="BF910" s="174"/>
      <c r="BG910" s="164"/>
      <c r="BH910" s="164"/>
      <c r="BI910" s="164"/>
      <c r="BK910" s="137">
        <v>63</v>
      </c>
      <c r="BL910" s="137">
        <f t="shared" si="146"/>
        <v>0.39680000000000021</v>
      </c>
      <c r="BM910" s="137">
        <f t="shared" si="147"/>
        <v>0.99974354759547324</v>
      </c>
      <c r="BN910" s="137">
        <f t="shared" si="148"/>
        <v>1.4102716873187759E-5</v>
      </c>
      <c r="BO910" s="137" t="str">
        <f t="shared" si="149"/>
        <v/>
      </c>
      <c r="BP910" s="137" t="str">
        <f t="shared" si="145"/>
        <v/>
      </c>
    </row>
    <row r="911" spans="3:68" ht="20.100000000000001" customHeight="1" x14ac:dyDescent="0.25">
      <c r="C911" s="12"/>
      <c r="E911" s="130"/>
      <c r="F911" s="130"/>
      <c r="S911" s="138"/>
      <c r="U911" s="154"/>
      <c r="V911" s="154"/>
      <c r="AF911" s="137">
        <v>87</v>
      </c>
      <c r="AG911" s="137">
        <f t="shared" si="150"/>
        <v>-3.6520000000000001</v>
      </c>
      <c r="AK911" s="137">
        <f t="shared" si="151"/>
        <v>5.0675113483115172E-4</v>
      </c>
      <c r="AL911" s="137">
        <f t="shared" si="152"/>
        <v>1.3010294249197742E-4</v>
      </c>
      <c r="AM911" s="137">
        <f t="shared" si="153"/>
        <v>5.0675113483115172E-4</v>
      </c>
      <c r="AN911" s="137" t="str">
        <f t="shared" si="154"/>
        <v/>
      </c>
      <c r="AO911" s="137" t="str">
        <f t="shared" si="155"/>
        <v/>
      </c>
      <c r="AP911" s="137">
        <f t="shared" si="156"/>
        <v>0</v>
      </c>
      <c r="AQ911" s="137" t="str">
        <f t="shared" si="157"/>
        <v/>
      </c>
      <c r="AR911" s="137" t="str">
        <f t="shared" si="158"/>
        <v/>
      </c>
      <c r="AZ911" s="163"/>
      <c r="BA911" s="142"/>
      <c r="BB911" s="163"/>
      <c r="BC911" s="174"/>
      <c r="BD911" s="174"/>
      <c r="BE911" s="174"/>
      <c r="BF911" s="174"/>
      <c r="BG911" s="164"/>
      <c r="BH911" s="164"/>
      <c r="BI911" s="164"/>
      <c r="BK911" s="137">
        <v>64</v>
      </c>
      <c r="BL911" s="137">
        <f t="shared" si="146"/>
        <v>0.40320000000000022</v>
      </c>
      <c r="BM911" s="137">
        <f t="shared" si="147"/>
        <v>0.99972944487860005</v>
      </c>
      <c r="BN911" s="137">
        <f t="shared" si="148"/>
        <v>1.4626716530519168E-5</v>
      </c>
      <c r="BO911" s="137" t="str">
        <f t="shared" si="149"/>
        <v/>
      </c>
      <c r="BP911" s="137" t="str">
        <f t="shared" si="145"/>
        <v/>
      </c>
    </row>
    <row r="912" spans="3:68" ht="20.100000000000001" customHeight="1" x14ac:dyDescent="0.25">
      <c r="C912" s="12"/>
      <c r="E912" s="130"/>
      <c r="F912" s="130"/>
      <c r="S912" s="138"/>
      <c r="U912" s="154"/>
      <c r="V912" s="154"/>
      <c r="AF912" s="137">
        <v>88</v>
      </c>
      <c r="AG912" s="137">
        <f t="shared" si="150"/>
        <v>-3.6480000000000001</v>
      </c>
      <c r="AK912" s="137">
        <f t="shared" si="151"/>
        <v>5.1420397474424319E-4</v>
      </c>
      <c r="AL912" s="137">
        <f t="shared" si="152"/>
        <v>1.3214481916326058E-4</v>
      </c>
      <c r="AM912" s="137">
        <f t="shared" si="153"/>
        <v>5.1420397474424319E-4</v>
      </c>
      <c r="AN912" s="137" t="str">
        <f t="shared" si="154"/>
        <v/>
      </c>
      <c r="AO912" s="137" t="str">
        <f t="shared" si="155"/>
        <v/>
      </c>
      <c r="AP912" s="137">
        <f t="shared" si="156"/>
        <v>0</v>
      </c>
      <c r="AQ912" s="137" t="str">
        <f t="shared" si="157"/>
        <v/>
      </c>
      <c r="AR912" s="137" t="str">
        <f t="shared" si="158"/>
        <v/>
      </c>
      <c r="AZ912" s="163"/>
      <c r="BA912" s="142"/>
      <c r="BB912" s="163"/>
      <c r="BC912" s="174"/>
      <c r="BD912" s="174"/>
      <c r="BE912" s="174"/>
      <c r="BF912" s="174"/>
      <c r="BG912" s="164"/>
      <c r="BH912" s="164"/>
      <c r="BI912" s="164"/>
      <c r="BK912" s="137">
        <v>65</v>
      </c>
      <c r="BL912" s="137">
        <f t="shared" si="146"/>
        <v>0.40960000000000024</v>
      </c>
      <c r="BM912" s="137">
        <f t="shared" si="147"/>
        <v>0.99971481816206953</v>
      </c>
      <c r="BN912" s="137">
        <f t="shared" si="148"/>
        <v>1.5160782896983527E-5</v>
      </c>
      <c r="BO912" s="137" t="str">
        <f t="shared" si="149"/>
        <v/>
      </c>
      <c r="BP912" s="137" t="str">
        <f t="shared" ref="BP912:BP975" si="159">IF($BM912&lt;(1-$BI$860),$BN912,"")</f>
        <v/>
      </c>
    </row>
    <row r="913" spans="3:68" ht="20.100000000000001" customHeight="1" x14ac:dyDescent="0.25">
      <c r="C913" s="12"/>
      <c r="E913" s="130"/>
      <c r="F913" s="130"/>
      <c r="S913" s="138"/>
      <c r="U913" s="154"/>
      <c r="V913" s="154"/>
      <c r="AF913" s="137">
        <v>89</v>
      </c>
      <c r="AG913" s="137">
        <f t="shared" si="150"/>
        <v>-3.6440000000000001</v>
      </c>
      <c r="AK913" s="137">
        <f t="shared" si="151"/>
        <v>5.2175807612759965E-4</v>
      </c>
      <c r="AL913" s="137">
        <f t="shared" si="152"/>
        <v>1.3421670930463872E-4</v>
      </c>
      <c r="AM913" s="137">
        <f t="shared" si="153"/>
        <v>5.2175807612759965E-4</v>
      </c>
      <c r="AN913" s="137" t="str">
        <f t="shared" si="154"/>
        <v/>
      </c>
      <c r="AO913" s="137" t="str">
        <f t="shared" si="155"/>
        <v/>
      </c>
      <c r="AP913" s="137">
        <f t="shared" si="156"/>
        <v>0</v>
      </c>
      <c r="AQ913" s="137" t="str">
        <f t="shared" si="157"/>
        <v/>
      </c>
      <c r="AR913" s="137" t="str">
        <f t="shared" si="158"/>
        <v/>
      </c>
      <c r="AZ913" s="163"/>
      <c r="BA913" s="142"/>
      <c r="BB913" s="163"/>
      <c r="BC913" s="174"/>
      <c r="BD913" s="174"/>
      <c r="BE913" s="174"/>
      <c r="BF913" s="174"/>
      <c r="BG913" s="164"/>
      <c r="BH913" s="164"/>
      <c r="BI913" s="164"/>
      <c r="BK913" s="137">
        <v>66</v>
      </c>
      <c r="BL913" s="137">
        <f t="shared" ref="BL913:BL976" si="160">BL912+$BO$845</f>
        <v>0.41600000000000026</v>
      </c>
      <c r="BM913" s="137">
        <f t="shared" ref="BM913:BM976" si="161">_xlfn.CHISQ.DIST.RT(BL913,7)</f>
        <v>0.99969965737917255</v>
      </c>
      <c r="BN913" s="137">
        <f t="shared" ref="BN913:BN976" si="162">BM913-BM914</f>
        <v>1.5704908990610278E-5</v>
      </c>
      <c r="BO913" s="137" t="str">
        <f t="shared" ref="BO913:BO976" si="163">IF(BM913&lt;(1-$BI$852),BN913,"")</f>
        <v/>
      </c>
      <c r="BP913" s="137" t="str">
        <f t="shared" si="159"/>
        <v/>
      </c>
    </row>
    <row r="914" spans="3:68" ht="20.100000000000001" customHeight="1" x14ac:dyDescent="0.25">
      <c r="C914" s="12"/>
      <c r="E914" s="130"/>
      <c r="F914" s="130"/>
      <c r="S914" s="138"/>
      <c r="U914" s="154"/>
      <c r="V914" s="154"/>
      <c r="AF914" s="137">
        <v>90</v>
      </c>
      <c r="AG914" s="137">
        <f t="shared" si="150"/>
        <v>-3.64</v>
      </c>
      <c r="AK914" s="137">
        <f t="shared" si="151"/>
        <v>5.2941468309493475E-4</v>
      </c>
      <c r="AL914" s="137">
        <f t="shared" si="152"/>
        <v>1.3631902044580166E-4</v>
      </c>
      <c r="AM914" s="137">
        <f t="shared" si="153"/>
        <v>5.2941468309493475E-4</v>
      </c>
      <c r="AN914" s="137" t="str">
        <f t="shared" si="154"/>
        <v/>
      </c>
      <c r="AO914" s="137" t="str">
        <f t="shared" si="155"/>
        <v/>
      </c>
      <c r="AP914" s="137">
        <f t="shared" si="156"/>
        <v>0</v>
      </c>
      <c r="AQ914" s="137" t="str">
        <f t="shared" si="157"/>
        <v/>
      </c>
      <c r="AR914" s="137" t="str">
        <f t="shared" si="158"/>
        <v/>
      </c>
      <c r="AZ914" s="163"/>
      <c r="BA914" s="142"/>
      <c r="BB914" s="163"/>
      <c r="BC914" s="174"/>
      <c r="BD914" s="174"/>
      <c r="BE914" s="174"/>
      <c r="BF914" s="174"/>
      <c r="BG914" s="164"/>
      <c r="BH914" s="164"/>
      <c r="BI914" s="164"/>
      <c r="BK914" s="137">
        <v>67</v>
      </c>
      <c r="BL914" s="137">
        <f t="shared" si="160"/>
        <v>0.42240000000000028</v>
      </c>
      <c r="BM914" s="137">
        <f t="shared" si="161"/>
        <v>0.99968395247018194</v>
      </c>
      <c r="BN914" s="137">
        <f t="shared" si="162"/>
        <v>1.6259086416114954E-5</v>
      </c>
      <c r="BO914" s="137" t="str">
        <f t="shared" si="163"/>
        <v/>
      </c>
      <c r="BP914" s="137" t="str">
        <f t="shared" si="159"/>
        <v/>
      </c>
    </row>
    <row r="915" spans="3:68" ht="20.100000000000001" customHeight="1" x14ac:dyDescent="0.25">
      <c r="C915" s="12"/>
      <c r="E915" s="130"/>
      <c r="F915" s="130"/>
      <c r="S915" s="138"/>
      <c r="U915" s="154"/>
      <c r="V915" s="154"/>
      <c r="AF915" s="137">
        <v>91</v>
      </c>
      <c r="AG915" s="137">
        <f t="shared" si="150"/>
        <v>-3.6360000000000001</v>
      </c>
      <c r="AK915" s="137">
        <f t="shared" si="151"/>
        <v>5.3717505307064139E-4</v>
      </c>
      <c r="AL915" s="137">
        <f t="shared" si="152"/>
        <v>1.3845216511947908E-4</v>
      </c>
      <c r="AM915" s="137">
        <f t="shared" si="153"/>
        <v>5.3717505307064139E-4</v>
      </c>
      <c r="AN915" s="137" t="str">
        <f t="shared" si="154"/>
        <v/>
      </c>
      <c r="AO915" s="137" t="str">
        <f t="shared" si="155"/>
        <v/>
      </c>
      <c r="AP915" s="137">
        <f t="shared" si="156"/>
        <v>0</v>
      </c>
      <c r="AQ915" s="137" t="str">
        <f t="shared" si="157"/>
        <v/>
      </c>
      <c r="AR915" s="137" t="str">
        <f t="shared" si="158"/>
        <v/>
      </c>
      <c r="AZ915" s="163"/>
      <c r="BA915" s="142"/>
      <c r="BB915" s="163"/>
      <c r="BC915" s="174"/>
      <c r="BD915" s="174"/>
      <c r="BE915" s="174"/>
      <c r="BF915" s="174"/>
      <c r="BG915" s="164"/>
      <c r="BH915" s="164"/>
      <c r="BI915" s="164"/>
      <c r="BK915" s="137">
        <v>68</v>
      </c>
      <c r="BL915" s="137">
        <f t="shared" si="160"/>
        <v>0.42880000000000029</v>
      </c>
      <c r="BM915" s="137">
        <f t="shared" si="161"/>
        <v>0.99966769338376582</v>
      </c>
      <c r="BN915" s="137">
        <f t="shared" si="162"/>
        <v>1.6823305403979028E-5</v>
      </c>
      <c r="BO915" s="137" t="str">
        <f t="shared" si="163"/>
        <v/>
      </c>
      <c r="BP915" s="137" t="str">
        <f t="shared" si="159"/>
        <v/>
      </c>
    </row>
    <row r="916" spans="3:68" ht="20.100000000000001" customHeight="1" x14ac:dyDescent="0.25">
      <c r="C916" s="12"/>
      <c r="E916" s="130"/>
      <c r="F916" s="130"/>
      <c r="S916" s="138"/>
      <c r="U916" s="154"/>
      <c r="V916" s="154"/>
      <c r="AF916" s="137">
        <v>92</v>
      </c>
      <c r="AG916" s="137">
        <f t="shared" si="150"/>
        <v>-3.6320000000000001</v>
      </c>
      <c r="AK916" s="137">
        <f t="shared" si="151"/>
        <v>5.4504045690405571E-4</v>
      </c>
      <c r="AL916" s="137">
        <f t="shared" si="152"/>
        <v>1.4061656091490874E-4</v>
      </c>
      <c r="AM916" s="137">
        <f t="shared" si="153"/>
        <v>5.4504045690405571E-4</v>
      </c>
      <c r="AN916" s="137" t="str">
        <f t="shared" si="154"/>
        <v/>
      </c>
      <c r="AO916" s="137" t="str">
        <f t="shared" si="155"/>
        <v/>
      </c>
      <c r="AP916" s="137">
        <f t="shared" si="156"/>
        <v>0</v>
      </c>
      <c r="AQ916" s="137" t="str">
        <f t="shared" si="157"/>
        <v/>
      </c>
      <c r="AR916" s="137" t="str">
        <f t="shared" si="158"/>
        <v/>
      </c>
      <c r="AZ916" s="163"/>
      <c r="BA916" s="142"/>
      <c r="BB916" s="163"/>
      <c r="BC916" s="174"/>
      <c r="BD916" s="174"/>
      <c r="BE916" s="174"/>
      <c r="BF916" s="174"/>
      <c r="BG916" s="164"/>
      <c r="BH916" s="164"/>
      <c r="BI916" s="164"/>
      <c r="BK916" s="137">
        <v>69</v>
      </c>
      <c r="BL916" s="137">
        <f t="shared" si="160"/>
        <v>0.43520000000000031</v>
      </c>
      <c r="BM916" s="137">
        <f t="shared" si="161"/>
        <v>0.99965087007836184</v>
      </c>
      <c r="BN916" s="137">
        <f t="shared" si="162"/>
        <v>1.7397554845755003E-5</v>
      </c>
      <c r="BO916" s="137" t="str">
        <f t="shared" si="163"/>
        <v/>
      </c>
      <c r="BP916" s="137" t="str">
        <f t="shared" si="159"/>
        <v/>
      </c>
    </row>
    <row r="917" spans="3:68" ht="20.100000000000001" customHeight="1" x14ac:dyDescent="0.25">
      <c r="C917" s="12"/>
      <c r="E917" s="130"/>
      <c r="F917" s="130"/>
      <c r="S917" s="138"/>
      <c r="U917" s="154"/>
      <c r="V917" s="154"/>
      <c r="AF917" s="137">
        <v>93</v>
      </c>
      <c r="AG917" s="137">
        <f t="shared" si="150"/>
        <v>-3.6280000000000001</v>
      </c>
      <c r="AK917" s="137">
        <f t="shared" si="151"/>
        <v>5.530121789843179E-4</v>
      </c>
      <c r="AL917" s="137">
        <f t="shared" si="152"/>
        <v>1.4281263053176729E-4</v>
      </c>
      <c r="AM917" s="137">
        <f t="shared" si="153"/>
        <v>5.530121789843179E-4</v>
      </c>
      <c r="AN917" s="137" t="str">
        <f t="shared" si="154"/>
        <v/>
      </c>
      <c r="AO917" s="137" t="str">
        <f t="shared" si="155"/>
        <v/>
      </c>
      <c r="AP917" s="137">
        <f t="shared" si="156"/>
        <v>0</v>
      </c>
      <c r="AQ917" s="137" t="str">
        <f t="shared" si="157"/>
        <v/>
      </c>
      <c r="AR917" s="137" t="str">
        <f t="shared" si="158"/>
        <v/>
      </c>
      <c r="AZ917" s="163"/>
      <c r="BA917" s="142"/>
      <c r="BB917" s="163"/>
      <c r="BC917" s="174"/>
      <c r="BD917" s="174"/>
      <c r="BE917" s="174"/>
      <c r="BF917" s="174"/>
      <c r="BG917" s="164"/>
      <c r="BH917" s="164"/>
      <c r="BI917" s="164"/>
      <c r="BK917" s="137">
        <v>70</v>
      </c>
      <c r="BL917" s="137">
        <f t="shared" si="160"/>
        <v>0.44160000000000033</v>
      </c>
      <c r="BM917" s="137">
        <f t="shared" si="161"/>
        <v>0.99963347252351609</v>
      </c>
      <c r="BN917" s="137">
        <f t="shared" si="162"/>
        <v>1.7981822331925024E-5</v>
      </c>
      <c r="BO917" s="137" t="str">
        <f t="shared" si="163"/>
        <v/>
      </c>
      <c r="BP917" s="137" t="str">
        <f t="shared" si="159"/>
        <v/>
      </c>
    </row>
    <row r="918" spans="3:68" ht="20.100000000000001" customHeight="1" x14ac:dyDescent="0.25">
      <c r="C918" s="12"/>
      <c r="E918" s="130"/>
      <c r="F918" s="130"/>
      <c r="S918" s="138"/>
      <c r="U918" s="154"/>
      <c r="V918" s="154"/>
      <c r="AF918" s="137">
        <v>94</v>
      </c>
      <c r="AG918" s="137">
        <f t="shared" si="150"/>
        <v>-3.6240000000000001</v>
      </c>
      <c r="AK918" s="137">
        <f t="shared" si="151"/>
        <v>5.6109151735582138E-4</v>
      </c>
      <c r="AL918" s="137">
        <f t="shared" si="152"/>
        <v>1.4504080183455934E-4</v>
      </c>
      <c r="AM918" s="137">
        <f t="shared" si="153"/>
        <v>5.6109151735582138E-4</v>
      </c>
      <c r="AN918" s="137" t="str">
        <f t="shared" si="154"/>
        <v/>
      </c>
      <c r="AO918" s="137" t="str">
        <f t="shared" si="155"/>
        <v/>
      </c>
      <c r="AP918" s="137">
        <f t="shared" si="156"/>
        <v>0</v>
      </c>
      <c r="AQ918" s="137" t="str">
        <f t="shared" si="157"/>
        <v/>
      </c>
      <c r="AR918" s="137" t="str">
        <f t="shared" si="158"/>
        <v/>
      </c>
      <c r="AZ918" s="163"/>
      <c r="BA918" s="142"/>
      <c r="BB918" s="163"/>
      <c r="BC918" s="174"/>
      <c r="BD918" s="174"/>
      <c r="BE918" s="174"/>
      <c r="BF918" s="174"/>
      <c r="BG918" s="164"/>
      <c r="BH918" s="164"/>
      <c r="BI918" s="164"/>
      <c r="BK918" s="137">
        <v>71</v>
      </c>
      <c r="BL918" s="137">
        <f t="shared" si="160"/>
        <v>0.44800000000000034</v>
      </c>
      <c r="BM918" s="137">
        <f t="shared" si="161"/>
        <v>0.99961549070118416</v>
      </c>
      <c r="BN918" s="137">
        <f t="shared" si="162"/>
        <v>1.8576094185318581E-5</v>
      </c>
      <c r="BO918" s="137" t="str">
        <f t="shared" si="163"/>
        <v/>
      </c>
      <c r="BP918" s="137" t="str">
        <f t="shared" si="159"/>
        <v/>
      </c>
    </row>
    <row r="919" spans="3:68" ht="20.100000000000001" customHeight="1" x14ac:dyDescent="0.25">
      <c r="C919" s="12"/>
      <c r="E919" s="130"/>
      <c r="F919" s="130"/>
      <c r="S919" s="138"/>
      <c r="U919" s="154"/>
      <c r="V919" s="154"/>
      <c r="AF919" s="137">
        <v>95</v>
      </c>
      <c r="AG919" s="137">
        <f t="shared" si="150"/>
        <v>-3.62</v>
      </c>
      <c r="AK919" s="137">
        <f t="shared" si="151"/>
        <v>5.6927978383425261E-4</v>
      </c>
      <c r="AL919" s="137">
        <f t="shared" si="152"/>
        <v>1.4730150790747228E-4</v>
      </c>
      <c r="AM919" s="137">
        <f t="shared" si="153"/>
        <v>5.6927978383425261E-4</v>
      </c>
      <c r="AN919" s="137" t="str">
        <f t="shared" si="154"/>
        <v/>
      </c>
      <c r="AO919" s="137" t="str">
        <f t="shared" si="155"/>
        <v/>
      </c>
      <c r="AP919" s="137">
        <f t="shared" si="156"/>
        <v>0</v>
      </c>
      <c r="AQ919" s="137" t="str">
        <f t="shared" si="157"/>
        <v/>
      </c>
      <c r="AR919" s="137" t="str">
        <f t="shared" si="158"/>
        <v/>
      </c>
      <c r="AZ919" s="163"/>
      <c r="BA919" s="142"/>
      <c r="BB919" s="163"/>
      <c r="BC919" s="174"/>
      <c r="BD919" s="174"/>
      <c r="BE919" s="174"/>
      <c r="BF919" s="174"/>
      <c r="BG919" s="164"/>
      <c r="BH919" s="164"/>
      <c r="BI919" s="164"/>
      <c r="BK919" s="137">
        <v>72</v>
      </c>
      <c r="BL919" s="137">
        <f t="shared" si="160"/>
        <v>0.45440000000000036</v>
      </c>
      <c r="BM919" s="137">
        <f t="shared" si="161"/>
        <v>0.99959691460699884</v>
      </c>
      <c r="BN919" s="137">
        <f t="shared" si="162"/>
        <v>1.9180355495529433E-5</v>
      </c>
      <c r="BO919" s="137" t="str">
        <f t="shared" si="163"/>
        <v/>
      </c>
      <c r="BP919" s="137" t="str">
        <f t="shared" si="159"/>
        <v/>
      </c>
    </row>
    <row r="920" spans="3:68" ht="20.100000000000001" customHeight="1" x14ac:dyDescent="0.25">
      <c r="C920" s="131"/>
      <c r="D920" s="8"/>
      <c r="E920" s="132"/>
      <c r="F920" s="132"/>
      <c r="G920" s="8"/>
      <c r="H920" s="8"/>
      <c r="I920" s="8"/>
      <c r="J920" s="8"/>
      <c r="K920" s="8"/>
      <c r="L920" s="8"/>
      <c r="M920" s="8"/>
      <c r="N920" s="143"/>
      <c r="O920" s="143"/>
      <c r="P920" s="143"/>
      <c r="Q920" s="143"/>
      <c r="R920" s="143"/>
      <c r="S920" s="144"/>
      <c r="T920" s="152"/>
      <c r="U920" s="155"/>
      <c r="V920" s="155"/>
      <c r="W920" s="143"/>
      <c r="X920" s="143"/>
      <c r="AF920" s="137">
        <v>96</v>
      </c>
      <c r="AG920" s="137">
        <f t="shared" si="150"/>
        <v>-3.6160000000000001</v>
      </c>
      <c r="AK920" s="137">
        <f t="shared" si="151"/>
        <v>5.7757830412321839E-4</v>
      </c>
      <c r="AL920" s="137">
        <f t="shared" si="152"/>
        <v>1.4959518710969182E-4</v>
      </c>
      <c r="AM920" s="137">
        <f t="shared" si="153"/>
        <v>5.7757830412321839E-4</v>
      </c>
      <c r="AN920" s="137" t="str">
        <f t="shared" si="154"/>
        <v/>
      </c>
      <c r="AO920" s="137" t="str">
        <f t="shared" si="155"/>
        <v/>
      </c>
      <c r="AP920" s="137">
        <f t="shared" si="156"/>
        <v>0</v>
      </c>
      <c r="AQ920" s="137" t="str">
        <f t="shared" si="157"/>
        <v/>
      </c>
      <c r="AR920" s="137" t="str">
        <f t="shared" si="158"/>
        <v/>
      </c>
      <c r="AZ920" s="163"/>
      <c r="BA920" s="142"/>
      <c r="BB920" s="163"/>
      <c r="BC920" s="174"/>
      <c r="BD920" s="174"/>
      <c r="BE920" s="174"/>
      <c r="BF920" s="174"/>
      <c r="BG920" s="164"/>
      <c r="BH920" s="164"/>
      <c r="BI920" s="164"/>
      <c r="BK920" s="137">
        <v>73</v>
      </c>
      <c r="BL920" s="137">
        <f t="shared" si="160"/>
        <v>0.46080000000000038</v>
      </c>
      <c r="BM920" s="137">
        <f t="shared" si="161"/>
        <v>0.99957773425150331</v>
      </c>
      <c r="BN920" s="137">
        <f t="shared" si="162"/>
        <v>1.979459015122309E-5</v>
      </c>
      <c r="BO920" s="137" t="str">
        <f t="shared" si="163"/>
        <v/>
      </c>
      <c r="BP920" s="137" t="str">
        <f t="shared" si="159"/>
        <v/>
      </c>
    </row>
    <row r="921" spans="3:68" ht="20.100000000000001" customHeight="1" x14ac:dyDescent="0.25">
      <c r="C921" s="12"/>
      <c r="E921" s="130"/>
      <c r="F921" s="130"/>
      <c r="S921" s="138"/>
      <c r="U921" s="154"/>
      <c r="V921" s="154"/>
      <c r="AF921" s="137">
        <v>97</v>
      </c>
      <c r="AG921" s="137">
        <f t="shared" si="150"/>
        <v>-3.6120000000000001</v>
      </c>
      <c r="AK921" s="137">
        <f t="shared" si="151"/>
        <v>5.859884179314559E-4</v>
      </c>
      <c r="AL921" s="137">
        <f t="shared" si="152"/>
        <v>1.5192228313118955E-4</v>
      </c>
      <c r="AM921" s="137">
        <f t="shared" si="153"/>
        <v>5.859884179314559E-4</v>
      </c>
      <c r="AN921" s="137" t="str">
        <f t="shared" si="154"/>
        <v/>
      </c>
      <c r="AO921" s="137" t="str">
        <f t="shared" si="155"/>
        <v/>
      </c>
      <c r="AP921" s="137">
        <f t="shared" si="156"/>
        <v>0</v>
      </c>
      <c r="AQ921" s="137" t="str">
        <f t="shared" si="157"/>
        <v/>
      </c>
      <c r="AR921" s="137" t="str">
        <f t="shared" si="158"/>
        <v/>
      </c>
      <c r="AZ921" s="163"/>
      <c r="BA921" s="142"/>
      <c r="BB921" s="163"/>
      <c r="BC921" s="174"/>
      <c r="BD921" s="174"/>
      <c r="BE921" s="174"/>
      <c r="BF921" s="174"/>
      <c r="BG921" s="164"/>
      <c r="BH921" s="164"/>
      <c r="BI921" s="164"/>
      <c r="BK921" s="137">
        <v>74</v>
      </c>
      <c r="BL921" s="137">
        <f t="shared" si="160"/>
        <v>0.46720000000000039</v>
      </c>
      <c r="BM921" s="137">
        <f t="shared" si="161"/>
        <v>0.99955793966135209</v>
      </c>
      <c r="BN921" s="137">
        <f t="shared" si="162"/>
        <v>2.0418780872111242E-5</v>
      </c>
      <c r="BO921" s="137" t="str">
        <f t="shared" si="163"/>
        <v/>
      </c>
      <c r="BP921" s="137" t="str">
        <f t="shared" si="159"/>
        <v/>
      </c>
    </row>
    <row r="922" spans="3:68" ht="20.100000000000001" customHeight="1" x14ac:dyDescent="0.25">
      <c r="C922" s="12"/>
      <c r="E922" s="130"/>
      <c r="F922" s="130"/>
      <c r="S922" s="138"/>
      <c r="U922" s="154"/>
      <c r="V922" s="154"/>
      <c r="AF922" s="137">
        <v>98</v>
      </c>
      <c r="AG922" s="137">
        <f t="shared" si="150"/>
        <v>-3.6080000000000001</v>
      </c>
      <c r="AK922" s="137">
        <f t="shared" si="151"/>
        <v>5.9451147909062312E-4</v>
      </c>
      <c r="AL922" s="137">
        <f t="shared" si="152"/>
        <v>1.5428324504897871E-4</v>
      </c>
      <c r="AM922" s="137">
        <f t="shared" si="153"/>
        <v>5.9451147909062312E-4</v>
      </c>
      <c r="AN922" s="137" t="str">
        <f t="shared" si="154"/>
        <v/>
      </c>
      <c r="AO922" s="137" t="str">
        <f t="shared" si="155"/>
        <v/>
      </c>
      <c r="AP922" s="137">
        <f t="shared" si="156"/>
        <v>0</v>
      </c>
      <c r="AQ922" s="137" t="str">
        <f t="shared" si="157"/>
        <v/>
      </c>
      <c r="AR922" s="137" t="str">
        <f t="shared" si="158"/>
        <v/>
      </c>
      <c r="AZ922" s="163"/>
      <c r="BA922" s="142"/>
      <c r="BB922" s="163"/>
      <c r="BC922" s="174"/>
      <c r="BD922" s="174"/>
      <c r="BE922" s="174"/>
      <c r="BF922" s="174"/>
      <c r="BG922" s="164"/>
      <c r="BH922" s="164"/>
      <c r="BI922" s="164"/>
      <c r="BK922" s="137">
        <v>75</v>
      </c>
      <c r="BL922" s="137">
        <f t="shared" si="160"/>
        <v>0.47360000000000041</v>
      </c>
      <c r="BM922" s="137">
        <f t="shared" si="161"/>
        <v>0.99953752088047998</v>
      </c>
      <c r="BN922" s="137">
        <f t="shared" si="162"/>
        <v>2.1052909239926976E-5</v>
      </c>
      <c r="BO922" s="137" t="str">
        <f t="shared" si="163"/>
        <v/>
      </c>
      <c r="BP922" s="137" t="str">
        <f t="shared" si="159"/>
        <v/>
      </c>
    </row>
    <row r="923" spans="3:68" ht="20.100000000000001" customHeight="1" x14ac:dyDescent="0.25">
      <c r="C923" s="12"/>
      <c r="E923" s="130"/>
      <c r="F923" s="130"/>
      <c r="S923" s="138"/>
      <c r="U923" s="154"/>
      <c r="V923" s="154"/>
      <c r="AF923" s="137">
        <v>99</v>
      </c>
      <c r="AG923" s="137">
        <f t="shared" si="150"/>
        <v>-3.6040000000000001</v>
      </c>
      <c r="AK923" s="137">
        <f t="shared" si="151"/>
        <v>6.0314885567366774E-4</v>
      </c>
      <c r="AL923" s="137">
        <f t="shared" si="152"/>
        <v>1.5667852738384132E-4</v>
      </c>
      <c r="AM923" s="137">
        <f t="shared" si="153"/>
        <v>6.0314885567366774E-4</v>
      </c>
      <c r="AN923" s="137" t="str">
        <f t="shared" si="154"/>
        <v/>
      </c>
      <c r="AO923" s="137" t="str">
        <f t="shared" si="155"/>
        <v/>
      </c>
      <c r="AP923" s="137">
        <f t="shared" si="156"/>
        <v>0</v>
      </c>
      <c r="AQ923" s="137" t="str">
        <f t="shared" si="157"/>
        <v/>
      </c>
      <c r="AR923" s="137" t="str">
        <f t="shared" si="158"/>
        <v/>
      </c>
      <c r="AZ923" s="163"/>
      <c r="BA923" s="142"/>
      <c r="BB923" s="163"/>
      <c r="BC923" s="174"/>
      <c r="BD923" s="174"/>
      <c r="BE923" s="174"/>
      <c r="BF923" s="174"/>
      <c r="BG923" s="164"/>
      <c r="BH923" s="164"/>
      <c r="BI923" s="164"/>
      <c r="BK923" s="137">
        <v>76</v>
      </c>
      <c r="BL923" s="137">
        <f t="shared" si="160"/>
        <v>0.48000000000000043</v>
      </c>
      <c r="BM923" s="137">
        <f t="shared" si="161"/>
        <v>0.99951646797124005</v>
      </c>
      <c r="BN923" s="137">
        <f t="shared" si="162"/>
        <v>2.1696955727623646E-5</v>
      </c>
      <c r="BO923" s="137" t="str">
        <f t="shared" si="163"/>
        <v/>
      </c>
      <c r="BP923" s="137" t="str">
        <f t="shared" si="159"/>
        <v/>
      </c>
    </row>
    <row r="924" spans="3:68" ht="20.100000000000001" customHeight="1" x14ac:dyDescent="0.25">
      <c r="C924" s="12"/>
      <c r="E924" s="130"/>
      <c r="F924" s="130"/>
      <c r="S924" s="138"/>
      <c r="U924" s="154"/>
      <c r="V924" s="154"/>
      <c r="AF924" s="137">
        <v>100</v>
      </c>
      <c r="AG924" s="137">
        <f t="shared" si="150"/>
        <v>-3.6</v>
      </c>
      <c r="AK924" s="137">
        <f t="shared" si="151"/>
        <v>6.119019301137719E-4</v>
      </c>
      <c r="AL924" s="137">
        <f t="shared" si="152"/>
        <v>1.5910859015753364E-4</v>
      </c>
      <c r="AM924" s="137">
        <f t="shared" si="153"/>
        <v>6.119019301137719E-4</v>
      </c>
      <c r="AN924" s="137" t="str">
        <f t="shared" si="154"/>
        <v/>
      </c>
      <c r="AO924" s="137" t="str">
        <f t="shared" si="155"/>
        <v/>
      </c>
      <c r="AP924" s="137">
        <f t="shared" si="156"/>
        <v>0</v>
      </c>
      <c r="AQ924" s="137" t="str">
        <f t="shared" si="157"/>
        <v/>
      </c>
      <c r="AR924" s="137" t="str">
        <f t="shared" si="158"/>
        <v/>
      </c>
      <c r="AZ924" s="163"/>
      <c r="BA924" s="142"/>
      <c r="BB924" s="163"/>
      <c r="BC924" s="174"/>
      <c r="BD924" s="174"/>
      <c r="BE924" s="174"/>
      <c r="BF924" s="174"/>
      <c r="BG924" s="164"/>
      <c r="BH924" s="164"/>
      <c r="BI924" s="164"/>
      <c r="BK924" s="137">
        <v>77</v>
      </c>
      <c r="BL924" s="137">
        <f t="shared" si="160"/>
        <v>0.48640000000000044</v>
      </c>
      <c r="BM924" s="137">
        <f t="shared" si="161"/>
        <v>0.99949477101551243</v>
      </c>
      <c r="BN924" s="137">
        <f t="shared" si="162"/>
        <v>2.235089972923987E-5</v>
      </c>
      <c r="BO924" s="137" t="str">
        <f t="shared" si="163"/>
        <v/>
      </c>
      <c r="BP924" s="137" t="str">
        <f t="shared" si="159"/>
        <v/>
      </c>
    </row>
    <row r="925" spans="3:68" ht="20.100000000000001" customHeight="1" x14ac:dyDescent="0.25">
      <c r="C925" s="12"/>
      <c r="E925" s="130"/>
      <c r="F925" s="130"/>
      <c r="S925" s="138"/>
      <c r="U925" s="154"/>
      <c r="V925" s="154"/>
      <c r="AF925" s="137">
        <v>101</v>
      </c>
      <c r="AG925" s="137">
        <f t="shared" si="150"/>
        <v>-3.5960000000000001</v>
      </c>
      <c r="AK925" s="137">
        <f t="shared" si="151"/>
        <v>6.2077209932386967E-4</v>
      </c>
      <c r="AL925" s="137">
        <f t="shared" si="152"/>
        <v>1.6157389895046271E-4</v>
      </c>
      <c r="AM925" s="137">
        <f t="shared" si="153"/>
        <v>6.2077209932386967E-4</v>
      </c>
      <c r="AN925" s="137" t="str">
        <f t="shared" si="154"/>
        <v/>
      </c>
      <c r="AO925" s="137" t="str">
        <f t="shared" si="155"/>
        <v/>
      </c>
      <c r="AP925" s="137">
        <f t="shared" si="156"/>
        <v>0</v>
      </c>
      <c r="AQ925" s="137" t="str">
        <f t="shared" si="157"/>
        <v/>
      </c>
      <c r="AR925" s="137" t="str">
        <f t="shared" si="158"/>
        <v/>
      </c>
      <c r="AZ925" s="163"/>
      <c r="BA925" s="142"/>
      <c r="BB925" s="163"/>
      <c r="BC925" s="174"/>
      <c r="BD925" s="174"/>
      <c r="BE925" s="174"/>
      <c r="BF925" s="174"/>
      <c r="BG925" s="164"/>
      <c r="BH925" s="164"/>
      <c r="BI925" s="164"/>
      <c r="BK925" s="137">
        <v>78</v>
      </c>
      <c r="BL925" s="137">
        <f t="shared" si="160"/>
        <v>0.49280000000000046</v>
      </c>
      <c r="BM925" s="137">
        <f t="shared" si="161"/>
        <v>0.99947242011578319</v>
      </c>
      <c r="BN925" s="137">
        <f t="shared" si="162"/>
        <v>2.3014719587655108E-5</v>
      </c>
      <c r="BO925" s="137" t="str">
        <f t="shared" si="163"/>
        <v/>
      </c>
      <c r="BP925" s="137" t="str">
        <f t="shared" si="159"/>
        <v/>
      </c>
    </row>
    <row r="926" spans="3:68" ht="20.100000000000001" customHeight="1" x14ac:dyDescent="0.25">
      <c r="C926" s="12"/>
      <c r="E926" s="130"/>
      <c r="F926" s="130"/>
      <c r="S926" s="138"/>
      <c r="U926" s="154"/>
      <c r="V926" s="154"/>
      <c r="AF926" s="137">
        <v>102</v>
      </c>
      <c r="AG926" s="137">
        <f t="shared" si="150"/>
        <v>-3.5920000000000001</v>
      </c>
      <c r="AK926" s="137">
        <f t="shared" si="151"/>
        <v>6.2976077481672959E-4</v>
      </c>
      <c r="AL926" s="137">
        <f t="shared" si="152"/>
        <v>1.640749249598474E-4</v>
      </c>
      <c r="AM926" s="137">
        <f t="shared" si="153"/>
        <v>6.2976077481672959E-4</v>
      </c>
      <c r="AN926" s="137" t="str">
        <f t="shared" si="154"/>
        <v/>
      </c>
      <c r="AO926" s="137" t="str">
        <f t="shared" si="155"/>
        <v/>
      </c>
      <c r="AP926" s="137">
        <f t="shared" si="156"/>
        <v>0</v>
      </c>
      <c r="AQ926" s="137" t="str">
        <f t="shared" si="157"/>
        <v/>
      </c>
      <c r="AR926" s="137" t="str">
        <f t="shared" si="158"/>
        <v/>
      </c>
      <c r="AZ926" s="163"/>
      <c r="BA926" s="142"/>
      <c r="BB926" s="163"/>
      <c r="BC926" s="174"/>
      <c r="BD926" s="174"/>
      <c r="BE926" s="174"/>
      <c r="BF926" s="174"/>
      <c r="BG926" s="164"/>
      <c r="BH926" s="164"/>
      <c r="BI926" s="164"/>
      <c r="BK926" s="137">
        <v>79</v>
      </c>
      <c r="BL926" s="137">
        <f t="shared" si="160"/>
        <v>0.49920000000000048</v>
      </c>
      <c r="BM926" s="137">
        <f t="shared" si="161"/>
        <v>0.99944940539619553</v>
      </c>
      <c r="BN926" s="137">
        <f t="shared" si="162"/>
        <v>2.3688392622345233E-5</v>
      </c>
      <c r="BO926" s="137" t="str">
        <f t="shared" si="163"/>
        <v/>
      </c>
      <c r="BP926" s="137" t="str">
        <f t="shared" si="159"/>
        <v/>
      </c>
    </row>
    <row r="927" spans="3:68" ht="20.100000000000001" customHeight="1" x14ac:dyDescent="0.25">
      <c r="C927" s="12"/>
      <c r="E927" s="130"/>
      <c r="F927" s="130"/>
      <c r="S927" s="138"/>
      <c r="U927" s="154"/>
      <c r="V927" s="154"/>
      <c r="AF927" s="137">
        <v>103</v>
      </c>
      <c r="AG927" s="137">
        <f t="shared" si="150"/>
        <v>-3.5880000000000001</v>
      </c>
      <c r="AK927" s="137">
        <f t="shared" si="151"/>
        <v>6.388693828256049E-4</v>
      </c>
      <c r="AL927" s="137">
        <f t="shared" si="152"/>
        <v>1.6661214505835818E-4</v>
      </c>
      <c r="AM927" s="137">
        <f t="shared" si="153"/>
        <v>6.388693828256049E-4</v>
      </c>
      <c r="AN927" s="137" t="str">
        <f t="shared" si="154"/>
        <v/>
      </c>
      <c r="AO927" s="137" t="str">
        <f t="shared" si="155"/>
        <v/>
      </c>
      <c r="AP927" s="137">
        <f t="shared" si="156"/>
        <v>0</v>
      </c>
      <c r="AQ927" s="137" t="str">
        <f t="shared" si="157"/>
        <v/>
      </c>
      <c r="AR927" s="137" t="str">
        <f t="shared" si="158"/>
        <v/>
      </c>
      <c r="AZ927" s="163"/>
      <c r="BA927" s="142"/>
      <c r="BB927" s="163"/>
      <c r="BC927" s="174"/>
      <c r="BD927" s="174"/>
      <c r="BE927" s="174"/>
      <c r="BF927" s="174"/>
      <c r="BG927" s="164"/>
      <c r="BH927" s="164"/>
      <c r="BI927" s="164"/>
      <c r="BK927" s="137">
        <v>80</v>
      </c>
      <c r="BL927" s="137">
        <f t="shared" si="160"/>
        <v>0.50560000000000049</v>
      </c>
      <c r="BM927" s="137">
        <f t="shared" si="161"/>
        <v>0.99942571700357319</v>
      </c>
      <c r="BN927" s="137">
        <f t="shared" si="162"/>
        <v>2.4371895155472778E-5</v>
      </c>
      <c r="BO927" s="137" t="str">
        <f t="shared" si="163"/>
        <v/>
      </c>
      <c r="BP927" s="137" t="str">
        <f t="shared" si="159"/>
        <v/>
      </c>
    </row>
    <row r="928" spans="3:68" ht="20.100000000000001" customHeight="1" x14ac:dyDescent="0.25">
      <c r="C928" s="12"/>
      <c r="E928" s="130"/>
      <c r="F928" s="130"/>
      <c r="S928" s="138"/>
      <c r="U928" s="154"/>
      <c r="V928" s="154"/>
      <c r="AF928" s="137">
        <v>104</v>
      </c>
      <c r="AG928" s="137">
        <f t="shared" si="150"/>
        <v>-3.5840000000000001</v>
      </c>
      <c r="AK928" s="137">
        <f t="shared" si="151"/>
        <v>6.4809936442544714E-4</v>
      </c>
      <c r="AL928" s="137">
        <f t="shared" si="152"/>
        <v>1.6918604185324178E-4</v>
      </c>
      <c r="AM928" s="137">
        <f t="shared" si="153"/>
        <v>6.4809936442544714E-4</v>
      </c>
      <c r="AN928" s="137" t="str">
        <f t="shared" si="154"/>
        <v/>
      </c>
      <c r="AO928" s="137" t="str">
        <f t="shared" si="155"/>
        <v/>
      </c>
      <c r="AP928" s="137">
        <f t="shared" si="156"/>
        <v>0</v>
      </c>
      <c r="AQ928" s="137" t="str">
        <f t="shared" si="157"/>
        <v/>
      </c>
      <c r="AR928" s="137" t="str">
        <f t="shared" si="158"/>
        <v/>
      </c>
      <c r="AZ928" s="163"/>
      <c r="BA928" s="142"/>
      <c r="BB928" s="163"/>
      <c r="BC928" s="174"/>
      <c r="BD928" s="174"/>
      <c r="BE928" s="174"/>
      <c r="BF928" s="174"/>
      <c r="BG928" s="164"/>
      <c r="BH928" s="164"/>
      <c r="BI928" s="164"/>
      <c r="BK928" s="137">
        <v>81</v>
      </c>
      <c r="BL928" s="137">
        <f t="shared" si="160"/>
        <v>0.51200000000000045</v>
      </c>
      <c r="BM928" s="137">
        <f t="shared" si="161"/>
        <v>0.99940134510841772</v>
      </c>
      <c r="BN928" s="137">
        <f t="shared" si="162"/>
        <v>2.5065202538754328E-5</v>
      </c>
      <c r="BO928" s="137" t="str">
        <f t="shared" si="163"/>
        <v/>
      </c>
      <c r="BP928" s="137" t="str">
        <f t="shared" si="159"/>
        <v/>
      </c>
    </row>
    <row r="929" spans="3:68" ht="20.100000000000001" customHeight="1" x14ac:dyDescent="0.25">
      <c r="C929" s="12"/>
      <c r="E929" s="130"/>
      <c r="F929" s="130"/>
      <c r="S929" s="138"/>
      <c r="U929" s="154"/>
      <c r="V929" s="154"/>
      <c r="Y929" s="143"/>
      <c r="Z929" s="143"/>
      <c r="AA929" s="143"/>
      <c r="AB929" s="143"/>
      <c r="AC929" s="143"/>
      <c r="AD929" s="143"/>
      <c r="AE929" s="143"/>
      <c r="AF929" s="137">
        <v>105</v>
      </c>
      <c r="AG929" s="137">
        <f t="shared" si="150"/>
        <v>-3.58</v>
      </c>
      <c r="AK929" s="137">
        <f t="shared" si="151"/>
        <v>6.5745217565467645E-4</v>
      </c>
      <c r="AL929" s="137">
        <f t="shared" si="152"/>
        <v>1.7179710374593045E-4</v>
      </c>
      <c r="AM929" s="137">
        <f t="shared" si="153"/>
        <v>6.5745217565467645E-4</v>
      </c>
      <c r="AN929" s="137" t="str">
        <f t="shared" si="154"/>
        <v/>
      </c>
      <c r="AO929" s="137" t="str">
        <f t="shared" si="155"/>
        <v/>
      </c>
      <c r="AP929" s="137">
        <f t="shared" si="156"/>
        <v>0</v>
      </c>
      <c r="AQ929" s="137" t="str">
        <f t="shared" si="157"/>
        <v/>
      </c>
      <c r="AR929" s="137" t="str">
        <f t="shared" si="158"/>
        <v/>
      </c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76"/>
      <c r="BD929" s="176"/>
      <c r="BE929" s="176"/>
      <c r="BF929" s="176"/>
      <c r="BG929" s="176"/>
      <c r="BH929" s="176"/>
      <c r="BI929" s="176"/>
      <c r="BJ929" s="143"/>
      <c r="BK929" s="137">
        <v>82</v>
      </c>
      <c r="BL929" s="137">
        <f t="shared" si="160"/>
        <v>0.51840000000000042</v>
      </c>
      <c r="BM929" s="137">
        <f t="shared" si="161"/>
        <v>0.99937627990587896</v>
      </c>
      <c r="BN929" s="137">
        <f t="shared" si="162"/>
        <v>2.5768289178218495E-5</v>
      </c>
      <c r="BO929" s="143" t="str">
        <f t="shared" si="163"/>
        <v/>
      </c>
      <c r="BP929" s="143" t="str">
        <f t="shared" si="159"/>
        <v/>
      </c>
    </row>
    <row r="930" spans="3:68" ht="20.100000000000001" customHeight="1" x14ac:dyDescent="0.25">
      <c r="C930" s="12"/>
      <c r="E930" s="130"/>
      <c r="F930" s="130"/>
      <c r="S930" s="138"/>
      <c r="U930" s="154"/>
      <c r="V930" s="154"/>
      <c r="AF930" s="137">
        <v>106</v>
      </c>
      <c r="AG930" s="137">
        <f t="shared" si="150"/>
        <v>-3.5760000000000001</v>
      </c>
      <c r="AK930" s="137">
        <f t="shared" si="151"/>
        <v>6.6692928763750227E-4</v>
      </c>
      <c r="AL930" s="137">
        <f t="shared" si="152"/>
        <v>1.7444582499214154E-4</v>
      </c>
      <c r="AM930" s="137">
        <f t="shared" si="153"/>
        <v>6.6692928763750227E-4</v>
      </c>
      <c r="AN930" s="137" t="str">
        <f t="shared" si="154"/>
        <v/>
      </c>
      <c r="AO930" s="137" t="str">
        <f t="shared" si="155"/>
        <v/>
      </c>
      <c r="AP930" s="137">
        <f t="shared" si="156"/>
        <v>0</v>
      </c>
      <c r="AQ930" s="137" t="str">
        <f t="shared" si="157"/>
        <v/>
      </c>
      <c r="AR930" s="137" t="str">
        <f t="shared" si="158"/>
        <v/>
      </c>
      <c r="AZ930" s="163"/>
      <c r="BA930" s="142"/>
      <c r="BB930" s="163"/>
      <c r="BC930" s="174"/>
      <c r="BD930" s="174"/>
      <c r="BE930" s="174"/>
      <c r="BF930" s="174"/>
      <c r="BG930" s="164"/>
      <c r="BH930" s="164"/>
      <c r="BI930" s="164"/>
      <c r="BK930" s="137">
        <v>83</v>
      </c>
      <c r="BL930" s="137">
        <f t="shared" si="160"/>
        <v>0.52480000000000038</v>
      </c>
      <c r="BM930" s="137">
        <f t="shared" si="161"/>
        <v>0.99935051161670074</v>
      </c>
      <c r="BN930" s="137">
        <f t="shared" si="162"/>
        <v>2.648112855774265E-5</v>
      </c>
      <c r="BO930" s="137" t="str">
        <f t="shared" si="163"/>
        <v/>
      </c>
      <c r="BP930" s="137" t="str">
        <f t="shared" si="159"/>
        <v/>
      </c>
    </row>
    <row r="931" spans="3:68" ht="20.100000000000001" customHeight="1" x14ac:dyDescent="0.25">
      <c r="C931" s="12"/>
      <c r="E931" s="130"/>
      <c r="F931" s="130"/>
      <c r="S931" s="138"/>
      <c r="U931" s="154"/>
      <c r="V931" s="154"/>
      <c r="AF931" s="137">
        <v>107</v>
      </c>
      <c r="AG931" s="137">
        <f t="shared" si="150"/>
        <v>-3.5720000000000001</v>
      </c>
      <c r="AK931" s="137">
        <f t="shared" si="151"/>
        <v>6.7653218670680473E-4</v>
      </c>
      <c r="AL931" s="137">
        <f t="shared" si="152"/>
        <v>1.7713270576246462E-4</v>
      </c>
      <c r="AM931" s="137">
        <f t="shared" si="153"/>
        <v>6.7653218670680473E-4</v>
      </c>
      <c r="AN931" s="137" t="str">
        <f t="shared" si="154"/>
        <v/>
      </c>
      <c r="AO931" s="137" t="str">
        <f t="shared" si="155"/>
        <v/>
      </c>
      <c r="AP931" s="137">
        <f t="shared" si="156"/>
        <v>0</v>
      </c>
      <c r="AQ931" s="137" t="str">
        <f t="shared" si="157"/>
        <v/>
      </c>
      <c r="AR931" s="137" t="str">
        <f t="shared" si="158"/>
        <v/>
      </c>
      <c r="AZ931" s="163"/>
      <c r="BA931" s="142"/>
      <c r="BB931" s="163"/>
      <c r="BC931" s="174"/>
      <c r="BD931" s="174"/>
      <c r="BE931" s="174"/>
      <c r="BF931" s="174"/>
      <c r="BG931" s="164"/>
      <c r="BH931" s="164"/>
      <c r="BI931" s="164"/>
      <c r="BK931" s="137">
        <v>84</v>
      </c>
      <c r="BL931" s="137">
        <f t="shared" si="160"/>
        <v>0.53120000000000034</v>
      </c>
      <c r="BM931" s="137">
        <f t="shared" si="161"/>
        <v>0.999324030488143</v>
      </c>
      <c r="BN931" s="137">
        <f t="shared" si="162"/>
        <v>2.7203693266031337E-5</v>
      </c>
      <c r="BO931" s="137" t="str">
        <f t="shared" si="163"/>
        <v/>
      </c>
      <c r="BP931" s="137" t="str">
        <f t="shared" si="159"/>
        <v/>
      </c>
    </row>
    <row r="932" spans="3:68" ht="20.100000000000001" customHeight="1" x14ac:dyDescent="0.25">
      <c r="C932" s="12"/>
      <c r="E932" s="130"/>
      <c r="F932" s="130"/>
      <c r="S932" s="138"/>
      <c r="U932" s="154"/>
      <c r="V932" s="154"/>
      <c r="AF932" s="137">
        <v>108</v>
      </c>
      <c r="AG932" s="137">
        <f t="shared" si="150"/>
        <v>-3.5680000000000001</v>
      </c>
      <c r="AK932" s="137">
        <f t="shared" si="151"/>
        <v>6.862623745275524E-4</v>
      </c>
      <c r="AL932" s="137">
        <f t="shared" si="152"/>
        <v>1.79858252203444E-4</v>
      </c>
      <c r="AM932" s="137">
        <f t="shared" si="153"/>
        <v>6.862623745275524E-4</v>
      </c>
      <c r="AN932" s="137" t="str">
        <f t="shared" si="154"/>
        <v/>
      </c>
      <c r="AO932" s="137" t="str">
        <f t="shared" si="155"/>
        <v/>
      </c>
      <c r="AP932" s="137">
        <f t="shared" si="156"/>
        <v>0</v>
      </c>
      <c r="AQ932" s="137" t="str">
        <f t="shared" si="157"/>
        <v/>
      </c>
      <c r="AR932" s="137" t="str">
        <f t="shared" si="158"/>
        <v/>
      </c>
      <c r="AZ932" s="163"/>
      <c r="BA932" s="142"/>
      <c r="BB932" s="163"/>
      <c r="BC932" s="174"/>
      <c r="BD932" s="174"/>
      <c r="BE932" s="174"/>
      <c r="BF932" s="174"/>
      <c r="BG932" s="164"/>
      <c r="BH932" s="164"/>
      <c r="BI932" s="164"/>
      <c r="BK932" s="137">
        <v>85</v>
      </c>
      <c r="BL932" s="137">
        <f t="shared" si="160"/>
        <v>0.5376000000000003</v>
      </c>
      <c r="BM932" s="137">
        <f t="shared" si="161"/>
        <v>0.99929682679487697</v>
      </c>
      <c r="BN932" s="137">
        <f t="shared" si="162"/>
        <v>2.7935955015712111E-5</v>
      </c>
      <c r="BO932" s="137" t="str">
        <f t="shared" si="163"/>
        <v/>
      </c>
      <c r="BP932" s="137" t="str">
        <f t="shared" si="159"/>
        <v/>
      </c>
    </row>
    <row r="933" spans="3:68" ht="20.100000000000001" customHeight="1" x14ac:dyDescent="0.25">
      <c r="C933" s="12"/>
      <c r="E933" s="130"/>
      <c r="F933" s="130"/>
      <c r="S933" s="138"/>
      <c r="U933" s="154"/>
      <c r="V933" s="154"/>
      <c r="AF933" s="137">
        <v>109</v>
      </c>
      <c r="AG933" s="137">
        <f t="shared" si="150"/>
        <v>-3.5640000000000001</v>
      </c>
      <c r="AK933" s="137">
        <f t="shared" si="151"/>
        <v>6.9612136822076872E-4</v>
      </c>
      <c r="AL933" s="137">
        <f t="shared" si="152"/>
        <v>1.8262297649915564E-4</v>
      </c>
      <c r="AM933" s="137">
        <f t="shared" si="153"/>
        <v>6.9612136822076872E-4</v>
      </c>
      <c r="AN933" s="137" t="str">
        <f t="shared" si="154"/>
        <v/>
      </c>
      <c r="AO933" s="137" t="str">
        <f t="shared" si="155"/>
        <v/>
      </c>
      <c r="AP933" s="137">
        <f t="shared" si="156"/>
        <v>0</v>
      </c>
      <c r="AQ933" s="137" t="str">
        <f t="shared" si="157"/>
        <v/>
      </c>
      <c r="AR933" s="137" t="str">
        <f t="shared" si="158"/>
        <v/>
      </c>
      <c r="AZ933" s="163"/>
      <c r="BA933" s="142"/>
      <c r="BB933" s="163"/>
      <c r="BC933" s="174"/>
      <c r="BD933" s="174"/>
      <c r="BE933" s="174"/>
      <c r="BF933" s="174"/>
      <c r="BG933" s="164"/>
      <c r="BH933" s="164"/>
      <c r="BI933" s="164"/>
      <c r="BK933" s="137">
        <v>86</v>
      </c>
      <c r="BL933" s="137">
        <f t="shared" si="160"/>
        <v>0.54400000000000026</v>
      </c>
      <c r="BM933" s="137">
        <f t="shared" si="161"/>
        <v>0.99926889083986126</v>
      </c>
      <c r="BN933" s="137">
        <f t="shared" si="162"/>
        <v>2.8677884670091913E-5</v>
      </c>
      <c r="BO933" s="137" t="str">
        <f t="shared" si="163"/>
        <v/>
      </c>
      <c r="BP933" s="137" t="str">
        <f t="shared" si="159"/>
        <v/>
      </c>
    </row>
    <row r="934" spans="3:68" ht="20.100000000000001" customHeight="1" x14ac:dyDescent="0.25">
      <c r="C934" s="12"/>
      <c r="E934" s="130"/>
      <c r="F934" s="130"/>
      <c r="S934" s="138"/>
      <c r="U934" s="154"/>
      <c r="V934" s="154"/>
      <c r="AF934" s="137">
        <v>110</v>
      </c>
      <c r="AG934" s="137">
        <f t="shared" si="150"/>
        <v>-3.56</v>
      </c>
      <c r="AK934" s="137">
        <f t="shared" si="151"/>
        <v>7.061107004880362E-4</v>
      </c>
      <c r="AL934" s="137">
        <f t="shared" si="152"/>
        <v>1.8542739693327775E-4</v>
      </c>
      <c r="AM934" s="137">
        <f t="shared" si="153"/>
        <v>7.061107004880362E-4</v>
      </c>
      <c r="AN934" s="137" t="str">
        <f t="shared" si="154"/>
        <v/>
      </c>
      <c r="AO934" s="137" t="str">
        <f t="shared" si="155"/>
        <v/>
      </c>
      <c r="AP934" s="137">
        <f t="shared" si="156"/>
        <v>0</v>
      </c>
      <c r="AQ934" s="137" t="str">
        <f t="shared" si="157"/>
        <v/>
      </c>
      <c r="AR934" s="137" t="str">
        <f t="shared" si="158"/>
        <v/>
      </c>
      <c r="AZ934" s="163"/>
      <c r="BA934" s="142"/>
      <c r="BB934" s="163"/>
      <c r="BC934" s="174"/>
      <c r="BD934" s="174"/>
      <c r="BE934" s="174"/>
      <c r="BF934" s="174"/>
      <c r="BG934" s="164"/>
      <c r="BH934" s="164"/>
      <c r="BI934" s="164"/>
      <c r="BK934" s="137">
        <v>87</v>
      </c>
      <c r="BL934" s="137">
        <f t="shared" si="160"/>
        <v>0.55040000000000022</v>
      </c>
      <c r="BM934" s="137">
        <f t="shared" si="161"/>
        <v>0.99924021295519116</v>
      </c>
      <c r="BN934" s="137">
        <f t="shared" si="162"/>
        <v>2.9429452262252909E-5</v>
      </c>
      <c r="BO934" s="137" t="str">
        <f t="shared" si="163"/>
        <v/>
      </c>
      <c r="BP934" s="137" t="str">
        <f t="shared" si="159"/>
        <v/>
      </c>
    </row>
    <row r="935" spans="3:68" ht="20.100000000000001" customHeight="1" x14ac:dyDescent="0.25">
      <c r="C935" s="12"/>
      <c r="E935" s="130"/>
      <c r="F935" s="130"/>
      <c r="S935" s="138"/>
      <c r="U935" s="154"/>
      <c r="V935" s="154"/>
      <c r="AF935" s="137">
        <v>111</v>
      </c>
      <c r="AG935" s="137">
        <f t="shared" si="150"/>
        <v>-3.556</v>
      </c>
      <c r="AK935" s="137">
        <f t="shared" si="151"/>
        <v>7.1623191973653271E-4</v>
      </c>
      <c r="AL935" s="137">
        <f t="shared" si="152"/>
        <v>1.8827203795166483E-4</v>
      </c>
      <c r="AM935" s="137">
        <f t="shared" si="153"/>
        <v>7.1623191973653271E-4</v>
      </c>
      <c r="AN935" s="137" t="str">
        <f t="shared" si="154"/>
        <v/>
      </c>
      <c r="AO935" s="137" t="str">
        <f t="shared" si="155"/>
        <v/>
      </c>
      <c r="AP935" s="137">
        <f t="shared" si="156"/>
        <v>0</v>
      </c>
      <c r="AQ935" s="137" t="str">
        <f t="shared" si="157"/>
        <v/>
      </c>
      <c r="AR935" s="137" t="str">
        <f t="shared" si="158"/>
        <v/>
      </c>
      <c r="AZ935" s="163"/>
      <c r="BA935" s="142"/>
      <c r="BB935" s="163"/>
      <c r="BC935" s="174"/>
      <c r="BD935" s="174"/>
      <c r="BE935" s="174"/>
      <c r="BF935" s="174"/>
      <c r="BG935" s="164"/>
      <c r="BH935" s="164"/>
      <c r="BI935" s="164"/>
      <c r="BK935" s="137">
        <v>88</v>
      </c>
      <c r="BL935" s="137">
        <f t="shared" si="160"/>
        <v>0.55680000000000018</v>
      </c>
      <c r="BM935" s="137">
        <f t="shared" si="161"/>
        <v>0.99921078350292891</v>
      </c>
      <c r="BN935" s="137">
        <f t="shared" si="162"/>
        <v>3.0190627018811256E-5</v>
      </c>
      <c r="BO935" s="137" t="str">
        <f t="shared" si="163"/>
        <v/>
      </c>
      <c r="BP935" s="137" t="str">
        <f t="shared" si="159"/>
        <v/>
      </c>
    </row>
    <row r="936" spans="3:68" ht="20.100000000000001" customHeight="1" x14ac:dyDescent="0.25">
      <c r="C936" s="12"/>
      <c r="E936" s="130"/>
      <c r="F936" s="130"/>
      <c r="S936" s="138"/>
      <c r="U936" s="154"/>
      <c r="V936" s="154"/>
      <c r="AF936" s="137">
        <v>112</v>
      </c>
      <c r="AG936" s="137">
        <f t="shared" si="150"/>
        <v>-3.552</v>
      </c>
      <c r="AK936" s="137">
        <f t="shared" si="151"/>
        <v>7.2648659020460105E-4</v>
      </c>
      <c r="AL936" s="137">
        <f t="shared" si="152"/>
        <v>1.9115743022542035E-4</v>
      </c>
      <c r="AM936" s="137">
        <f t="shared" si="153"/>
        <v>7.2648659020460105E-4</v>
      </c>
      <c r="AN936" s="137" t="str">
        <f t="shared" si="154"/>
        <v/>
      </c>
      <c r="AO936" s="137" t="str">
        <f t="shared" si="155"/>
        <v/>
      </c>
      <c r="AP936" s="137">
        <f t="shared" si="156"/>
        <v>0</v>
      </c>
      <c r="AQ936" s="137" t="str">
        <f t="shared" si="157"/>
        <v/>
      </c>
      <c r="AR936" s="137" t="str">
        <f t="shared" si="158"/>
        <v/>
      </c>
      <c r="AZ936" s="163"/>
      <c r="BA936" s="142"/>
      <c r="BB936" s="163"/>
      <c r="BC936" s="174"/>
      <c r="BD936" s="174"/>
      <c r="BE936" s="174"/>
      <c r="BF936" s="174"/>
      <c r="BG936" s="164"/>
      <c r="BH936" s="164"/>
      <c r="BI936" s="164"/>
      <c r="BK936" s="137">
        <v>89</v>
      </c>
      <c r="BL936" s="137">
        <f t="shared" si="160"/>
        <v>0.56320000000000014</v>
      </c>
      <c r="BM936" s="137">
        <f t="shared" si="161"/>
        <v>0.9991805928759101</v>
      </c>
      <c r="BN936" s="137">
        <f t="shared" si="162"/>
        <v>3.0961377379012944E-5</v>
      </c>
      <c r="BO936" s="137" t="str">
        <f t="shared" si="163"/>
        <v/>
      </c>
      <c r="BP936" s="137" t="str">
        <f t="shared" si="159"/>
        <v/>
      </c>
    </row>
    <row r="937" spans="3:68" ht="20.100000000000001" customHeight="1" x14ac:dyDescent="0.25">
      <c r="C937" s="12"/>
      <c r="E937" s="130"/>
      <c r="F937" s="130"/>
      <c r="S937" s="138"/>
      <c r="U937" s="154"/>
      <c r="V937" s="154"/>
      <c r="AF937" s="137">
        <v>113</v>
      </c>
      <c r="AG937" s="137">
        <f t="shared" si="150"/>
        <v>-3.548</v>
      </c>
      <c r="AK937" s="137">
        <f t="shared" si="151"/>
        <v>7.3687629208784005E-4</v>
      </c>
      <c r="AL937" s="137">
        <f t="shared" si="152"/>
        <v>1.9408411071447355E-4</v>
      </c>
      <c r="AM937" s="137">
        <f t="shared" si="153"/>
        <v>7.3687629208784005E-4</v>
      </c>
      <c r="AN937" s="137" t="str">
        <f t="shared" si="154"/>
        <v/>
      </c>
      <c r="AO937" s="137" t="str">
        <f t="shared" si="155"/>
        <v/>
      </c>
      <c r="AP937" s="137">
        <f t="shared" si="156"/>
        <v>0</v>
      </c>
      <c r="AQ937" s="137" t="str">
        <f t="shared" si="157"/>
        <v/>
      </c>
      <c r="AR937" s="137" t="str">
        <f t="shared" si="158"/>
        <v/>
      </c>
      <c r="AZ937" s="163"/>
      <c r="BA937" s="142"/>
      <c r="BB937" s="163"/>
      <c r="BC937" s="174"/>
      <c r="BD937" s="174"/>
      <c r="BE937" s="174"/>
      <c r="BF937" s="174"/>
      <c r="BG937" s="164"/>
      <c r="BH937" s="164"/>
      <c r="BI937" s="164"/>
      <c r="BK937" s="137">
        <v>90</v>
      </c>
      <c r="BL937" s="137">
        <f t="shared" si="160"/>
        <v>0.56960000000000011</v>
      </c>
      <c r="BM937" s="137">
        <f t="shared" si="161"/>
        <v>0.99914963149853109</v>
      </c>
      <c r="BN937" s="137">
        <f t="shared" si="162"/>
        <v>3.1741671016827233E-5</v>
      </c>
      <c r="BO937" s="137" t="str">
        <f t="shared" si="163"/>
        <v/>
      </c>
      <c r="BP937" s="137" t="str">
        <f t="shared" si="159"/>
        <v/>
      </c>
    </row>
    <row r="938" spans="3:68" ht="20.100000000000001" customHeight="1" x14ac:dyDescent="0.25">
      <c r="C938" s="12"/>
      <c r="E938" s="130"/>
      <c r="F938" s="130"/>
      <c r="S938" s="138"/>
      <c r="U938" s="154"/>
      <c r="V938" s="154"/>
      <c r="AF938" s="137">
        <v>114</v>
      </c>
      <c r="AG938" s="137">
        <f t="shared" si="150"/>
        <v>-3.544</v>
      </c>
      <c r="AK938" s="137">
        <f t="shared" si="151"/>
        <v>7.4740262166571997E-4</v>
      </c>
      <c r="AL938" s="137">
        <f t="shared" si="152"/>
        <v>1.9705262273166189E-4</v>
      </c>
      <c r="AM938" s="137">
        <f t="shared" si="153"/>
        <v>7.4740262166571997E-4</v>
      </c>
      <c r="AN938" s="137" t="str">
        <f t="shared" si="154"/>
        <v/>
      </c>
      <c r="AO938" s="137" t="str">
        <f t="shared" si="155"/>
        <v/>
      </c>
      <c r="AP938" s="137">
        <f t="shared" si="156"/>
        <v>0</v>
      </c>
      <c r="AQ938" s="137" t="str">
        <f t="shared" si="157"/>
        <v/>
      </c>
      <c r="AR938" s="137" t="str">
        <f t="shared" si="158"/>
        <v/>
      </c>
      <c r="AZ938" s="163"/>
      <c r="BA938" s="142"/>
      <c r="BB938" s="163"/>
      <c r="BC938" s="174"/>
      <c r="BD938" s="174"/>
      <c r="BE938" s="174"/>
      <c r="BF938" s="174"/>
      <c r="BG938" s="164"/>
      <c r="BH938" s="164"/>
      <c r="BI938" s="164"/>
      <c r="BK938" s="137">
        <v>91</v>
      </c>
      <c r="BL938" s="137">
        <f t="shared" si="160"/>
        <v>0.57600000000000007</v>
      </c>
      <c r="BM938" s="137">
        <f t="shared" si="161"/>
        <v>0.99911788982751426</v>
      </c>
      <c r="BN938" s="137">
        <f t="shared" si="162"/>
        <v>3.2531474860375553E-5</v>
      </c>
      <c r="BO938" s="137" t="str">
        <f t="shared" si="163"/>
        <v/>
      </c>
      <c r="BP938" s="137" t="str">
        <f t="shared" si="159"/>
        <v/>
      </c>
    </row>
    <row r="939" spans="3:68" ht="20.100000000000001" customHeight="1" x14ac:dyDescent="0.25">
      <c r="C939" s="12"/>
      <c r="E939" s="130"/>
      <c r="F939" s="130"/>
      <c r="S939" s="138"/>
      <c r="U939" s="154"/>
      <c r="V939" s="154"/>
      <c r="AF939" s="137">
        <v>115</v>
      </c>
      <c r="AG939" s="137">
        <f t="shared" si="150"/>
        <v>-3.54</v>
      </c>
      <c r="AK939" s="137">
        <f t="shared" si="151"/>
        <v>7.580671914287103E-4</v>
      </c>
      <c r="AL939" s="137">
        <f t="shared" si="152"/>
        <v>2.0006351600732001E-4</v>
      </c>
      <c r="AM939" s="137">
        <f t="shared" si="153"/>
        <v>7.580671914287103E-4</v>
      </c>
      <c r="AN939" s="137" t="str">
        <f t="shared" si="154"/>
        <v/>
      </c>
      <c r="AO939" s="137" t="str">
        <f t="shared" si="155"/>
        <v/>
      </c>
      <c r="AP939" s="137">
        <f t="shared" si="156"/>
        <v>0</v>
      </c>
      <c r="AQ939" s="137" t="str">
        <f t="shared" si="157"/>
        <v/>
      </c>
      <c r="AR939" s="137" t="str">
        <f t="shared" si="158"/>
        <v/>
      </c>
      <c r="AZ939" s="163"/>
      <c r="BA939" s="142"/>
      <c r="BB939" s="163"/>
      <c r="BC939" s="174"/>
      <c r="BD939" s="174"/>
      <c r="BE939" s="174"/>
      <c r="BF939" s="174"/>
      <c r="BG939" s="164"/>
      <c r="BH939" s="164"/>
      <c r="BI939" s="164"/>
      <c r="BK939" s="137">
        <v>92</v>
      </c>
      <c r="BL939" s="137">
        <f t="shared" si="160"/>
        <v>0.58240000000000003</v>
      </c>
      <c r="BM939" s="137">
        <f t="shared" si="161"/>
        <v>0.99908535835265389</v>
      </c>
      <c r="BN939" s="137">
        <f t="shared" si="162"/>
        <v>3.3330755111027344E-5</v>
      </c>
      <c r="BO939" s="137" t="str">
        <f t="shared" si="163"/>
        <v/>
      </c>
      <c r="BP939" s="137" t="str">
        <f t="shared" si="159"/>
        <v/>
      </c>
    </row>
    <row r="940" spans="3:68" ht="20.100000000000001" customHeight="1" x14ac:dyDescent="0.25">
      <c r="C940" s="12"/>
      <c r="E940" s="130"/>
      <c r="F940" s="130"/>
      <c r="S940" s="138"/>
      <c r="U940" s="154"/>
      <c r="V940" s="154"/>
      <c r="AF940" s="137">
        <v>116</v>
      </c>
      <c r="AG940" s="137">
        <f t="shared" si="150"/>
        <v>-3.536</v>
      </c>
      <c r="AK940" s="137">
        <f t="shared" si="151"/>
        <v>7.6887163020592257E-4</v>
      </c>
      <c r="AL940" s="137">
        <f t="shared" si="152"/>
        <v>2.0311734675437893E-4</v>
      </c>
      <c r="AM940" s="137">
        <f t="shared" si="153"/>
        <v>7.6887163020592257E-4</v>
      </c>
      <c r="AN940" s="137" t="str">
        <f t="shared" si="154"/>
        <v/>
      </c>
      <c r="AO940" s="137" t="str">
        <f t="shared" si="155"/>
        <v/>
      </c>
      <c r="AP940" s="137">
        <f t="shared" si="156"/>
        <v>0</v>
      </c>
      <c r="AQ940" s="137" t="str">
        <f t="shared" si="157"/>
        <v/>
      </c>
      <c r="AR940" s="137" t="str">
        <f t="shared" si="158"/>
        <v/>
      </c>
      <c r="AZ940" s="163"/>
      <c r="BA940" s="142"/>
      <c r="BB940" s="163"/>
      <c r="BC940" s="174"/>
      <c r="BD940" s="174"/>
      <c r="BE940" s="174"/>
      <c r="BF940" s="174"/>
      <c r="BG940" s="164"/>
      <c r="BH940" s="164"/>
      <c r="BI940" s="164"/>
      <c r="BK940" s="137">
        <v>93</v>
      </c>
      <c r="BL940" s="137">
        <f t="shared" si="160"/>
        <v>0.58879999999999999</v>
      </c>
      <c r="BM940" s="137">
        <f t="shared" si="161"/>
        <v>0.99905202759754286</v>
      </c>
      <c r="BN940" s="137">
        <f t="shared" si="162"/>
        <v>3.4139477263162021E-5</v>
      </c>
      <c r="BO940" s="137" t="str">
        <f t="shared" si="163"/>
        <v/>
      </c>
      <c r="BP940" s="137" t="str">
        <f t="shared" si="159"/>
        <v/>
      </c>
    </row>
    <row r="941" spans="3:68" ht="20.100000000000001" customHeight="1" x14ac:dyDescent="0.25">
      <c r="C941" s="12"/>
      <c r="E941" s="130"/>
      <c r="F941" s="130"/>
      <c r="S941" s="138"/>
      <c r="U941" s="154"/>
      <c r="V941" s="154"/>
      <c r="AF941" s="137">
        <v>117</v>
      </c>
      <c r="AG941" s="137">
        <f t="shared" si="150"/>
        <v>-3.532</v>
      </c>
      <c r="AK941" s="137">
        <f t="shared" si="151"/>
        <v>7.7981758329325466E-4</v>
      </c>
      <c r="AL941" s="137">
        <f t="shared" si="152"/>
        <v>2.0621467773397647E-4</v>
      </c>
      <c r="AM941" s="137">
        <f t="shared" si="153"/>
        <v>7.7981758329325466E-4</v>
      </c>
      <c r="AN941" s="137" t="str">
        <f t="shared" si="154"/>
        <v/>
      </c>
      <c r="AO941" s="137" t="str">
        <f t="shared" si="155"/>
        <v/>
      </c>
      <c r="AP941" s="137">
        <f t="shared" si="156"/>
        <v>0</v>
      </c>
      <c r="AQ941" s="137" t="str">
        <f t="shared" si="157"/>
        <v/>
      </c>
      <c r="AR941" s="137" t="str">
        <f t="shared" si="158"/>
        <v/>
      </c>
      <c r="AZ941" s="163"/>
      <c r="BA941" s="142"/>
      <c r="BB941" s="163"/>
      <c r="BC941" s="174"/>
      <c r="BD941" s="174"/>
      <c r="BE941" s="174"/>
      <c r="BF941" s="174"/>
      <c r="BG941" s="164"/>
      <c r="BH941" s="164"/>
      <c r="BI941" s="164"/>
      <c r="BK941" s="137">
        <v>94</v>
      </c>
      <c r="BL941" s="137">
        <f t="shared" si="160"/>
        <v>0.59519999999999995</v>
      </c>
      <c r="BM941" s="137">
        <f t="shared" si="161"/>
        <v>0.9990178881202797</v>
      </c>
      <c r="BN941" s="137">
        <f t="shared" si="162"/>
        <v>3.4957606122154594E-5</v>
      </c>
      <c r="BO941" s="137" t="str">
        <f t="shared" si="163"/>
        <v/>
      </c>
      <c r="BP941" s="137" t="str">
        <f t="shared" si="159"/>
        <v/>
      </c>
    </row>
    <row r="942" spans="3:68" ht="20.100000000000001" customHeight="1" x14ac:dyDescent="0.25">
      <c r="C942" s="12"/>
      <c r="E942" s="130"/>
      <c r="F942" s="130"/>
      <c r="S942" s="138"/>
      <c r="U942" s="154"/>
      <c r="V942" s="154"/>
      <c r="AF942" s="137">
        <v>118</v>
      </c>
      <c r="AG942" s="137">
        <f t="shared" si="150"/>
        <v>-3.528</v>
      </c>
      <c r="AK942" s="137">
        <f t="shared" si="151"/>
        <v>7.9090671258203761E-4</v>
      </c>
      <c r="AL942" s="137">
        <f t="shared" si="152"/>
        <v>2.0935607832158333E-4</v>
      </c>
      <c r="AM942" s="137">
        <f t="shared" si="153"/>
        <v>7.9090671258203761E-4</v>
      </c>
      <c r="AN942" s="137" t="str">
        <f t="shared" si="154"/>
        <v/>
      </c>
      <c r="AO942" s="137" t="str">
        <f t="shared" si="155"/>
        <v/>
      </c>
      <c r="AP942" s="137">
        <f t="shared" si="156"/>
        <v>0</v>
      </c>
      <c r="AQ942" s="137" t="str">
        <f t="shared" si="157"/>
        <v/>
      </c>
      <c r="AR942" s="137" t="str">
        <f t="shared" si="158"/>
        <v/>
      </c>
      <c r="AZ942" s="163"/>
      <c r="BA942" s="142"/>
      <c r="BB942" s="163"/>
      <c r="BC942" s="174"/>
      <c r="BD942" s="174"/>
      <c r="BE942" s="174"/>
      <c r="BF942" s="174"/>
      <c r="BG942" s="164"/>
      <c r="BH942" s="164"/>
      <c r="BI942" s="164"/>
      <c r="BK942" s="137">
        <v>95</v>
      </c>
      <c r="BL942" s="137">
        <f t="shared" si="160"/>
        <v>0.60159999999999991</v>
      </c>
      <c r="BM942" s="137">
        <f t="shared" si="161"/>
        <v>0.99898293051415754</v>
      </c>
      <c r="BN942" s="137">
        <f t="shared" si="162"/>
        <v>3.5785105823471497E-5</v>
      </c>
      <c r="BO942" s="137" t="str">
        <f t="shared" si="163"/>
        <v/>
      </c>
      <c r="BP942" s="137" t="str">
        <f t="shared" si="159"/>
        <v/>
      </c>
    </row>
    <row r="943" spans="3:68" ht="20.100000000000001" customHeight="1" x14ac:dyDescent="0.25">
      <c r="C943" s="12"/>
      <c r="E943" s="130"/>
      <c r="F943" s="130"/>
      <c r="S943" s="138"/>
      <c r="U943" s="154"/>
      <c r="V943" s="154"/>
      <c r="AF943" s="137">
        <v>119</v>
      </c>
      <c r="AG943" s="137">
        <f t="shared" si="150"/>
        <v>-3.524</v>
      </c>
      <c r="AK943" s="137">
        <f t="shared" si="151"/>
        <v>8.0214069668818296E-4</v>
      </c>
      <c r="AL943" s="137">
        <f t="shared" si="152"/>
        <v>2.1254212457364041E-4</v>
      </c>
      <c r="AM943" s="137">
        <f t="shared" si="153"/>
        <v>8.0214069668818296E-4</v>
      </c>
      <c r="AN943" s="137" t="str">
        <f t="shared" si="154"/>
        <v/>
      </c>
      <c r="AO943" s="137" t="str">
        <f t="shared" si="155"/>
        <v/>
      </c>
      <c r="AP943" s="137">
        <f t="shared" si="156"/>
        <v>0</v>
      </c>
      <c r="AQ943" s="137" t="str">
        <f t="shared" si="157"/>
        <v/>
      </c>
      <c r="AR943" s="137" t="str">
        <f t="shared" si="158"/>
        <v/>
      </c>
      <c r="AZ943" s="163"/>
      <c r="BA943" s="142"/>
      <c r="BB943" s="163"/>
      <c r="BC943" s="174"/>
      <c r="BD943" s="174"/>
      <c r="BE943" s="174"/>
      <c r="BF943" s="174"/>
      <c r="BG943" s="164"/>
      <c r="BH943" s="164"/>
      <c r="BI943" s="164"/>
      <c r="BK943" s="137">
        <v>96</v>
      </c>
      <c r="BL943" s="137">
        <f t="shared" si="160"/>
        <v>0.60799999999999987</v>
      </c>
      <c r="BM943" s="137">
        <f t="shared" si="161"/>
        <v>0.99894714540833407</v>
      </c>
      <c r="BN943" s="137">
        <f t="shared" si="162"/>
        <v>3.6621939848435758E-5</v>
      </c>
      <c r="BO943" s="137" t="str">
        <f t="shared" si="163"/>
        <v/>
      </c>
      <c r="BP943" s="137" t="str">
        <f t="shared" si="159"/>
        <v/>
      </c>
    </row>
    <row r="944" spans="3:68" ht="20.100000000000001" customHeight="1" x14ac:dyDescent="0.25">
      <c r="C944" s="12"/>
      <c r="E944" s="130"/>
      <c r="F944" s="130"/>
      <c r="S944" s="138"/>
      <c r="U944" s="154"/>
      <c r="V944" s="154"/>
      <c r="AF944" s="137">
        <v>120</v>
      </c>
      <c r="AG944" s="137">
        <f t="shared" si="150"/>
        <v>-3.52</v>
      </c>
      <c r="AK944" s="137">
        <f t="shared" si="151"/>
        <v>8.1352123108180841E-4</v>
      </c>
      <c r="AL944" s="137">
        <f t="shared" si="152"/>
        <v>2.1577339929471738E-4</v>
      </c>
      <c r="AM944" s="137">
        <f t="shared" si="153"/>
        <v>8.1352123108180841E-4</v>
      </c>
      <c r="AN944" s="137" t="str">
        <f t="shared" si="154"/>
        <v/>
      </c>
      <c r="AO944" s="137" t="str">
        <f t="shared" si="155"/>
        <v/>
      </c>
      <c r="AP944" s="137">
        <f t="shared" si="156"/>
        <v>0</v>
      </c>
      <c r="AQ944" s="137" t="str">
        <f t="shared" si="157"/>
        <v/>
      </c>
      <c r="AR944" s="137" t="str">
        <f t="shared" si="158"/>
        <v/>
      </c>
      <c r="AZ944" s="163"/>
      <c r="BA944" s="142"/>
      <c r="BB944" s="163"/>
      <c r="BC944" s="174"/>
      <c r="BD944" s="174"/>
      <c r="BE944" s="174"/>
      <c r="BF944" s="174"/>
      <c r="BG944" s="164"/>
      <c r="BH944" s="164"/>
      <c r="BI944" s="164"/>
      <c r="BK944" s="137">
        <v>97</v>
      </c>
      <c r="BL944" s="137">
        <f t="shared" si="160"/>
        <v>0.61439999999999984</v>
      </c>
      <c r="BM944" s="137">
        <f t="shared" si="161"/>
        <v>0.99891052346848563</v>
      </c>
      <c r="BN944" s="137">
        <f t="shared" si="162"/>
        <v>3.7468071044322038E-5</v>
      </c>
      <c r="BO944" s="137" t="str">
        <f t="shared" si="163"/>
        <v/>
      </c>
      <c r="BP944" s="137" t="str">
        <f t="shared" si="159"/>
        <v/>
      </c>
    </row>
    <row r="945" spans="3:68" ht="20.100000000000001" customHeight="1" x14ac:dyDescent="0.25">
      <c r="C945" s="12"/>
      <c r="E945" s="130"/>
      <c r="F945" s="130"/>
      <c r="S945" s="138"/>
      <c r="U945" s="154"/>
      <c r="V945" s="154"/>
      <c r="AF945" s="137">
        <v>121</v>
      </c>
      <c r="AG945" s="137">
        <f t="shared" si="150"/>
        <v>-3.516</v>
      </c>
      <c r="AK945" s="137">
        <f t="shared" si="151"/>
        <v>8.2505002821736E-4</v>
      </c>
      <c r="AL945" s="137">
        <f t="shared" si="152"/>
        <v>2.1905049210519021E-4</v>
      </c>
      <c r="AM945" s="137">
        <f t="shared" si="153"/>
        <v>8.2505002821736E-4</v>
      </c>
      <c r="AN945" s="137" t="str">
        <f t="shared" si="154"/>
        <v/>
      </c>
      <c r="AO945" s="137" t="str">
        <f t="shared" si="155"/>
        <v/>
      </c>
      <c r="AP945" s="137">
        <f t="shared" si="156"/>
        <v>0</v>
      </c>
      <c r="AQ945" s="137" t="str">
        <f t="shared" si="157"/>
        <v/>
      </c>
      <c r="AR945" s="137" t="str">
        <f t="shared" si="158"/>
        <v/>
      </c>
      <c r="AZ945" s="163"/>
      <c r="BA945" s="142"/>
      <c r="BB945" s="163"/>
      <c r="BC945" s="174"/>
      <c r="BD945" s="174"/>
      <c r="BE945" s="174"/>
      <c r="BF945" s="174"/>
      <c r="BG945" s="164"/>
      <c r="BH945" s="164"/>
      <c r="BI945" s="164"/>
      <c r="BK945" s="137">
        <v>98</v>
      </c>
      <c r="BL945" s="137">
        <f t="shared" si="160"/>
        <v>0.6207999999999998</v>
      </c>
      <c r="BM945" s="137">
        <f t="shared" si="161"/>
        <v>0.99887305539744131</v>
      </c>
      <c r="BN945" s="137">
        <f t="shared" si="162"/>
        <v>3.8323461638900547E-5</v>
      </c>
      <c r="BO945" s="137" t="str">
        <f t="shared" si="163"/>
        <v/>
      </c>
      <c r="BP945" s="137" t="str">
        <f t="shared" si="159"/>
        <v/>
      </c>
    </row>
    <row r="946" spans="3:68" ht="20.100000000000001" customHeight="1" x14ac:dyDescent="0.25">
      <c r="C946" s="12"/>
      <c r="E946" s="130"/>
      <c r="F946" s="130"/>
      <c r="S946" s="138"/>
      <c r="U946" s="154"/>
      <c r="V946" s="154"/>
      <c r="AF946" s="137">
        <v>122</v>
      </c>
      <c r="AG946" s="137">
        <f t="shared" si="150"/>
        <v>-3.512</v>
      </c>
      <c r="AK946" s="137">
        <f t="shared" si="151"/>
        <v>8.3672881766420752E-4</v>
      </c>
      <c r="AL946" s="137">
        <f t="shared" si="152"/>
        <v>2.2237399950943791E-4</v>
      </c>
      <c r="AM946" s="137">
        <f t="shared" si="153"/>
        <v>8.3672881766420752E-4</v>
      </c>
      <c r="AN946" s="137" t="str">
        <f t="shared" si="154"/>
        <v/>
      </c>
      <c r="AO946" s="137" t="str">
        <f t="shared" si="155"/>
        <v/>
      </c>
      <c r="AP946" s="137">
        <f t="shared" si="156"/>
        <v>0</v>
      </c>
      <c r="AQ946" s="137" t="str">
        <f t="shared" si="157"/>
        <v/>
      </c>
      <c r="AR946" s="137" t="str">
        <f t="shared" si="158"/>
        <v/>
      </c>
      <c r="AZ946" s="163"/>
      <c r="BA946" s="142"/>
      <c r="BB946" s="163"/>
      <c r="BC946" s="174"/>
      <c r="BD946" s="174"/>
      <c r="BE946" s="174"/>
      <c r="BF946" s="174"/>
      <c r="BG946" s="164"/>
      <c r="BH946" s="164"/>
      <c r="BI946" s="164"/>
      <c r="BK946" s="137">
        <v>99</v>
      </c>
      <c r="BL946" s="137">
        <f t="shared" si="160"/>
        <v>0.62719999999999976</v>
      </c>
      <c r="BM946" s="137">
        <f t="shared" si="161"/>
        <v>0.99883473193580241</v>
      </c>
      <c r="BN946" s="137">
        <f t="shared" si="162"/>
        <v>3.9188073257867551E-5</v>
      </c>
      <c r="BO946" s="137" t="str">
        <f t="shared" si="163"/>
        <v/>
      </c>
      <c r="BP946" s="137" t="str">
        <f t="shared" si="159"/>
        <v/>
      </c>
    </row>
    <row r="947" spans="3:68" ht="20.100000000000001" customHeight="1" x14ac:dyDescent="0.25">
      <c r="C947" s="12"/>
      <c r="E947" s="130"/>
      <c r="F947" s="130"/>
      <c r="S947" s="138"/>
      <c r="U947" s="154"/>
      <c r="V947" s="154"/>
      <c r="AF947" s="137">
        <v>123</v>
      </c>
      <c r="AG947" s="137">
        <f t="shared" si="150"/>
        <v>-3.508</v>
      </c>
      <c r="AK947" s="137">
        <f t="shared" si="151"/>
        <v>8.4855934623771106E-4</v>
      </c>
      <c r="AL947" s="137">
        <f t="shared" si="152"/>
        <v>2.257445249645668E-4</v>
      </c>
      <c r="AM947" s="137">
        <f t="shared" si="153"/>
        <v>8.4855934623771106E-4</v>
      </c>
      <c r="AN947" s="137" t="str">
        <f t="shared" si="154"/>
        <v/>
      </c>
      <c r="AO947" s="137" t="str">
        <f t="shared" si="155"/>
        <v/>
      </c>
      <c r="AP947" s="137">
        <f t="shared" si="156"/>
        <v>0</v>
      </c>
      <c r="AQ947" s="137" t="str">
        <f t="shared" si="157"/>
        <v/>
      </c>
      <c r="AR947" s="137" t="str">
        <f t="shared" si="158"/>
        <v/>
      </c>
      <c r="AZ947" s="163"/>
      <c r="BA947" s="142"/>
      <c r="BB947" s="163"/>
      <c r="BC947" s="174"/>
      <c r="BD947" s="174"/>
      <c r="BE947" s="174"/>
      <c r="BF947" s="174"/>
      <c r="BG947" s="164"/>
      <c r="BH947" s="164"/>
      <c r="BI947" s="164"/>
      <c r="BK947" s="137">
        <v>100</v>
      </c>
      <c r="BL947" s="137">
        <f t="shared" si="160"/>
        <v>0.63359999999999972</v>
      </c>
      <c r="BM947" s="137">
        <f t="shared" si="161"/>
        <v>0.99879554386254454</v>
      </c>
      <c r="BN947" s="137">
        <f t="shared" si="162"/>
        <v>4.0061866941720758E-5</v>
      </c>
      <c r="BO947" s="137" t="str">
        <f t="shared" si="163"/>
        <v/>
      </c>
      <c r="BP947" s="137" t="str">
        <f t="shared" si="159"/>
        <v/>
      </c>
    </row>
    <row r="948" spans="3:68" ht="20.100000000000001" customHeight="1" x14ac:dyDescent="0.25">
      <c r="C948" s="12"/>
      <c r="E948" s="130"/>
      <c r="F948" s="130"/>
      <c r="S948" s="138"/>
      <c r="U948" s="154"/>
      <c r="V948" s="154"/>
      <c r="AF948" s="137">
        <v>124</v>
      </c>
      <c r="AG948" s="137">
        <f t="shared" si="150"/>
        <v>-3.504</v>
      </c>
      <c r="AK948" s="137">
        <f t="shared" si="151"/>
        <v>8.605433781307579E-4</v>
      </c>
      <c r="AL948" s="137">
        <f t="shared" si="152"/>
        <v>2.2916267894965438E-4</v>
      </c>
      <c r="AM948" s="137">
        <f t="shared" si="153"/>
        <v>8.605433781307579E-4</v>
      </c>
      <c r="AN948" s="137" t="str">
        <f t="shared" si="154"/>
        <v/>
      </c>
      <c r="AO948" s="137" t="str">
        <f t="shared" si="155"/>
        <v/>
      </c>
      <c r="AP948" s="137">
        <f t="shared" si="156"/>
        <v>0</v>
      </c>
      <c r="AQ948" s="137" t="str">
        <f t="shared" si="157"/>
        <v/>
      </c>
      <c r="AR948" s="137" t="str">
        <f t="shared" si="158"/>
        <v/>
      </c>
      <c r="AZ948" s="163"/>
      <c r="BA948" s="142"/>
      <c r="BB948" s="163"/>
      <c r="BC948" s="174"/>
      <c r="BD948" s="174"/>
      <c r="BE948" s="174"/>
      <c r="BF948" s="174"/>
      <c r="BG948" s="164"/>
      <c r="BH948" s="164"/>
      <c r="BI948" s="164"/>
      <c r="BK948" s="137">
        <v>101</v>
      </c>
      <c r="BL948" s="137">
        <f t="shared" si="160"/>
        <v>0.63999999999999968</v>
      </c>
      <c r="BM948" s="137">
        <f t="shared" si="161"/>
        <v>0.99875548199560282</v>
      </c>
      <c r="BN948" s="137">
        <f t="shared" si="162"/>
        <v>4.0944803159637111E-5</v>
      </c>
      <c r="BO948" s="137" t="str">
        <f t="shared" si="163"/>
        <v/>
      </c>
      <c r="BP948" s="137" t="str">
        <f t="shared" si="159"/>
        <v/>
      </c>
    </row>
    <row r="949" spans="3:68" ht="20.100000000000001" customHeight="1" x14ac:dyDescent="0.25">
      <c r="C949" s="12"/>
      <c r="E949" s="130"/>
      <c r="F949" s="130"/>
      <c r="S949" s="138"/>
      <c r="U949" s="154"/>
      <c r="V949" s="154"/>
      <c r="AF949" s="137">
        <v>125</v>
      </c>
      <c r="AG949" s="137">
        <f t="shared" si="150"/>
        <v>-3.5</v>
      </c>
      <c r="AK949" s="137">
        <f t="shared" si="151"/>
        <v>8.7268269504576015E-4</v>
      </c>
      <c r="AL949" s="137">
        <f t="shared" si="152"/>
        <v>2.3262907903552504E-4</v>
      </c>
      <c r="AM949" s="137">
        <f t="shared" si="153"/>
        <v>8.7268269504576015E-4</v>
      </c>
      <c r="AN949" s="137" t="str">
        <f t="shared" si="154"/>
        <v/>
      </c>
      <c r="AO949" s="137" t="str">
        <f t="shared" si="155"/>
        <v/>
      </c>
      <c r="AP949" s="137">
        <f t="shared" si="156"/>
        <v>0</v>
      </c>
      <c r="AQ949" s="137" t="str">
        <f t="shared" si="157"/>
        <v/>
      </c>
      <c r="AR949" s="137" t="str">
        <f t="shared" si="158"/>
        <v/>
      </c>
      <c r="AZ949" s="163"/>
      <c r="BA949" s="142"/>
      <c r="BB949" s="163"/>
      <c r="BC949" s="174"/>
      <c r="BD949" s="174"/>
      <c r="BE949" s="174"/>
      <c r="BF949" s="174"/>
      <c r="BG949" s="164"/>
      <c r="BH949" s="164"/>
      <c r="BI949" s="164"/>
      <c r="BK949" s="137">
        <v>102</v>
      </c>
      <c r="BL949" s="137">
        <f t="shared" si="160"/>
        <v>0.64639999999999964</v>
      </c>
      <c r="BM949" s="137">
        <f t="shared" si="161"/>
        <v>0.99871453719244319</v>
      </c>
      <c r="BN949" s="137">
        <f t="shared" si="162"/>
        <v>4.1836841827347371E-5</v>
      </c>
      <c r="BO949" s="137" t="str">
        <f t="shared" si="163"/>
        <v/>
      </c>
      <c r="BP949" s="137" t="str">
        <f t="shared" si="159"/>
        <v/>
      </c>
    </row>
    <row r="950" spans="3:68" ht="20.100000000000001" customHeight="1" x14ac:dyDescent="0.25">
      <c r="C950" s="12"/>
      <c r="E950" s="130"/>
      <c r="F950" s="130"/>
      <c r="S950" s="138"/>
      <c r="U950" s="154"/>
      <c r="V950" s="154"/>
      <c r="AF950" s="137">
        <v>126</v>
      </c>
      <c r="AG950" s="137">
        <f t="shared" si="150"/>
        <v>-3.496</v>
      </c>
      <c r="AK950" s="137">
        <f t="shared" si="151"/>
        <v>8.8497909632710562E-4</v>
      </c>
      <c r="AL950" s="137">
        <f t="shared" si="152"/>
        <v>2.3614434995505203E-4</v>
      </c>
      <c r="AM950" s="137">
        <f t="shared" si="153"/>
        <v>8.8497909632710562E-4</v>
      </c>
      <c r="AN950" s="137" t="str">
        <f t="shared" si="154"/>
        <v/>
      </c>
      <c r="AO950" s="137" t="str">
        <f t="shared" si="155"/>
        <v/>
      </c>
      <c r="AP950" s="137">
        <f t="shared" si="156"/>
        <v>0</v>
      </c>
      <c r="AQ950" s="137" t="str">
        <f t="shared" si="157"/>
        <v/>
      </c>
      <c r="AR950" s="137" t="str">
        <f t="shared" si="158"/>
        <v/>
      </c>
      <c r="AZ950" s="163"/>
      <c r="BA950" s="142"/>
      <c r="BB950" s="163"/>
      <c r="BC950" s="174"/>
      <c r="BD950" s="174"/>
      <c r="BE950" s="174"/>
      <c r="BF950" s="174"/>
      <c r="BG950" s="164"/>
      <c r="BH950" s="164"/>
      <c r="BI950" s="164"/>
      <c r="BK950" s="137">
        <v>103</v>
      </c>
      <c r="BL950" s="137">
        <f t="shared" si="160"/>
        <v>0.6527999999999996</v>
      </c>
      <c r="BM950" s="137">
        <f t="shared" si="161"/>
        <v>0.99867270035061584</v>
      </c>
      <c r="BN950" s="137">
        <f t="shared" si="162"/>
        <v>4.2737942319903688E-5</v>
      </c>
      <c r="BO950" s="137" t="str">
        <f t="shared" si="163"/>
        <v/>
      </c>
      <c r="BP950" s="137" t="str">
        <f t="shared" si="159"/>
        <v/>
      </c>
    </row>
    <row r="951" spans="3:68" ht="20.100000000000001" customHeight="1" x14ac:dyDescent="0.25">
      <c r="C951" s="12"/>
      <c r="E951" s="130"/>
      <c r="F951" s="130"/>
      <c r="S951" s="138"/>
      <c r="U951" s="154"/>
      <c r="V951" s="154"/>
      <c r="AF951" s="137">
        <v>127</v>
      </c>
      <c r="AG951" s="137">
        <f t="shared" si="150"/>
        <v>-3.492</v>
      </c>
      <c r="AK951" s="137">
        <f t="shared" si="151"/>
        <v>8.9743439909405621E-4</v>
      </c>
      <c r="AL951" s="137">
        <f t="shared" si="152"/>
        <v>2.3970912367399304E-4</v>
      </c>
      <c r="AM951" s="137">
        <f t="shared" si="153"/>
        <v>8.9743439909405621E-4</v>
      </c>
      <c r="AN951" s="137" t="str">
        <f t="shared" si="154"/>
        <v/>
      </c>
      <c r="AO951" s="137" t="str">
        <f t="shared" si="155"/>
        <v/>
      </c>
      <c r="AP951" s="137">
        <f t="shared" si="156"/>
        <v>0</v>
      </c>
      <c r="AQ951" s="137" t="str">
        <f t="shared" si="157"/>
        <v/>
      </c>
      <c r="AR951" s="137" t="str">
        <f t="shared" si="158"/>
        <v/>
      </c>
      <c r="AZ951" s="163"/>
      <c r="BA951" s="142"/>
      <c r="BB951" s="163"/>
      <c r="BC951" s="174"/>
      <c r="BD951" s="174"/>
      <c r="BE951" s="174"/>
      <c r="BF951" s="174"/>
      <c r="BG951" s="164"/>
      <c r="BH951" s="164"/>
      <c r="BI951" s="164"/>
      <c r="BK951" s="137">
        <v>104</v>
      </c>
      <c r="BL951" s="137">
        <f t="shared" si="160"/>
        <v>0.65919999999999956</v>
      </c>
      <c r="BM951" s="137">
        <f t="shared" si="161"/>
        <v>0.99862996240829593</v>
      </c>
      <c r="BN951" s="137">
        <f t="shared" si="162"/>
        <v>4.36480634881109E-5</v>
      </c>
      <c r="BO951" s="137" t="str">
        <f t="shared" si="163"/>
        <v/>
      </c>
      <c r="BP951" s="137" t="str">
        <f t="shared" si="159"/>
        <v/>
      </c>
    </row>
    <row r="952" spans="3:68" ht="20.100000000000001" customHeight="1" x14ac:dyDescent="0.25">
      <c r="C952" s="12"/>
      <c r="E952" s="130"/>
      <c r="F952" s="130"/>
      <c r="S952" s="138"/>
      <c r="U952" s="154"/>
      <c r="V952" s="154"/>
      <c r="AF952" s="137">
        <v>128</v>
      </c>
      <c r="AG952" s="137">
        <f t="shared" si="150"/>
        <v>-3.488</v>
      </c>
      <c r="AK952" s="137">
        <f t="shared" si="151"/>
        <v>9.1005043837408945E-4</v>
      </c>
      <c r="AL952" s="137">
        <f t="shared" si="152"/>
        <v>2.4332403946235361E-4</v>
      </c>
      <c r="AM952" s="137">
        <f t="shared" si="153"/>
        <v>9.1005043837408945E-4</v>
      </c>
      <c r="AN952" s="137" t="str">
        <f t="shared" si="154"/>
        <v/>
      </c>
      <c r="AO952" s="137" t="str">
        <f t="shared" si="155"/>
        <v/>
      </c>
      <c r="AP952" s="137">
        <f t="shared" si="156"/>
        <v>0</v>
      </c>
      <c r="AQ952" s="137" t="str">
        <f t="shared" si="157"/>
        <v/>
      </c>
      <c r="AR952" s="137" t="str">
        <f t="shared" si="158"/>
        <v/>
      </c>
      <c r="AZ952" s="163"/>
      <c r="BA952" s="142"/>
      <c r="BB952" s="163"/>
      <c r="BC952" s="174"/>
      <c r="BD952" s="174"/>
      <c r="BE952" s="174"/>
      <c r="BF952" s="174"/>
      <c r="BG952" s="164"/>
      <c r="BH952" s="164"/>
      <c r="BI952" s="164"/>
      <c r="BK952" s="137">
        <v>105</v>
      </c>
      <c r="BL952" s="137">
        <f t="shared" si="160"/>
        <v>0.66559999999999953</v>
      </c>
      <c r="BM952" s="137">
        <f t="shared" si="161"/>
        <v>0.99858631434480782</v>
      </c>
      <c r="BN952" s="137">
        <f t="shared" si="162"/>
        <v>4.4567163672071253E-5</v>
      </c>
      <c r="BO952" s="137" t="str">
        <f t="shared" si="163"/>
        <v/>
      </c>
      <c r="BP952" s="137" t="str">
        <f t="shared" si="159"/>
        <v/>
      </c>
    </row>
    <row r="953" spans="3:68" ht="20.100000000000001" customHeight="1" x14ac:dyDescent="0.25">
      <c r="C953" s="12"/>
      <c r="E953" s="130"/>
      <c r="F953" s="130"/>
      <c r="S953" s="138"/>
      <c r="U953" s="154"/>
      <c r="V953" s="154"/>
      <c r="AF953" s="137">
        <v>129</v>
      </c>
      <c r="AG953" s="137">
        <f t="shared" ref="AG953:AG1016" si="164">AG$818+(AF953*AG$821)</f>
        <v>-3.484</v>
      </c>
      <c r="AK953" s="137">
        <f t="shared" ref="AK953:AK1016" si="165">_xlfn.NORM.DIST(AG953,AG$815,AG$816,0)</f>
        <v>9.2282906723667468E-4</v>
      </c>
      <c r="AL953" s="137">
        <f t="shared" ref="AL953:AL1016" si="166">_xlfn.NORM.DIST(AG953,AG$815,AG$816,1)</f>
        <v>2.469897439662884E-4</v>
      </c>
      <c r="AM953" s="137">
        <f t="shared" ref="AM953:AM1016" si="167">IF(OR(AL953&lt;$AN$820,AL953&gt;$AN$821),AK953,"")</f>
        <v>9.2282906723667468E-4</v>
      </c>
      <c r="AN953" s="137" t="str">
        <f t="shared" ref="AN953:AN1016" si="168">IF(AND(AL953&gt;$AN$820,AL953&lt;$AN$821),AK953,"")</f>
        <v/>
      </c>
      <c r="AO953" s="137" t="str">
        <f t="shared" ref="AO953:AO1016" si="169">IF(AK953=MAX(AK$824:AK$2815),AK953,"")</f>
        <v/>
      </c>
      <c r="AP953" s="137">
        <f t="shared" ref="AP953:AP1016" si="170">_xlfn.NORM.DIST(AF953,AN$816,AN$817,0)</f>
        <v>0</v>
      </c>
      <c r="AQ953" s="137" t="str">
        <f t="shared" ref="AQ953:AQ1016" si="171">IF(AP953=MAX(AP$824:AP$2815),AK953,"")</f>
        <v/>
      </c>
      <c r="AR953" s="137" t="str">
        <f t="shared" ref="AR953:AR1016" si="172">IF(AQ953=MIN(AQ$824:AQ$2815),AQ953,"")</f>
        <v/>
      </c>
      <c r="AZ953" s="163"/>
      <c r="BA953" s="142"/>
      <c r="BB953" s="163"/>
      <c r="BC953" s="174"/>
      <c r="BD953" s="174"/>
      <c r="BE953" s="174"/>
      <c r="BF953" s="174"/>
      <c r="BG953" s="164"/>
      <c r="BH953" s="164"/>
      <c r="BI953" s="164"/>
      <c r="BK953" s="137">
        <v>106</v>
      </c>
      <c r="BL953" s="137">
        <f t="shared" si="160"/>
        <v>0.67199999999999949</v>
      </c>
      <c r="BM953" s="137">
        <f t="shared" si="161"/>
        <v>0.99854174718113575</v>
      </c>
      <c r="BN953" s="137">
        <f t="shared" si="162"/>
        <v>4.5495200715950368E-5</v>
      </c>
      <c r="BO953" s="137" t="str">
        <f t="shared" si="163"/>
        <v/>
      </c>
      <c r="BP953" s="137" t="str">
        <f t="shared" si="159"/>
        <v/>
      </c>
    </row>
    <row r="954" spans="3:68" ht="20.100000000000001" customHeight="1" x14ac:dyDescent="0.25">
      <c r="C954" s="12"/>
      <c r="E954" s="130"/>
      <c r="F954" s="130"/>
      <c r="S954" s="138"/>
      <c r="U954" s="154"/>
      <c r="V954" s="154"/>
      <c r="AF954" s="137">
        <v>130</v>
      </c>
      <c r="AG954" s="137">
        <f t="shared" si="164"/>
        <v>-3.48</v>
      </c>
      <c r="AK954" s="137">
        <f t="shared" si="165"/>
        <v>9.3577215692747977E-4</v>
      </c>
      <c r="AL954" s="137">
        <f t="shared" si="166"/>
        <v>2.5070689128053755E-4</v>
      </c>
      <c r="AM954" s="137">
        <f t="shared" si="167"/>
        <v>9.3577215692747977E-4</v>
      </c>
      <c r="AN954" s="137" t="str">
        <f t="shared" si="168"/>
        <v/>
      </c>
      <c r="AO954" s="137" t="str">
        <f t="shared" si="169"/>
        <v/>
      </c>
      <c r="AP954" s="137">
        <f t="shared" si="170"/>
        <v>0</v>
      </c>
      <c r="AQ954" s="137" t="str">
        <f t="shared" si="171"/>
        <v/>
      </c>
      <c r="AR954" s="137" t="str">
        <f t="shared" si="172"/>
        <v/>
      </c>
      <c r="AZ954" s="163"/>
      <c r="BA954" s="142"/>
      <c r="BB954" s="163"/>
      <c r="BC954" s="174"/>
      <c r="BD954" s="174"/>
      <c r="BE954" s="174"/>
      <c r="BF954" s="174"/>
      <c r="BG954" s="164"/>
      <c r="BH954" s="164"/>
      <c r="BI954" s="164"/>
      <c r="BK954" s="137">
        <v>107</v>
      </c>
      <c r="BL954" s="137">
        <f t="shared" si="160"/>
        <v>0.67839999999999945</v>
      </c>
      <c r="BM954" s="137">
        <f t="shared" si="161"/>
        <v>0.9984962519804198</v>
      </c>
      <c r="BN954" s="137">
        <f t="shared" si="162"/>
        <v>4.6432131980744806E-5</v>
      </c>
      <c r="BO954" s="137" t="str">
        <f t="shared" si="163"/>
        <v/>
      </c>
      <c r="BP954" s="137" t="str">
        <f t="shared" si="159"/>
        <v/>
      </c>
    </row>
    <row r="955" spans="3:68" ht="20.100000000000001" customHeight="1" x14ac:dyDescent="0.25">
      <c r="C955" s="12"/>
      <c r="E955" s="130"/>
      <c r="F955" s="130"/>
      <c r="S955" s="138"/>
      <c r="U955" s="154"/>
      <c r="V955" s="154"/>
      <c r="AF955" s="137">
        <v>131</v>
      </c>
      <c r="AG955" s="137">
        <f t="shared" si="164"/>
        <v>-3.476</v>
      </c>
      <c r="AK955" s="137">
        <f t="shared" si="165"/>
        <v>9.4888159700299299E-4</v>
      </c>
      <c r="AL955" s="137">
        <f t="shared" si="166"/>
        <v>2.5447614302140094E-4</v>
      </c>
      <c r="AM955" s="137">
        <f t="shared" si="167"/>
        <v>9.4888159700299299E-4</v>
      </c>
      <c r="AN955" s="137" t="str">
        <f t="shared" si="168"/>
        <v/>
      </c>
      <c r="AO955" s="137" t="str">
        <f t="shared" si="169"/>
        <v/>
      </c>
      <c r="AP955" s="137">
        <f t="shared" si="170"/>
        <v>0</v>
      </c>
      <c r="AQ955" s="137" t="str">
        <f t="shared" si="171"/>
        <v/>
      </c>
      <c r="AR955" s="137" t="str">
        <f t="shared" si="172"/>
        <v/>
      </c>
      <c r="AZ955" s="163"/>
      <c r="BA955" s="142"/>
      <c r="BB955" s="163"/>
      <c r="BC955" s="174"/>
      <c r="BD955" s="174"/>
      <c r="BE955" s="174"/>
      <c r="BF955" s="174"/>
      <c r="BG955" s="164"/>
      <c r="BH955" s="164"/>
      <c r="BI955" s="164"/>
      <c r="BK955" s="137">
        <v>108</v>
      </c>
      <c r="BL955" s="137">
        <f t="shared" si="160"/>
        <v>0.68479999999999941</v>
      </c>
      <c r="BM955" s="137">
        <f t="shared" si="161"/>
        <v>0.99844981984843906</v>
      </c>
      <c r="BN955" s="137">
        <f t="shared" si="162"/>
        <v>4.737791435882599E-5</v>
      </c>
      <c r="BO955" s="137" t="str">
        <f t="shared" si="163"/>
        <v/>
      </c>
      <c r="BP955" s="137" t="str">
        <f t="shared" si="159"/>
        <v/>
      </c>
    </row>
    <row r="956" spans="3:68" ht="20.100000000000001" customHeight="1" x14ac:dyDescent="0.25">
      <c r="C956" s="12"/>
      <c r="E956" s="130"/>
      <c r="F956" s="130"/>
      <c r="S956" s="138"/>
      <c r="U956" s="154"/>
      <c r="V956" s="154"/>
      <c r="AF956" s="137">
        <v>132</v>
      </c>
      <c r="AG956" s="137">
        <f t="shared" si="164"/>
        <v>-3.472</v>
      </c>
      <c r="AK956" s="137">
        <f t="shared" si="165"/>
        <v>9.6215929546556432E-4</v>
      </c>
      <c r="AL956" s="137">
        <f t="shared" si="166"/>
        <v>2.582981684002516E-4</v>
      </c>
      <c r="AM956" s="137">
        <f t="shared" si="167"/>
        <v>9.6215929546556432E-4</v>
      </c>
      <c r="AN956" s="137" t="str">
        <f t="shared" si="168"/>
        <v/>
      </c>
      <c r="AO956" s="137" t="str">
        <f t="shared" si="169"/>
        <v/>
      </c>
      <c r="AP956" s="137">
        <f t="shared" si="170"/>
        <v>0</v>
      </c>
      <c r="AQ956" s="137" t="str">
        <f t="shared" si="171"/>
        <v/>
      </c>
      <c r="AR956" s="137" t="str">
        <f t="shared" si="172"/>
        <v/>
      </c>
      <c r="AZ956" s="163"/>
      <c r="BA956" s="142"/>
      <c r="BB956" s="163"/>
      <c r="BC956" s="174"/>
      <c r="BD956" s="174"/>
      <c r="BE956" s="174"/>
      <c r="BF956" s="174"/>
      <c r="BG956" s="164"/>
      <c r="BH956" s="164"/>
      <c r="BI956" s="164"/>
      <c r="BK956" s="137">
        <v>109</v>
      </c>
      <c r="BL956" s="137">
        <f t="shared" si="160"/>
        <v>0.69119999999999937</v>
      </c>
      <c r="BM956" s="137">
        <f t="shared" si="161"/>
        <v>0.99840244193408023</v>
      </c>
      <c r="BN956" s="137">
        <f t="shared" si="162"/>
        <v>4.8332504287484923E-5</v>
      </c>
      <c r="BO956" s="137" t="str">
        <f t="shared" si="163"/>
        <v/>
      </c>
      <c r="BP956" s="137" t="str">
        <f t="shared" si="159"/>
        <v/>
      </c>
    </row>
    <row r="957" spans="3:68" ht="20.100000000000001" customHeight="1" x14ac:dyDescent="0.25">
      <c r="C957" s="12"/>
      <c r="E957" s="130"/>
      <c r="F957" s="130"/>
      <c r="S957" s="138"/>
      <c r="U957" s="154"/>
      <c r="V957" s="154"/>
      <c r="AF957" s="137">
        <v>133</v>
      </c>
      <c r="AG957" s="137">
        <f t="shared" si="164"/>
        <v>-3.468</v>
      </c>
      <c r="AK957" s="137">
        <f t="shared" si="165"/>
        <v>9.7560717889885414E-4</v>
      </c>
      <c r="AL957" s="137">
        <f t="shared" si="166"/>
        <v>2.6217364429758819E-4</v>
      </c>
      <c r="AM957" s="137">
        <f t="shared" si="167"/>
        <v>9.7560717889885414E-4</v>
      </c>
      <c r="AN957" s="137" t="str">
        <f t="shared" si="168"/>
        <v/>
      </c>
      <c r="AO957" s="137" t="str">
        <f t="shared" si="169"/>
        <v/>
      </c>
      <c r="AP957" s="137">
        <f t="shared" si="170"/>
        <v>0</v>
      </c>
      <c r="AQ957" s="137" t="str">
        <f t="shared" si="171"/>
        <v/>
      </c>
      <c r="AR957" s="137" t="str">
        <f t="shared" si="172"/>
        <v/>
      </c>
      <c r="AZ957" s="163"/>
      <c r="BA957" s="142"/>
      <c r="BB957" s="163"/>
      <c r="BC957" s="174"/>
      <c r="BD957" s="174"/>
      <c r="BE957" s="174"/>
      <c r="BF957" s="174"/>
      <c r="BG957" s="164"/>
      <c r="BH957" s="164"/>
      <c r="BI957" s="164"/>
      <c r="BK957" s="137">
        <v>110</v>
      </c>
      <c r="BL957" s="137">
        <f t="shared" si="160"/>
        <v>0.69759999999999933</v>
      </c>
      <c r="BM957" s="137">
        <f t="shared" si="161"/>
        <v>0.99835410942979275</v>
      </c>
      <c r="BN957" s="137">
        <f t="shared" si="162"/>
        <v>4.9295857759590334E-5</v>
      </c>
      <c r="BO957" s="137" t="str">
        <f t="shared" si="163"/>
        <v/>
      </c>
      <c r="BP957" s="137" t="str">
        <f t="shared" si="159"/>
        <v/>
      </c>
    </row>
    <row r="958" spans="3:68" ht="20.100000000000001" customHeight="1" x14ac:dyDescent="0.25">
      <c r="C958" s="12"/>
      <c r="E958" s="130"/>
      <c r="F958" s="130"/>
      <c r="S958" s="138"/>
      <c r="U958" s="154"/>
      <c r="V958" s="154"/>
      <c r="AF958" s="137">
        <v>134</v>
      </c>
      <c r="AG958" s="137">
        <f t="shared" si="164"/>
        <v>-3.464</v>
      </c>
      <c r="AK958" s="137">
        <f t="shared" si="165"/>
        <v>9.8922719260367592E-4</v>
      </c>
      <c r="AL958" s="137">
        <f t="shared" si="166"/>
        <v>2.6610325533763359E-4</v>
      </c>
      <c r="AM958" s="137">
        <f t="shared" si="167"/>
        <v>9.8922719260367592E-4</v>
      </c>
      <c r="AN958" s="137" t="str">
        <f t="shared" si="168"/>
        <v/>
      </c>
      <c r="AO958" s="137" t="str">
        <f t="shared" si="169"/>
        <v/>
      </c>
      <c r="AP958" s="137">
        <f t="shared" si="170"/>
        <v>0</v>
      </c>
      <c r="AQ958" s="137" t="str">
        <f t="shared" si="171"/>
        <v/>
      </c>
      <c r="AR958" s="137" t="str">
        <f t="shared" si="172"/>
        <v/>
      </c>
      <c r="AZ958" s="163"/>
      <c r="BA958" s="142"/>
      <c r="BB958" s="163"/>
      <c r="BC958" s="174"/>
      <c r="BD958" s="174"/>
      <c r="BE958" s="174"/>
      <c r="BF958" s="174"/>
      <c r="BG958" s="164"/>
      <c r="BH958" s="164"/>
      <c r="BI958" s="164"/>
      <c r="BK958" s="137">
        <v>111</v>
      </c>
      <c r="BL958" s="137">
        <f t="shared" si="160"/>
        <v>0.70399999999999929</v>
      </c>
      <c r="BM958" s="137">
        <f t="shared" si="161"/>
        <v>0.99830481357203316</v>
      </c>
      <c r="BN958" s="137">
        <f t="shared" si="162"/>
        <v>5.0267930339797928E-5</v>
      </c>
      <c r="BO958" s="137" t="str">
        <f t="shared" si="163"/>
        <v/>
      </c>
      <c r="BP958" s="137" t="str">
        <f t="shared" si="159"/>
        <v/>
      </c>
    </row>
    <row r="959" spans="3:68" ht="20.100000000000001" customHeight="1" x14ac:dyDescent="0.25">
      <c r="C959" s="12"/>
      <c r="E959" s="130"/>
      <c r="F959" s="130"/>
      <c r="S959" s="138"/>
      <c r="U959" s="154"/>
      <c r="V959" s="154"/>
      <c r="AF959" s="137">
        <v>135</v>
      </c>
      <c r="AG959" s="137">
        <f t="shared" si="164"/>
        <v>-3.46</v>
      </c>
      <c r="AK959" s="137">
        <f t="shared" si="165"/>
        <v>1.0030213007342376E-3</v>
      </c>
      <c r="AL959" s="137">
        <f t="shared" si="166"/>
        <v>2.7008769396347416E-4</v>
      </c>
      <c r="AM959" s="137">
        <f t="shared" si="167"/>
        <v>1.0030213007342376E-3</v>
      </c>
      <c r="AN959" s="137" t="str">
        <f t="shared" si="168"/>
        <v/>
      </c>
      <c r="AO959" s="137" t="str">
        <f t="shared" si="169"/>
        <v/>
      </c>
      <c r="AP959" s="137">
        <f t="shared" si="170"/>
        <v>0</v>
      </c>
      <c r="AQ959" s="137" t="str">
        <f t="shared" si="171"/>
        <v/>
      </c>
      <c r="AR959" s="137" t="str">
        <f t="shared" si="172"/>
        <v/>
      </c>
      <c r="AZ959" s="163"/>
      <c r="BA959" s="142"/>
      <c r="BB959" s="163"/>
      <c r="BC959" s="174"/>
      <c r="BD959" s="174"/>
      <c r="BE959" s="174"/>
      <c r="BF959" s="174"/>
      <c r="BG959" s="164"/>
      <c r="BH959" s="164"/>
      <c r="BI959" s="164"/>
      <c r="BK959" s="137">
        <v>112</v>
      </c>
      <c r="BL959" s="137">
        <f t="shared" si="160"/>
        <v>0.71039999999999925</v>
      </c>
      <c r="BM959" s="137">
        <f t="shared" si="161"/>
        <v>0.99825454564169336</v>
      </c>
      <c r="BN959" s="137">
        <f t="shared" si="162"/>
        <v>5.1248677173321155E-5</v>
      </c>
      <c r="BO959" s="137" t="str">
        <f t="shared" si="163"/>
        <v/>
      </c>
      <c r="BP959" s="137" t="str">
        <f t="shared" si="159"/>
        <v/>
      </c>
    </row>
    <row r="960" spans="3:68" ht="20.100000000000001" customHeight="1" x14ac:dyDescent="0.25">
      <c r="C960" s="12"/>
      <c r="E960" s="130"/>
      <c r="F960" s="130"/>
      <c r="S960" s="138"/>
      <c r="U960" s="154"/>
      <c r="V960" s="154"/>
      <c r="AF960" s="137">
        <v>136</v>
      </c>
      <c r="AG960" s="137">
        <f t="shared" si="164"/>
        <v>-3.456</v>
      </c>
      <c r="AK960" s="137">
        <f t="shared" si="165"/>
        <v>1.0169914864347645E-3</v>
      </c>
      <c r="AL960" s="137">
        <f t="shared" si="166"/>
        <v>2.7412766051275011E-4</v>
      </c>
      <c r="AM960" s="137">
        <f t="shared" si="167"/>
        <v>1.0169914864347645E-3</v>
      </c>
      <c r="AN960" s="137" t="str">
        <f t="shared" si="168"/>
        <v/>
      </c>
      <c r="AO960" s="137" t="str">
        <f t="shared" si="169"/>
        <v/>
      </c>
      <c r="AP960" s="137">
        <f t="shared" si="170"/>
        <v>0</v>
      </c>
      <c r="AQ960" s="137" t="str">
        <f t="shared" si="171"/>
        <v/>
      </c>
      <c r="AR960" s="137" t="str">
        <f t="shared" si="172"/>
        <v/>
      </c>
      <c r="AZ960" s="163"/>
      <c r="BA960" s="142"/>
      <c r="BB960" s="163"/>
      <c r="BC960" s="174"/>
      <c r="BD960" s="174"/>
      <c r="BE960" s="174"/>
      <c r="BF960" s="174"/>
      <c r="BG960" s="164"/>
      <c r="BH960" s="164"/>
      <c r="BI960" s="164"/>
      <c r="BK960" s="137">
        <v>113</v>
      </c>
      <c r="BL960" s="137">
        <f t="shared" si="160"/>
        <v>0.71679999999999922</v>
      </c>
      <c r="BM960" s="137">
        <f t="shared" si="161"/>
        <v>0.99820329696452004</v>
      </c>
      <c r="BN960" s="137">
        <f t="shared" si="162"/>
        <v>5.2238053001030238E-5</v>
      </c>
      <c r="BO960" s="137" t="str">
        <f t="shared" si="163"/>
        <v/>
      </c>
      <c r="BP960" s="137" t="str">
        <f t="shared" si="159"/>
        <v/>
      </c>
    </row>
    <row r="961" spans="3:68" ht="20.100000000000001" customHeight="1" x14ac:dyDescent="0.25">
      <c r="C961" s="12"/>
      <c r="E961" s="130"/>
      <c r="F961" s="130"/>
      <c r="S961" s="138"/>
      <c r="U961" s="154"/>
      <c r="V961" s="154"/>
      <c r="AF961" s="137">
        <v>137</v>
      </c>
      <c r="AG961" s="137">
        <f t="shared" si="164"/>
        <v>-3.452</v>
      </c>
      <c r="AK961" s="137">
        <f t="shared" si="165"/>
        <v>1.0311397519764927E-3</v>
      </c>
      <c r="AL961" s="137">
        <f t="shared" si="166"/>
        <v>2.7822386329388464E-4</v>
      </c>
      <c r="AM961" s="137">
        <f t="shared" si="167"/>
        <v>1.0311397519764927E-3</v>
      </c>
      <c r="AN961" s="137" t="str">
        <f t="shared" si="168"/>
        <v/>
      </c>
      <c r="AO961" s="137" t="str">
        <f t="shared" si="169"/>
        <v/>
      </c>
      <c r="AP961" s="137">
        <f t="shared" si="170"/>
        <v>0</v>
      </c>
      <c r="AQ961" s="137" t="str">
        <f t="shared" si="171"/>
        <v/>
      </c>
      <c r="AR961" s="137" t="str">
        <f t="shared" si="172"/>
        <v/>
      </c>
      <c r="AZ961" s="163"/>
      <c r="BA961" s="142"/>
      <c r="BB961" s="163"/>
      <c r="BC961" s="174"/>
      <c r="BD961" s="174"/>
      <c r="BE961" s="174"/>
      <c r="BF961" s="174"/>
      <c r="BG961" s="164"/>
      <c r="BH961" s="164"/>
      <c r="BI961" s="164"/>
      <c r="BK961" s="137">
        <v>114</v>
      </c>
      <c r="BL961" s="137">
        <f t="shared" si="160"/>
        <v>0.72319999999999918</v>
      </c>
      <c r="BM961" s="137">
        <f t="shared" si="161"/>
        <v>0.99815105891151901</v>
      </c>
      <c r="BN961" s="137">
        <f t="shared" si="162"/>
        <v>5.3236012169666225E-5</v>
      </c>
      <c r="BO961" s="137" t="str">
        <f t="shared" si="163"/>
        <v/>
      </c>
      <c r="BP961" s="137" t="str">
        <f t="shared" si="159"/>
        <v/>
      </c>
    </row>
    <row r="962" spans="3:68" ht="20.100000000000001" customHeight="1" x14ac:dyDescent="0.25">
      <c r="C962" s="12"/>
      <c r="E962" s="130"/>
      <c r="F962" s="130"/>
      <c r="S962" s="138"/>
      <c r="U962" s="154"/>
      <c r="V962" s="154"/>
      <c r="AF962" s="137">
        <v>138</v>
      </c>
      <c r="AG962" s="137">
        <f t="shared" si="164"/>
        <v>-3.448</v>
      </c>
      <c r="AK962" s="137">
        <f t="shared" si="165"/>
        <v>1.0454681188950459E-3</v>
      </c>
      <c r="AL962" s="137">
        <f t="shared" si="166"/>
        <v>2.8237701866286921E-4</v>
      </c>
      <c r="AM962" s="137">
        <f t="shared" si="167"/>
        <v>1.0454681188950459E-3</v>
      </c>
      <c r="AN962" s="137" t="str">
        <f t="shared" si="168"/>
        <v/>
      </c>
      <c r="AO962" s="137" t="str">
        <f t="shared" si="169"/>
        <v/>
      </c>
      <c r="AP962" s="137">
        <f t="shared" si="170"/>
        <v>0</v>
      </c>
      <c r="AQ962" s="137" t="str">
        <f t="shared" si="171"/>
        <v/>
      </c>
      <c r="AR962" s="137" t="str">
        <f t="shared" si="172"/>
        <v/>
      </c>
      <c r="AZ962" s="163"/>
      <c r="BA962" s="142"/>
      <c r="BB962" s="163"/>
      <c r="BC962" s="174"/>
      <c r="BD962" s="174"/>
      <c r="BE962" s="174"/>
      <c r="BF962" s="174"/>
      <c r="BG962" s="164"/>
      <c r="BH962" s="164"/>
      <c r="BI962" s="164"/>
      <c r="BK962" s="137">
        <v>115</v>
      </c>
      <c r="BL962" s="137">
        <f t="shared" si="160"/>
        <v>0.72959999999999914</v>
      </c>
      <c r="BM962" s="137">
        <f t="shared" si="161"/>
        <v>0.99809782289934934</v>
      </c>
      <c r="BN962" s="137">
        <f t="shared" si="162"/>
        <v>5.4242508643609355E-5</v>
      </c>
      <c r="BO962" s="137" t="str">
        <f t="shared" si="163"/>
        <v/>
      </c>
      <c r="BP962" s="137" t="str">
        <f t="shared" si="159"/>
        <v/>
      </c>
    </row>
    <row r="963" spans="3:68" ht="20.100000000000001" customHeight="1" x14ac:dyDescent="0.25">
      <c r="C963" s="12"/>
      <c r="E963" s="130"/>
      <c r="F963" s="130"/>
      <c r="S963" s="138"/>
      <c r="U963" s="154"/>
      <c r="V963" s="154"/>
      <c r="AF963" s="137">
        <v>139</v>
      </c>
      <c r="AG963" s="137">
        <f t="shared" si="164"/>
        <v>-3.444</v>
      </c>
      <c r="AK963" s="137">
        <f t="shared" si="165"/>
        <v>1.0599786281281522E-3</v>
      </c>
      <c r="AL963" s="137">
        <f t="shared" si="166"/>
        <v>2.8658785110059629E-4</v>
      </c>
      <c r="AM963" s="137">
        <f t="shared" si="167"/>
        <v>1.0599786281281522E-3</v>
      </c>
      <c r="AN963" s="137" t="str">
        <f t="shared" si="168"/>
        <v/>
      </c>
      <c r="AO963" s="137" t="str">
        <f t="shared" si="169"/>
        <v/>
      </c>
      <c r="AP963" s="137">
        <f t="shared" si="170"/>
        <v>0</v>
      </c>
      <c r="AQ963" s="137" t="str">
        <f t="shared" si="171"/>
        <v/>
      </c>
      <c r="AR963" s="137" t="str">
        <f t="shared" si="172"/>
        <v/>
      </c>
      <c r="AZ963" s="163"/>
      <c r="BA963" s="142"/>
      <c r="BB963" s="163"/>
      <c r="BC963" s="174"/>
      <c r="BD963" s="174"/>
      <c r="BE963" s="174"/>
      <c r="BF963" s="174"/>
      <c r="BG963" s="164"/>
      <c r="BH963" s="164"/>
      <c r="BI963" s="164"/>
      <c r="BK963" s="137">
        <v>116</v>
      </c>
      <c r="BL963" s="137">
        <f t="shared" si="160"/>
        <v>0.7359999999999991</v>
      </c>
      <c r="BM963" s="137">
        <f t="shared" si="161"/>
        <v>0.99804358039070573</v>
      </c>
      <c r="BN963" s="137">
        <f t="shared" si="162"/>
        <v>5.5257496017313557E-5</v>
      </c>
      <c r="BO963" s="137" t="str">
        <f t="shared" si="163"/>
        <v/>
      </c>
      <c r="BP963" s="137" t="str">
        <f t="shared" si="159"/>
        <v/>
      </c>
    </row>
    <row r="964" spans="3:68" ht="20.100000000000001" customHeight="1" x14ac:dyDescent="0.25">
      <c r="C964" s="12"/>
      <c r="E964" s="130"/>
      <c r="F964" s="130"/>
      <c r="S964" s="138"/>
      <c r="U964" s="154"/>
      <c r="V964" s="154"/>
      <c r="AF964" s="137">
        <v>140</v>
      </c>
      <c r="AG964" s="137">
        <f t="shared" si="164"/>
        <v>-3.44</v>
      </c>
      <c r="AK964" s="137">
        <f t="shared" si="165"/>
        <v>1.0746733401537356E-3</v>
      </c>
      <c r="AL964" s="137">
        <f t="shared" si="166"/>
        <v>2.908570932907428E-4</v>
      </c>
      <c r="AM964" s="137">
        <f t="shared" si="167"/>
        <v>1.0746733401537356E-3</v>
      </c>
      <c r="AN964" s="137" t="str">
        <f t="shared" si="168"/>
        <v/>
      </c>
      <c r="AO964" s="137" t="str">
        <f t="shared" si="169"/>
        <v/>
      </c>
      <c r="AP964" s="137">
        <f t="shared" si="170"/>
        <v>0</v>
      </c>
      <c r="AQ964" s="137" t="str">
        <f t="shared" si="171"/>
        <v/>
      </c>
      <c r="AR964" s="137" t="str">
        <f t="shared" si="172"/>
        <v/>
      </c>
      <c r="AZ964" s="163"/>
      <c r="BA964" s="142"/>
      <c r="BB964" s="163"/>
      <c r="BC964" s="174"/>
      <c r="BD964" s="174"/>
      <c r="BE964" s="174"/>
      <c r="BF964" s="174"/>
      <c r="BG964" s="164"/>
      <c r="BH964" s="164"/>
      <c r="BI964" s="164"/>
      <c r="BK964" s="137">
        <v>117</v>
      </c>
      <c r="BL964" s="137">
        <f t="shared" si="160"/>
        <v>0.74239999999999906</v>
      </c>
      <c r="BM964" s="137">
        <f t="shared" si="161"/>
        <v>0.99798832289468842</v>
      </c>
      <c r="BN964" s="137">
        <f t="shared" si="162"/>
        <v>5.628092752518743E-5</v>
      </c>
      <c r="BO964" s="137" t="str">
        <f t="shared" si="163"/>
        <v/>
      </c>
      <c r="BP964" s="137" t="str">
        <f t="shared" si="159"/>
        <v/>
      </c>
    </row>
    <row r="965" spans="3:68" ht="20.100000000000001" customHeight="1" x14ac:dyDescent="0.25">
      <c r="C965" s="12"/>
      <c r="E965" s="130"/>
      <c r="F965" s="130"/>
      <c r="S965" s="138"/>
      <c r="U965" s="154"/>
      <c r="V965" s="154"/>
      <c r="AF965" s="137">
        <v>141</v>
      </c>
      <c r="AG965" s="137">
        <f t="shared" si="164"/>
        <v>-3.4359999999999999</v>
      </c>
      <c r="AK965" s="137">
        <f t="shared" si="165"/>
        <v>1.089554335128328E-3</v>
      </c>
      <c r="AL965" s="137">
        <f t="shared" si="166"/>
        <v>2.9518548619821033E-4</v>
      </c>
      <c r="AM965" s="137">
        <f t="shared" si="167"/>
        <v>1.089554335128328E-3</v>
      </c>
      <c r="AN965" s="137" t="str">
        <f t="shared" si="168"/>
        <v/>
      </c>
      <c r="AO965" s="137" t="str">
        <f t="shared" si="169"/>
        <v/>
      </c>
      <c r="AP965" s="137">
        <f t="shared" si="170"/>
        <v>0</v>
      </c>
      <c r="AQ965" s="137" t="str">
        <f t="shared" si="171"/>
        <v/>
      </c>
      <c r="AR965" s="137" t="str">
        <f t="shared" si="172"/>
        <v/>
      </c>
      <c r="AZ965" s="163"/>
      <c r="BA965" s="142"/>
      <c r="BB965" s="163"/>
      <c r="BC965" s="174"/>
      <c r="BD965" s="174"/>
      <c r="BE965" s="174"/>
      <c r="BF965" s="174"/>
      <c r="BG965" s="164"/>
      <c r="BH965" s="164"/>
      <c r="BI965" s="164"/>
      <c r="BK965" s="137">
        <v>118</v>
      </c>
      <c r="BL965" s="137">
        <f t="shared" si="160"/>
        <v>0.74879999999999902</v>
      </c>
      <c r="BM965" s="137">
        <f t="shared" si="161"/>
        <v>0.99793204196716323</v>
      </c>
      <c r="BN965" s="137">
        <f t="shared" si="162"/>
        <v>5.7312756053806702E-5</v>
      </c>
      <c r="BO965" s="137" t="str">
        <f t="shared" si="163"/>
        <v/>
      </c>
      <c r="BP965" s="137" t="str">
        <f t="shared" si="159"/>
        <v/>
      </c>
    </row>
    <row r="966" spans="3:68" ht="20.100000000000001" customHeight="1" x14ac:dyDescent="0.25">
      <c r="C966" s="12"/>
      <c r="E966" s="130"/>
      <c r="F966" s="130"/>
      <c r="S966" s="138"/>
      <c r="U966" s="154"/>
      <c r="V966" s="154"/>
      <c r="AF966" s="137">
        <v>142</v>
      </c>
      <c r="AG966" s="137">
        <f t="shared" si="164"/>
        <v>-3.4319999999999999</v>
      </c>
      <c r="AK966" s="137">
        <f t="shared" si="165"/>
        <v>1.1046237130258381E-3</v>
      </c>
      <c r="AL966" s="137">
        <f t="shared" si="166"/>
        <v>2.9957377914811324E-4</v>
      </c>
      <c r="AM966" s="137">
        <f t="shared" si="167"/>
        <v>1.1046237130258381E-3</v>
      </c>
      <c r="AN966" s="137" t="str">
        <f t="shared" si="168"/>
        <v/>
      </c>
      <c r="AO966" s="137" t="str">
        <f t="shared" si="169"/>
        <v/>
      </c>
      <c r="AP966" s="137">
        <f t="shared" si="170"/>
        <v>0</v>
      </c>
      <c r="AQ966" s="137" t="str">
        <f t="shared" si="171"/>
        <v/>
      </c>
      <c r="AR966" s="137" t="str">
        <f t="shared" si="172"/>
        <v/>
      </c>
      <c r="AZ966" s="163"/>
      <c r="BA966" s="142"/>
      <c r="BB966" s="163"/>
      <c r="BC966" s="174"/>
      <c r="BD966" s="174"/>
      <c r="BE966" s="174"/>
      <c r="BF966" s="174"/>
      <c r="BG966" s="164"/>
      <c r="BH966" s="164"/>
      <c r="BI966" s="164"/>
      <c r="BK966" s="137">
        <v>119</v>
      </c>
      <c r="BL966" s="137">
        <f t="shared" si="160"/>
        <v>0.75519999999999898</v>
      </c>
      <c r="BM966" s="137">
        <f t="shared" si="161"/>
        <v>0.99787472921110942</v>
      </c>
      <c r="BN966" s="137">
        <f t="shared" si="162"/>
        <v>5.8352934151351121E-5</v>
      </c>
      <c r="BO966" s="137" t="str">
        <f t="shared" si="163"/>
        <v/>
      </c>
      <c r="BP966" s="137" t="str">
        <f t="shared" si="159"/>
        <v/>
      </c>
    </row>
    <row r="967" spans="3:68" ht="20.100000000000001" customHeight="1" x14ac:dyDescent="0.25">
      <c r="C967" s="12"/>
      <c r="E967" s="130"/>
      <c r="F967" s="130"/>
      <c r="S967" s="138"/>
      <c r="U967" s="154"/>
      <c r="V967" s="154"/>
      <c r="AF967" s="137">
        <v>143</v>
      </c>
      <c r="AG967" s="137">
        <f t="shared" si="164"/>
        <v>-3.4279999999999999</v>
      </c>
      <c r="AK967" s="137">
        <f t="shared" si="165"/>
        <v>1.1198835937766252E-3</v>
      </c>
      <c r="AL967" s="137">
        <f t="shared" si="166"/>
        <v>3.0402272990532849E-4</v>
      </c>
      <c r="AM967" s="137">
        <f t="shared" si="167"/>
        <v>1.1198835937766252E-3</v>
      </c>
      <c r="AN967" s="137" t="str">
        <f t="shared" si="168"/>
        <v/>
      </c>
      <c r="AO967" s="137" t="str">
        <f t="shared" si="169"/>
        <v/>
      </c>
      <c r="AP967" s="137">
        <f t="shared" si="170"/>
        <v>0</v>
      </c>
      <c r="AQ967" s="137" t="str">
        <f t="shared" si="171"/>
        <v/>
      </c>
      <c r="AR967" s="137" t="str">
        <f t="shared" si="172"/>
        <v/>
      </c>
      <c r="AZ967" s="163"/>
      <c r="BA967" s="142"/>
      <c r="BB967" s="163"/>
      <c r="BC967" s="174"/>
      <c r="BD967" s="174"/>
      <c r="BE967" s="174"/>
      <c r="BF967" s="174"/>
      <c r="BG967" s="164"/>
      <c r="BH967" s="164"/>
      <c r="BI967" s="164"/>
      <c r="BK967" s="137">
        <v>120</v>
      </c>
      <c r="BL967" s="137">
        <f t="shared" si="160"/>
        <v>0.76159999999999894</v>
      </c>
      <c r="BM967" s="137">
        <f t="shared" si="161"/>
        <v>0.99781637627695807</v>
      </c>
      <c r="BN967" s="137">
        <f t="shared" si="162"/>
        <v>5.9401414039372824E-5</v>
      </c>
      <c r="BO967" s="137" t="str">
        <f t="shared" si="163"/>
        <v/>
      </c>
      <c r="BP967" s="137" t="str">
        <f t="shared" si="159"/>
        <v/>
      </c>
    </row>
    <row r="968" spans="3:68" ht="20.100000000000001" customHeight="1" x14ac:dyDescent="0.25">
      <c r="C968" s="12"/>
      <c r="E968" s="130"/>
      <c r="F968" s="130"/>
      <c r="S968" s="138"/>
      <c r="U968" s="154"/>
      <c r="V968" s="154"/>
      <c r="AF968" s="137">
        <v>144</v>
      </c>
      <c r="AG968" s="137">
        <f t="shared" si="164"/>
        <v>-3.4239999999999999</v>
      </c>
      <c r="AK968" s="137">
        <f t="shared" si="165"/>
        <v>1.1353361174069121E-3</v>
      </c>
      <c r="AL968" s="137">
        <f t="shared" si="166"/>
        <v>3.0853310475459941E-4</v>
      </c>
      <c r="AM968" s="137">
        <f t="shared" si="167"/>
        <v>1.1353361174069121E-3</v>
      </c>
      <c r="AN968" s="137" t="str">
        <f t="shared" si="168"/>
        <v/>
      </c>
      <c r="AO968" s="137" t="str">
        <f t="shared" si="169"/>
        <v/>
      </c>
      <c r="AP968" s="137">
        <f t="shared" si="170"/>
        <v>0</v>
      </c>
      <c r="AQ968" s="137" t="str">
        <f t="shared" si="171"/>
        <v/>
      </c>
      <c r="AR968" s="137" t="str">
        <f t="shared" si="172"/>
        <v/>
      </c>
      <c r="AZ968" s="163"/>
      <c r="BA968" s="142"/>
      <c r="BB968" s="163"/>
      <c r="BC968" s="174"/>
      <c r="BD968" s="174"/>
      <c r="BE968" s="174"/>
      <c r="BF968" s="174"/>
      <c r="BG968" s="164"/>
      <c r="BH968" s="164"/>
      <c r="BI968" s="164"/>
      <c r="BK968" s="137">
        <v>121</v>
      </c>
      <c r="BL968" s="137">
        <f t="shared" si="160"/>
        <v>0.76799999999999891</v>
      </c>
      <c r="BM968" s="137">
        <f t="shared" si="161"/>
        <v>0.9977569748629187</v>
      </c>
      <c r="BN968" s="137">
        <f t="shared" si="162"/>
        <v>6.0458147621789138E-5</v>
      </c>
      <c r="BO968" s="137" t="str">
        <f t="shared" si="163"/>
        <v/>
      </c>
      <c r="BP968" s="137" t="str">
        <f t="shared" si="159"/>
        <v/>
      </c>
    </row>
    <row r="969" spans="3:68" ht="20.100000000000001" customHeight="1" x14ac:dyDescent="0.25">
      <c r="C969" s="12"/>
      <c r="E969" s="130"/>
      <c r="F969" s="130"/>
      <c r="S969" s="138"/>
      <c r="U969" s="154"/>
      <c r="V969" s="154"/>
      <c r="AF969" s="137">
        <v>145</v>
      </c>
      <c r="AG969" s="137">
        <f t="shared" si="164"/>
        <v>-3.42</v>
      </c>
      <c r="AK969" s="137">
        <f t="shared" si="165"/>
        <v>1.1509834441784845E-3</v>
      </c>
      <c r="AL969" s="137">
        <f t="shared" si="166"/>
        <v>3.1310567858119958E-4</v>
      </c>
      <c r="AM969" s="137">
        <f t="shared" si="167"/>
        <v>1.1509834441784845E-3</v>
      </c>
      <c r="AN969" s="137" t="str">
        <f t="shared" si="168"/>
        <v/>
      </c>
      <c r="AO969" s="137" t="str">
        <f t="shared" si="169"/>
        <v/>
      </c>
      <c r="AP969" s="137">
        <f t="shared" si="170"/>
        <v>0</v>
      </c>
      <c r="AQ969" s="137" t="str">
        <f t="shared" si="171"/>
        <v/>
      </c>
      <c r="AR969" s="137" t="str">
        <f t="shared" si="172"/>
        <v/>
      </c>
      <c r="AZ969" s="163"/>
      <c r="BA969" s="142"/>
      <c r="BB969" s="163"/>
      <c r="BC969" s="174"/>
      <c r="BD969" s="174"/>
      <c r="BE969" s="174"/>
      <c r="BF969" s="174"/>
      <c r="BG969" s="164"/>
      <c r="BH969" s="164"/>
      <c r="BI969" s="164"/>
      <c r="BK969" s="137">
        <v>122</v>
      </c>
      <c r="BL969" s="137">
        <f t="shared" si="160"/>
        <v>0.77439999999999887</v>
      </c>
      <c r="BM969" s="137">
        <f t="shared" si="161"/>
        <v>0.99769651671529691</v>
      </c>
      <c r="BN969" s="137">
        <f t="shared" si="162"/>
        <v>6.1523086496650947E-5</v>
      </c>
      <c r="BO969" s="137" t="str">
        <f t="shared" si="163"/>
        <v/>
      </c>
      <c r="BP969" s="137" t="str">
        <f t="shared" si="159"/>
        <v/>
      </c>
    </row>
    <row r="970" spans="3:68" ht="20.100000000000001" customHeight="1" x14ac:dyDescent="0.25">
      <c r="C970" s="12"/>
      <c r="E970" s="130"/>
      <c r="F970" s="130"/>
      <c r="S970" s="138"/>
      <c r="U970" s="154"/>
      <c r="V970" s="154"/>
      <c r="AF970" s="137">
        <v>146</v>
      </c>
      <c r="AG970" s="137">
        <f t="shared" si="164"/>
        <v>-3.4159999999999999</v>
      </c>
      <c r="AK970" s="137">
        <f t="shared" si="165"/>
        <v>1.1668277547287062E-3</v>
      </c>
      <c r="AL970" s="137">
        <f t="shared" si="166"/>
        <v>3.1774123495215383E-4</v>
      </c>
      <c r="AM970" s="137">
        <f t="shared" si="167"/>
        <v>1.1668277547287062E-3</v>
      </c>
      <c r="AN970" s="137" t="str">
        <f t="shared" si="168"/>
        <v/>
      </c>
      <c r="AO970" s="137" t="str">
        <f t="shared" si="169"/>
        <v/>
      </c>
      <c r="AP970" s="137">
        <f t="shared" si="170"/>
        <v>0</v>
      </c>
      <c r="AQ970" s="137" t="str">
        <f t="shared" si="171"/>
        <v/>
      </c>
      <c r="AR970" s="137" t="str">
        <f t="shared" si="172"/>
        <v/>
      </c>
      <c r="AZ970" s="163"/>
      <c r="BA970" s="142"/>
      <c r="BB970" s="163"/>
      <c r="BC970" s="174"/>
      <c r="BD970" s="174"/>
      <c r="BE970" s="174"/>
      <c r="BF970" s="174"/>
      <c r="BG970" s="164"/>
      <c r="BH970" s="164"/>
      <c r="BI970" s="164"/>
      <c r="BK970" s="137">
        <v>123</v>
      </c>
      <c r="BL970" s="137">
        <f t="shared" si="160"/>
        <v>0.78079999999999883</v>
      </c>
      <c r="BM970" s="137">
        <f t="shared" si="161"/>
        <v>0.99763499362880026</v>
      </c>
      <c r="BN970" s="137">
        <f t="shared" si="162"/>
        <v>6.2596181964469366E-5</v>
      </c>
      <c r="BO970" s="137" t="str">
        <f t="shared" si="163"/>
        <v/>
      </c>
      <c r="BP970" s="137" t="str">
        <f t="shared" si="159"/>
        <v/>
      </c>
    </row>
    <row r="971" spans="3:68" ht="20.100000000000001" customHeight="1" x14ac:dyDescent="0.25">
      <c r="C971" s="12"/>
      <c r="E971" s="130"/>
      <c r="F971" s="130"/>
      <c r="S971" s="138"/>
      <c r="U971" s="154"/>
      <c r="V971" s="154"/>
      <c r="AF971" s="137">
        <v>147</v>
      </c>
      <c r="AG971" s="137">
        <f t="shared" si="164"/>
        <v>-3.4119999999999999</v>
      </c>
      <c r="AK971" s="137">
        <f t="shared" si="165"/>
        <v>1.1828712502108178E-3</v>
      </c>
      <c r="AL971" s="137">
        <f t="shared" si="166"/>
        <v>3.2244056619802088E-4</v>
      </c>
      <c r="AM971" s="137">
        <f t="shared" si="167"/>
        <v>1.1828712502108178E-3</v>
      </c>
      <c r="AN971" s="137" t="str">
        <f t="shared" si="168"/>
        <v/>
      </c>
      <c r="AO971" s="137" t="str">
        <f t="shared" si="169"/>
        <v/>
      </c>
      <c r="AP971" s="137">
        <f t="shared" si="170"/>
        <v>0</v>
      </c>
      <c r="AQ971" s="137" t="str">
        <f t="shared" si="171"/>
        <v/>
      </c>
      <c r="AR971" s="137" t="str">
        <f t="shared" si="172"/>
        <v/>
      </c>
      <c r="AZ971" s="163"/>
      <c r="BA971" s="142"/>
      <c r="BB971" s="163"/>
      <c r="BC971" s="174"/>
      <c r="BD971" s="174"/>
      <c r="BE971" s="174"/>
      <c r="BF971" s="174"/>
      <c r="BG971" s="164"/>
      <c r="BH971" s="164"/>
      <c r="BI971" s="164"/>
      <c r="BK971" s="137">
        <v>124</v>
      </c>
      <c r="BL971" s="137">
        <f t="shared" si="160"/>
        <v>0.78719999999999879</v>
      </c>
      <c r="BM971" s="137">
        <f t="shared" si="161"/>
        <v>0.99757239744683579</v>
      </c>
      <c r="BN971" s="137">
        <f t="shared" si="162"/>
        <v>6.3677385038651835E-5</v>
      </c>
      <c r="BO971" s="137" t="str">
        <f t="shared" si="163"/>
        <v/>
      </c>
      <c r="BP971" s="137" t="str">
        <f t="shared" si="159"/>
        <v/>
      </c>
    </row>
    <row r="972" spans="3:68" ht="20.100000000000001" customHeight="1" x14ac:dyDescent="0.25">
      <c r="C972" s="12"/>
      <c r="E972" s="130"/>
      <c r="F972" s="130"/>
      <c r="S972" s="138"/>
      <c r="U972" s="154"/>
      <c r="V972" s="154"/>
      <c r="AF972" s="137">
        <v>148</v>
      </c>
      <c r="AG972" s="137">
        <f t="shared" si="164"/>
        <v>-3.4079999999999999</v>
      </c>
      <c r="AK972" s="137">
        <f t="shared" si="165"/>
        <v>1.1991161524345093E-3</v>
      </c>
      <c r="AL972" s="137">
        <f t="shared" si="166"/>
        <v>3.2720447349523835E-4</v>
      </c>
      <c r="AM972" s="137">
        <f t="shared" si="167"/>
        <v>1.1991161524345093E-3</v>
      </c>
      <c r="AN972" s="137" t="str">
        <f t="shared" si="168"/>
        <v/>
      </c>
      <c r="AO972" s="137" t="str">
        <f t="shared" si="169"/>
        <v/>
      </c>
      <c r="AP972" s="137">
        <f t="shared" si="170"/>
        <v>0</v>
      </c>
      <c r="AQ972" s="137" t="str">
        <f t="shared" si="171"/>
        <v/>
      </c>
      <c r="AR972" s="137" t="str">
        <f t="shared" si="172"/>
        <v/>
      </c>
      <c r="AZ972" s="163"/>
      <c r="BA972" s="142"/>
      <c r="BB972" s="163"/>
      <c r="BC972" s="174"/>
      <c r="BD972" s="174"/>
      <c r="BE972" s="174"/>
      <c r="BF972" s="174"/>
      <c r="BG972" s="164"/>
      <c r="BH972" s="164"/>
      <c r="BI972" s="164"/>
      <c r="BK972" s="137">
        <v>125</v>
      </c>
      <c r="BL972" s="137">
        <f t="shared" si="160"/>
        <v>0.79359999999999875</v>
      </c>
      <c r="BM972" s="137">
        <f t="shared" si="161"/>
        <v>0.99750872006179714</v>
      </c>
      <c r="BN972" s="137">
        <f t="shared" si="162"/>
        <v>6.476664645471697E-5</v>
      </c>
      <c r="BO972" s="137" t="str">
        <f t="shared" si="163"/>
        <v/>
      </c>
      <c r="BP972" s="137" t="str">
        <f t="shared" si="159"/>
        <v/>
      </c>
    </row>
    <row r="973" spans="3:68" ht="20.100000000000001" customHeight="1" x14ac:dyDescent="0.25">
      <c r="C973" s="12"/>
      <c r="E973" s="130"/>
      <c r="F973" s="130"/>
      <c r="S973" s="138"/>
      <c r="U973" s="154"/>
      <c r="V973" s="154"/>
      <c r="AF973" s="137">
        <v>149</v>
      </c>
      <c r="AG973" s="137">
        <f t="shared" si="164"/>
        <v>-3.4039999999999999</v>
      </c>
      <c r="AK973" s="137">
        <f t="shared" si="165"/>
        <v>1.2155647040067755E-3</v>
      </c>
      <c r="AL973" s="137">
        <f t="shared" si="166"/>
        <v>3.3203376694903073E-4</v>
      </c>
      <c r="AM973" s="137">
        <f t="shared" si="167"/>
        <v>1.2155647040067755E-3</v>
      </c>
      <c r="AN973" s="137" t="str">
        <f t="shared" si="168"/>
        <v/>
      </c>
      <c r="AO973" s="137" t="str">
        <f t="shared" si="169"/>
        <v/>
      </c>
      <c r="AP973" s="137">
        <f t="shared" si="170"/>
        <v>0</v>
      </c>
      <c r="AQ973" s="137" t="str">
        <f t="shared" si="171"/>
        <v/>
      </c>
      <c r="AR973" s="137" t="str">
        <f t="shared" si="172"/>
        <v/>
      </c>
      <c r="AZ973" s="163"/>
      <c r="BA973" s="142"/>
      <c r="BB973" s="163"/>
      <c r="BC973" s="174"/>
      <c r="BD973" s="174"/>
      <c r="BE973" s="174"/>
      <c r="BF973" s="174"/>
      <c r="BG973" s="164"/>
      <c r="BH973" s="164"/>
      <c r="BI973" s="164"/>
      <c r="BK973" s="137">
        <v>126</v>
      </c>
      <c r="BL973" s="137">
        <f t="shared" si="160"/>
        <v>0.79999999999999871</v>
      </c>
      <c r="BM973" s="137">
        <f t="shared" si="161"/>
        <v>0.99744395341534242</v>
      </c>
      <c r="BN973" s="137">
        <f t="shared" si="162"/>
        <v>6.5863916680619639E-5</v>
      </c>
      <c r="BO973" s="137" t="str">
        <f t="shared" si="163"/>
        <v/>
      </c>
      <c r="BP973" s="137" t="str">
        <f t="shared" si="159"/>
        <v/>
      </c>
    </row>
    <row r="974" spans="3:68" ht="20.100000000000001" customHeight="1" x14ac:dyDescent="0.25">
      <c r="C974" s="12"/>
      <c r="E974" s="130"/>
      <c r="F974" s="130"/>
      <c r="S974" s="138"/>
      <c r="U974" s="154"/>
      <c r="V974" s="154"/>
      <c r="AF974" s="137">
        <v>150</v>
      </c>
      <c r="AG974" s="137">
        <f t="shared" si="164"/>
        <v>-3.4</v>
      </c>
      <c r="AK974" s="137">
        <f t="shared" si="165"/>
        <v>1.2322191684730199E-3</v>
      </c>
      <c r="AL974" s="137">
        <f t="shared" si="166"/>
        <v>3.369292656768808E-4</v>
      </c>
      <c r="AM974" s="137">
        <f t="shared" si="167"/>
        <v>1.2322191684730199E-3</v>
      </c>
      <c r="AN974" s="137" t="str">
        <f t="shared" si="168"/>
        <v/>
      </c>
      <c r="AO974" s="137" t="str">
        <f t="shared" si="169"/>
        <v/>
      </c>
      <c r="AP974" s="137">
        <f t="shared" si="170"/>
        <v>0</v>
      </c>
      <c r="AQ974" s="137" t="str">
        <f t="shared" si="171"/>
        <v/>
      </c>
      <c r="AR974" s="137" t="str">
        <f t="shared" si="172"/>
        <v/>
      </c>
      <c r="AZ974" s="163"/>
      <c r="BA974" s="142"/>
      <c r="BB974" s="163"/>
      <c r="BC974" s="174"/>
      <c r="BD974" s="174"/>
      <c r="BE974" s="174"/>
      <c r="BF974" s="174"/>
      <c r="BG974" s="164"/>
      <c r="BH974" s="164"/>
      <c r="BI974" s="164"/>
      <c r="BK974" s="137">
        <v>127</v>
      </c>
      <c r="BL974" s="137">
        <f t="shared" si="160"/>
        <v>0.80639999999999867</v>
      </c>
      <c r="BM974" s="137">
        <f t="shared" si="161"/>
        <v>0.9973780894986618</v>
      </c>
      <c r="BN974" s="137">
        <f t="shared" si="162"/>
        <v>6.6969145924189455E-5</v>
      </c>
      <c r="BO974" s="137" t="str">
        <f t="shared" si="163"/>
        <v/>
      </c>
      <c r="BP974" s="137" t="str">
        <f t="shared" si="159"/>
        <v/>
      </c>
    </row>
    <row r="975" spans="3:68" ht="20.100000000000001" customHeight="1" x14ac:dyDescent="0.25">
      <c r="C975" s="12"/>
      <c r="E975" s="130"/>
      <c r="F975" s="130"/>
      <c r="S975" s="138"/>
      <c r="U975" s="154"/>
      <c r="V975" s="154"/>
      <c r="AF975" s="137">
        <v>151</v>
      </c>
      <c r="AG975" s="137">
        <f t="shared" si="164"/>
        <v>-3.3959999999999999</v>
      </c>
      <c r="AK975" s="137">
        <f t="shared" si="165"/>
        <v>1.2490818304584136E-3</v>
      </c>
      <c r="AL975" s="137">
        <f t="shared" si="166"/>
        <v>3.4189179789256407E-4</v>
      </c>
      <c r="AM975" s="137">
        <f t="shared" si="167"/>
        <v>1.2490818304584136E-3</v>
      </c>
      <c r="AN975" s="137" t="str">
        <f t="shared" si="168"/>
        <v/>
      </c>
      <c r="AO975" s="137" t="str">
        <f t="shared" si="169"/>
        <v/>
      </c>
      <c r="AP975" s="137">
        <f t="shared" si="170"/>
        <v>0</v>
      </c>
      <c r="AQ975" s="137" t="str">
        <f t="shared" si="171"/>
        <v/>
      </c>
      <c r="AR975" s="137" t="str">
        <f t="shared" si="172"/>
        <v/>
      </c>
      <c r="AZ975" s="163"/>
      <c r="BA975" s="142"/>
      <c r="BB975" s="163"/>
      <c r="BC975" s="174"/>
      <c r="BD975" s="174"/>
      <c r="BE975" s="174"/>
      <c r="BF975" s="174"/>
      <c r="BG975" s="164"/>
      <c r="BH975" s="164"/>
      <c r="BI975" s="164"/>
      <c r="BK975" s="137">
        <v>128</v>
      </c>
      <c r="BL975" s="137">
        <f t="shared" si="160"/>
        <v>0.81279999999999863</v>
      </c>
      <c r="BM975" s="137">
        <f t="shared" si="161"/>
        <v>0.99731112035273761</v>
      </c>
      <c r="BN975" s="137">
        <f t="shared" si="162"/>
        <v>6.8082284143677896E-5</v>
      </c>
      <c r="BO975" s="137" t="str">
        <f t="shared" si="163"/>
        <v/>
      </c>
      <c r="BP975" s="137" t="str">
        <f t="shared" si="159"/>
        <v/>
      </c>
    </row>
    <row r="976" spans="3:68" ht="20.100000000000001" customHeight="1" x14ac:dyDescent="0.25">
      <c r="C976" s="12"/>
      <c r="E976" s="130"/>
      <c r="F976" s="130"/>
      <c r="S976" s="138"/>
      <c r="U976" s="154"/>
      <c r="V976" s="154"/>
      <c r="AF976" s="137">
        <v>152</v>
      </c>
      <c r="AG976" s="137">
        <f t="shared" si="164"/>
        <v>-3.3919999999999999</v>
      </c>
      <c r="AK976" s="137">
        <f t="shared" si="165"/>
        <v>1.2661549958094972E-3</v>
      </c>
      <c r="AL976" s="137">
        <f t="shared" si="166"/>
        <v>3.4692220099075317E-4</v>
      </c>
      <c r="AM976" s="137">
        <f t="shared" si="167"/>
        <v>1.2661549958094972E-3</v>
      </c>
      <c r="AN976" s="137" t="str">
        <f t="shared" si="168"/>
        <v/>
      </c>
      <c r="AO976" s="137" t="str">
        <f t="shared" si="169"/>
        <v/>
      </c>
      <c r="AP976" s="137">
        <f t="shared" si="170"/>
        <v>0</v>
      </c>
      <c r="AQ976" s="137" t="str">
        <f t="shared" si="171"/>
        <v/>
      </c>
      <c r="AR976" s="137" t="str">
        <f t="shared" si="172"/>
        <v/>
      </c>
      <c r="AZ976" s="163"/>
      <c r="BA976" s="142"/>
      <c r="BB976" s="163"/>
      <c r="BC976" s="174"/>
      <c r="BD976" s="174"/>
      <c r="BE976" s="174"/>
      <c r="BF976" s="174"/>
      <c r="BG976" s="164"/>
      <c r="BH976" s="164"/>
      <c r="BI976" s="164"/>
      <c r="BK976" s="137">
        <v>129</v>
      </c>
      <c r="BL976" s="137">
        <f t="shared" si="160"/>
        <v>0.8191999999999986</v>
      </c>
      <c r="BM976" s="137">
        <f t="shared" si="161"/>
        <v>0.99724303806859393</v>
      </c>
      <c r="BN976" s="137">
        <f t="shared" si="162"/>
        <v>6.9203281055529864E-5</v>
      </c>
      <c r="BO976" s="137" t="str">
        <f t="shared" si="163"/>
        <v/>
      </c>
      <c r="BP976" s="137" t="str">
        <f t="shared" ref="BP976:BP1039" si="173">IF($BM976&lt;(1-$BI$860),$BN976,"")</f>
        <v/>
      </c>
    </row>
    <row r="977" spans="3:68" ht="20.100000000000001" customHeight="1" x14ac:dyDescent="0.25">
      <c r="C977" s="12"/>
      <c r="E977" s="130"/>
      <c r="F977" s="130"/>
      <c r="S977" s="138"/>
      <c r="U977" s="154"/>
      <c r="V977" s="154"/>
      <c r="AF977" s="137">
        <v>153</v>
      </c>
      <c r="AG977" s="137">
        <f t="shared" si="164"/>
        <v>-3.3879999999999999</v>
      </c>
      <c r="AK977" s="137">
        <f t="shared" si="165"/>
        <v>1.2834409917360089E-3</v>
      </c>
      <c r="AL977" s="137">
        <f t="shared" si="166"/>
        <v>3.5202132163218437E-4</v>
      </c>
      <c r="AM977" s="137">
        <f t="shared" si="167"/>
        <v>1.2834409917360089E-3</v>
      </c>
      <c r="AN977" s="137" t="str">
        <f t="shared" si="168"/>
        <v/>
      </c>
      <c r="AO977" s="137" t="str">
        <f t="shared" si="169"/>
        <v/>
      </c>
      <c r="AP977" s="137">
        <f t="shared" si="170"/>
        <v>0</v>
      </c>
      <c r="AQ977" s="137" t="str">
        <f t="shared" si="171"/>
        <v/>
      </c>
      <c r="AR977" s="137" t="str">
        <f t="shared" si="172"/>
        <v/>
      </c>
      <c r="AZ977" s="163"/>
      <c r="BA977" s="142"/>
      <c r="BB977" s="163"/>
      <c r="BC977" s="174"/>
      <c r="BD977" s="174"/>
      <c r="BE977" s="174"/>
      <c r="BF977" s="174"/>
      <c r="BG977" s="164"/>
      <c r="BH977" s="164"/>
      <c r="BI977" s="164"/>
      <c r="BK977" s="137">
        <v>130</v>
      </c>
      <c r="BL977" s="137">
        <f t="shared" ref="BL977:BL1040" si="174">BL976+$BO$845</f>
        <v>0.82559999999999856</v>
      </c>
      <c r="BM977" s="137">
        <f t="shared" ref="BM977:BM1040" si="175">_xlfn.CHISQ.DIST.RT(BL977,7)</f>
        <v>0.9971738347875384</v>
      </c>
      <c r="BN977" s="137">
        <f t="shared" ref="BN977:BN1040" si="176">BM977-BM978</f>
        <v>7.0332086143376493E-5</v>
      </c>
      <c r="BO977" s="137" t="str">
        <f t="shared" ref="BO977:BO1040" si="177">IF(BM977&lt;(1-$BI$852),BN977,"")</f>
        <v/>
      </c>
      <c r="BP977" s="137" t="str">
        <f t="shared" si="173"/>
        <v/>
      </c>
    </row>
    <row r="978" spans="3:68" ht="20.100000000000001" customHeight="1" x14ac:dyDescent="0.25">
      <c r="C978" s="12"/>
      <c r="E978" s="130"/>
      <c r="F978" s="130"/>
      <c r="S978" s="138"/>
      <c r="U978" s="154"/>
      <c r="V978" s="154"/>
      <c r="AF978" s="137">
        <v>154</v>
      </c>
      <c r="AG978" s="137">
        <f t="shared" si="164"/>
        <v>-3.3839999999999999</v>
      </c>
      <c r="AK978" s="137">
        <f t="shared" si="165"/>
        <v>1.3009421669529307E-3</v>
      </c>
      <c r="AL978" s="137">
        <f t="shared" si="166"/>
        <v>3.5719001582939906E-4</v>
      </c>
      <c r="AM978" s="137">
        <f t="shared" si="167"/>
        <v>1.3009421669529307E-3</v>
      </c>
      <c r="AN978" s="137" t="str">
        <f t="shared" si="168"/>
        <v/>
      </c>
      <c r="AO978" s="137" t="str">
        <f t="shared" si="169"/>
        <v/>
      </c>
      <c r="AP978" s="137">
        <f t="shared" si="170"/>
        <v>0</v>
      </c>
      <c r="AQ978" s="137" t="str">
        <f t="shared" si="171"/>
        <v/>
      </c>
      <c r="AR978" s="137" t="str">
        <f t="shared" si="172"/>
        <v/>
      </c>
      <c r="AZ978" s="163"/>
      <c r="BA978" s="142"/>
      <c r="BB978" s="163"/>
      <c r="BC978" s="174"/>
      <c r="BD978" s="174"/>
      <c r="BE978" s="174"/>
      <c r="BF978" s="174"/>
      <c r="BG978" s="164"/>
      <c r="BH978" s="164"/>
      <c r="BI978" s="164"/>
      <c r="BK978" s="137">
        <v>131</v>
      </c>
      <c r="BL978" s="137">
        <f t="shared" si="174"/>
        <v>0.83199999999999852</v>
      </c>
      <c r="BM978" s="137">
        <f t="shared" si="175"/>
        <v>0.99710350270139503</v>
      </c>
      <c r="BN978" s="137">
        <f t="shared" si="176"/>
        <v>7.1468648666805912E-5</v>
      </c>
      <c r="BO978" s="137" t="str">
        <f t="shared" si="177"/>
        <v/>
      </c>
      <c r="BP978" s="137" t="str">
        <f t="shared" si="173"/>
        <v/>
      </c>
    </row>
    <row r="979" spans="3:68" ht="20.100000000000001" customHeight="1" x14ac:dyDescent="0.25">
      <c r="C979" s="12"/>
      <c r="E979" s="130"/>
      <c r="F979" s="130"/>
      <c r="S979" s="138"/>
      <c r="U979" s="154"/>
      <c r="V979" s="154"/>
      <c r="AF979" s="137">
        <v>155</v>
      </c>
      <c r="AG979" s="137">
        <f t="shared" si="164"/>
        <v>-3.38</v>
      </c>
      <c r="AK979" s="137">
        <f t="shared" si="165"/>
        <v>1.3186608918227423E-3</v>
      </c>
      <c r="AL979" s="137">
        <f t="shared" si="166"/>
        <v>3.6242914903304382E-4</v>
      </c>
      <c r="AM979" s="137">
        <f t="shared" si="167"/>
        <v>1.3186608918227423E-3</v>
      </c>
      <c r="AN979" s="137" t="str">
        <f t="shared" si="168"/>
        <v/>
      </c>
      <c r="AO979" s="137" t="str">
        <f t="shared" si="169"/>
        <v/>
      </c>
      <c r="AP979" s="137">
        <f t="shared" si="170"/>
        <v>0</v>
      </c>
      <c r="AQ979" s="137" t="str">
        <f t="shared" si="171"/>
        <v/>
      </c>
      <c r="AR979" s="137" t="str">
        <f t="shared" si="172"/>
        <v/>
      </c>
      <c r="AZ979" s="163"/>
      <c r="BA979" s="142"/>
      <c r="BB979" s="163"/>
      <c r="BC979" s="174"/>
      <c r="BD979" s="174"/>
      <c r="BE979" s="174"/>
      <c r="BF979" s="174"/>
      <c r="BG979" s="164"/>
      <c r="BH979" s="164"/>
      <c r="BI979" s="164"/>
      <c r="BK979" s="137">
        <v>132</v>
      </c>
      <c r="BL979" s="137">
        <f t="shared" si="174"/>
        <v>0.83839999999999848</v>
      </c>
      <c r="BM979" s="137">
        <f t="shared" si="175"/>
        <v>0.99703203405272822</v>
      </c>
      <c r="BN979" s="137">
        <f t="shared" si="176"/>
        <v>7.2612917669245824E-5</v>
      </c>
      <c r="BO979" s="137" t="str">
        <f t="shared" si="177"/>
        <v/>
      </c>
      <c r="BP979" s="137" t="str">
        <f t="shared" si="173"/>
        <v/>
      </c>
    </row>
    <row r="980" spans="3:68" ht="20.100000000000001" customHeight="1" x14ac:dyDescent="0.25">
      <c r="C980" s="12"/>
      <c r="E980" s="130"/>
      <c r="F980" s="130"/>
      <c r="S980" s="138"/>
      <c r="U980" s="154"/>
      <c r="V980" s="154"/>
      <c r="AF980" s="137">
        <v>156</v>
      </c>
      <c r="AG980" s="137">
        <f t="shared" si="164"/>
        <v>-3.3759999999999999</v>
      </c>
      <c r="AK980" s="137">
        <f t="shared" si="165"/>
        <v>1.3365995584978788E-3</v>
      </c>
      <c r="AL980" s="137">
        <f t="shared" si="166"/>
        <v>3.6773959621874718E-4</v>
      </c>
      <c r="AM980" s="137">
        <f t="shared" si="167"/>
        <v>1.3365995584978788E-3</v>
      </c>
      <c r="AN980" s="137" t="str">
        <f t="shared" si="168"/>
        <v/>
      </c>
      <c r="AO980" s="137" t="str">
        <f t="shared" si="169"/>
        <v/>
      </c>
      <c r="AP980" s="137">
        <f t="shared" si="170"/>
        <v>0</v>
      </c>
      <c r="AQ980" s="137" t="str">
        <f t="shared" si="171"/>
        <v/>
      </c>
      <c r="AR980" s="137" t="str">
        <f t="shared" si="172"/>
        <v/>
      </c>
      <c r="AZ980" s="163"/>
      <c r="BA980" s="142"/>
      <c r="BB980" s="163"/>
      <c r="BC980" s="174"/>
      <c r="BD980" s="174"/>
      <c r="BE980" s="174"/>
      <c r="BF980" s="174"/>
      <c r="BG980" s="164"/>
      <c r="BH980" s="164"/>
      <c r="BI980" s="164"/>
      <c r="BK980" s="137">
        <v>133</v>
      </c>
      <c r="BL980" s="137">
        <f t="shared" si="174"/>
        <v>0.84479999999999844</v>
      </c>
      <c r="BM980" s="137">
        <f t="shared" si="175"/>
        <v>0.99695942113505898</v>
      </c>
      <c r="BN980" s="137">
        <f t="shared" si="176"/>
        <v>7.3764841985957119E-5</v>
      </c>
      <c r="BO980" s="137" t="str">
        <f t="shared" si="177"/>
        <v/>
      </c>
      <c r="BP980" s="137" t="str">
        <f t="shared" si="173"/>
        <v/>
      </c>
    </row>
    <row r="981" spans="3:68" ht="20.100000000000001" customHeight="1" x14ac:dyDescent="0.25">
      <c r="C981" s="12"/>
      <c r="E981" s="130"/>
      <c r="F981" s="130"/>
      <c r="S981" s="138"/>
      <c r="U981" s="154"/>
      <c r="V981" s="154"/>
      <c r="AF981" s="137">
        <v>157</v>
      </c>
      <c r="AG981" s="137">
        <f t="shared" si="164"/>
        <v>-3.3719999999999999</v>
      </c>
      <c r="AK981" s="137">
        <f t="shared" si="165"/>
        <v>1.3547605810633695E-3</v>
      </c>
      <c r="AL981" s="137">
        <f t="shared" si="166"/>
        <v>3.7312224197456629E-4</v>
      </c>
      <c r="AM981" s="137">
        <f t="shared" si="167"/>
        <v>1.3547605810633695E-3</v>
      </c>
      <c r="AN981" s="137" t="str">
        <f t="shared" si="168"/>
        <v/>
      </c>
      <c r="AO981" s="137" t="str">
        <f t="shared" si="169"/>
        <v/>
      </c>
      <c r="AP981" s="137">
        <f t="shared" si="170"/>
        <v>0</v>
      </c>
      <c r="AQ981" s="137" t="str">
        <f t="shared" si="171"/>
        <v/>
      </c>
      <c r="AR981" s="137" t="str">
        <f t="shared" si="172"/>
        <v/>
      </c>
      <c r="AZ981" s="163"/>
      <c r="BA981" s="142"/>
      <c r="BB981" s="163"/>
      <c r="BC981" s="174"/>
      <c r="BD981" s="174"/>
      <c r="BE981" s="174"/>
      <c r="BF981" s="174"/>
      <c r="BG981" s="164"/>
      <c r="BH981" s="164"/>
      <c r="BI981" s="164"/>
      <c r="BK981" s="137">
        <v>134</v>
      </c>
      <c r="BL981" s="137">
        <f t="shared" si="174"/>
        <v>0.8511999999999984</v>
      </c>
      <c r="BM981" s="137">
        <f t="shared" si="175"/>
        <v>0.99688565629307302</v>
      </c>
      <c r="BN981" s="137">
        <f t="shared" si="176"/>
        <v>7.4924370252471562E-5</v>
      </c>
      <c r="BO981" s="137" t="str">
        <f t="shared" si="177"/>
        <v/>
      </c>
      <c r="BP981" s="137" t="str">
        <f t="shared" si="173"/>
        <v/>
      </c>
    </row>
    <row r="982" spans="3:68" ht="20.100000000000001" customHeight="1" x14ac:dyDescent="0.25">
      <c r="C982" s="12"/>
      <c r="E982" s="130"/>
      <c r="F982" s="130"/>
      <c r="S982" s="138"/>
      <c r="U982" s="154"/>
      <c r="V982" s="154"/>
      <c r="AF982" s="137">
        <v>158</v>
      </c>
      <c r="AG982" s="137">
        <f t="shared" si="164"/>
        <v>-3.3679999999999999</v>
      </c>
      <c r="AK982" s="137">
        <f t="shared" si="165"/>
        <v>1.3731463956796505E-3</v>
      </c>
      <c r="AL982" s="137">
        <f t="shared" si="166"/>
        <v>3.7857798058900047E-4</v>
      </c>
      <c r="AM982" s="137">
        <f t="shared" si="167"/>
        <v>1.3731463956796505E-3</v>
      </c>
      <c r="AN982" s="137" t="str">
        <f t="shared" si="168"/>
        <v/>
      </c>
      <c r="AO982" s="137" t="str">
        <f t="shared" si="169"/>
        <v/>
      </c>
      <c r="AP982" s="137">
        <f t="shared" si="170"/>
        <v>0</v>
      </c>
      <c r="AQ982" s="137" t="str">
        <f t="shared" si="171"/>
        <v/>
      </c>
      <c r="AR982" s="137" t="str">
        <f t="shared" si="172"/>
        <v/>
      </c>
      <c r="AZ982" s="163"/>
      <c r="BA982" s="142"/>
      <c r="BB982" s="163"/>
      <c r="BC982" s="174"/>
      <c r="BD982" s="174"/>
      <c r="BE982" s="174"/>
      <c r="BF982" s="174"/>
      <c r="BG982" s="164"/>
      <c r="BH982" s="164"/>
      <c r="BI982" s="164"/>
      <c r="BK982" s="137">
        <v>135</v>
      </c>
      <c r="BL982" s="137">
        <f t="shared" si="174"/>
        <v>0.85759999999999836</v>
      </c>
      <c r="BM982" s="137">
        <f t="shared" si="175"/>
        <v>0.99681073192282055</v>
      </c>
      <c r="BN982" s="137">
        <f t="shared" si="176"/>
        <v>7.6091450912585401E-5</v>
      </c>
      <c r="BO982" s="137" t="str">
        <f t="shared" si="177"/>
        <v/>
      </c>
      <c r="BP982" s="137" t="str">
        <f t="shared" si="173"/>
        <v/>
      </c>
    </row>
    <row r="983" spans="3:68" ht="20.100000000000001" customHeight="1" x14ac:dyDescent="0.25">
      <c r="C983" s="12"/>
      <c r="E983" s="130"/>
      <c r="F983" s="130"/>
      <c r="S983" s="138"/>
      <c r="U983" s="154"/>
      <c r="V983" s="154"/>
      <c r="AF983" s="137">
        <v>159</v>
      </c>
      <c r="AG983" s="137">
        <f t="shared" si="164"/>
        <v>-3.3639999999999999</v>
      </c>
      <c r="AK983" s="137">
        <f t="shared" si="165"/>
        <v>1.3917594607255424E-3</v>
      </c>
      <c r="AL983" s="137">
        <f t="shared" si="166"/>
        <v>3.8410771613958217E-4</v>
      </c>
      <c r="AM983" s="137">
        <f t="shared" si="167"/>
        <v>1.3917594607255424E-3</v>
      </c>
      <c r="AN983" s="137" t="str">
        <f t="shared" si="168"/>
        <v/>
      </c>
      <c r="AO983" s="137" t="str">
        <f t="shared" si="169"/>
        <v/>
      </c>
      <c r="AP983" s="137">
        <f t="shared" si="170"/>
        <v>0</v>
      </c>
      <c r="AQ983" s="137" t="str">
        <f t="shared" si="171"/>
        <v/>
      </c>
      <c r="AR983" s="137" t="str">
        <f t="shared" si="172"/>
        <v/>
      </c>
      <c r="AZ983" s="163"/>
      <c r="BA983" s="142"/>
      <c r="BB983" s="163"/>
      <c r="BC983" s="174"/>
      <c r="BD983" s="174"/>
      <c r="BE983" s="174"/>
      <c r="BF983" s="174"/>
      <c r="BG983" s="164"/>
      <c r="BH983" s="164"/>
      <c r="BI983" s="164"/>
      <c r="BK983" s="137">
        <v>136</v>
      </c>
      <c r="BL983" s="137">
        <f t="shared" si="174"/>
        <v>0.86399999999999832</v>
      </c>
      <c r="BM983" s="137">
        <f t="shared" si="175"/>
        <v>0.99673464047190796</v>
      </c>
      <c r="BN983" s="137">
        <f t="shared" si="176"/>
        <v>7.7266032225242753E-5</v>
      </c>
      <c r="BO983" s="137" t="str">
        <f t="shared" si="177"/>
        <v/>
      </c>
      <c r="BP983" s="137" t="str">
        <f t="shared" si="173"/>
        <v/>
      </c>
    </row>
    <row r="984" spans="3:68" ht="20.100000000000001" customHeight="1" x14ac:dyDescent="0.25">
      <c r="C984" s="12"/>
      <c r="E984" s="130"/>
      <c r="F984" s="130"/>
      <c r="S984" s="138"/>
      <c r="U984" s="154"/>
      <c r="V984" s="154"/>
      <c r="AF984" s="137">
        <v>160</v>
      </c>
      <c r="AG984" s="137">
        <f t="shared" si="164"/>
        <v>-3.36</v>
      </c>
      <c r="AK984" s="137">
        <f t="shared" si="165"/>
        <v>1.4106022569413848E-3</v>
      </c>
      <c r="AL984" s="137">
        <f t="shared" si="166"/>
        <v>3.8971236258203158E-4</v>
      </c>
      <c r="AM984" s="137">
        <f t="shared" si="167"/>
        <v>1.4106022569413848E-3</v>
      </c>
      <c r="AN984" s="137" t="str">
        <f t="shared" si="168"/>
        <v/>
      </c>
      <c r="AO984" s="137" t="str">
        <f t="shared" si="169"/>
        <v/>
      </c>
      <c r="AP984" s="137">
        <f t="shared" si="170"/>
        <v>0</v>
      </c>
      <c r="AQ984" s="137" t="str">
        <f t="shared" si="171"/>
        <v/>
      </c>
      <c r="AR984" s="137" t="str">
        <f t="shared" si="172"/>
        <v/>
      </c>
      <c r="AZ984" s="163"/>
      <c r="BA984" s="142"/>
      <c r="BB984" s="163"/>
      <c r="BC984" s="174"/>
      <c r="BD984" s="174"/>
      <c r="BE984" s="174"/>
      <c r="BF984" s="174"/>
      <c r="BG984" s="164"/>
      <c r="BH984" s="164"/>
      <c r="BI984" s="164"/>
      <c r="BK984" s="137">
        <v>137</v>
      </c>
      <c r="BL984" s="137">
        <f t="shared" si="174"/>
        <v>0.87039999999999829</v>
      </c>
      <c r="BM984" s="137">
        <f t="shared" si="175"/>
        <v>0.99665737443968272</v>
      </c>
      <c r="BN984" s="137">
        <f t="shared" si="176"/>
        <v>7.8448062272307162E-5</v>
      </c>
      <c r="BO984" s="137" t="str">
        <f t="shared" si="177"/>
        <v/>
      </c>
      <c r="BP984" s="137" t="str">
        <f t="shared" si="173"/>
        <v/>
      </c>
    </row>
    <row r="985" spans="3:68" ht="20.100000000000001" customHeight="1" x14ac:dyDescent="0.25">
      <c r="C985" s="12"/>
      <c r="E985" s="130"/>
      <c r="F985" s="130"/>
      <c r="S985" s="138"/>
      <c r="U985" s="154"/>
      <c r="V985" s="154"/>
      <c r="AF985" s="137">
        <v>161</v>
      </c>
      <c r="AG985" s="137">
        <f t="shared" si="164"/>
        <v>-3.3559999999999999</v>
      </c>
      <c r="AK985" s="137">
        <f t="shared" si="165"/>
        <v>1.4296772875723026E-3</v>
      </c>
      <c r="AL985" s="137">
        <f t="shared" si="166"/>
        <v>3.9539284383999397E-4</v>
      </c>
      <c r="AM985" s="137">
        <f t="shared" si="167"/>
        <v>1.4296772875723026E-3</v>
      </c>
      <c r="AN985" s="137" t="str">
        <f t="shared" si="168"/>
        <v/>
      </c>
      <c r="AO985" s="137" t="str">
        <f t="shared" si="169"/>
        <v/>
      </c>
      <c r="AP985" s="137">
        <f t="shared" si="170"/>
        <v>0</v>
      </c>
      <c r="AQ985" s="137" t="str">
        <f t="shared" si="171"/>
        <v/>
      </c>
      <c r="AR985" s="137" t="str">
        <f t="shared" si="172"/>
        <v/>
      </c>
      <c r="AZ985" s="163"/>
      <c r="BA985" s="142"/>
      <c r="BB985" s="163"/>
      <c r="BC985" s="174"/>
      <c r="BD985" s="174"/>
      <c r="BE985" s="174"/>
      <c r="BF985" s="174"/>
      <c r="BG985" s="164"/>
      <c r="BH985" s="164"/>
      <c r="BI985" s="164"/>
      <c r="BK985" s="137">
        <v>138</v>
      </c>
      <c r="BL985" s="137">
        <f t="shared" si="174"/>
        <v>0.87679999999999825</v>
      </c>
      <c r="BM985" s="137">
        <f t="shared" si="175"/>
        <v>0.99657892637741041</v>
      </c>
      <c r="BN985" s="137">
        <f t="shared" si="176"/>
        <v>7.9637488966999292E-5</v>
      </c>
      <c r="BO985" s="137" t="str">
        <f t="shared" si="177"/>
        <v/>
      </c>
      <c r="BP985" s="137" t="str">
        <f t="shared" si="173"/>
        <v/>
      </c>
    </row>
    <row r="986" spans="3:68" ht="20.100000000000001" customHeight="1" x14ac:dyDescent="0.25">
      <c r="C986" s="12"/>
      <c r="E986" s="130"/>
      <c r="F986" s="130"/>
      <c r="S986" s="138"/>
      <c r="U986" s="154"/>
      <c r="V986" s="154"/>
      <c r="AF986" s="137">
        <v>162</v>
      </c>
      <c r="AG986" s="137">
        <f t="shared" si="164"/>
        <v>-3.3519999999999999</v>
      </c>
      <c r="AK986" s="137">
        <f t="shared" si="165"/>
        <v>1.4489870785116081E-3</v>
      </c>
      <c r="AL986" s="137">
        <f t="shared" si="166"/>
        <v>4.0115009389534107E-4</v>
      </c>
      <c r="AM986" s="137">
        <f t="shared" si="167"/>
        <v>1.4489870785116081E-3</v>
      </c>
      <c r="AN986" s="137" t="str">
        <f t="shared" si="168"/>
        <v/>
      </c>
      <c r="AO986" s="137" t="str">
        <f t="shared" si="169"/>
        <v/>
      </c>
      <c r="AP986" s="137">
        <f t="shared" si="170"/>
        <v>0</v>
      </c>
      <c r="AQ986" s="137" t="str">
        <f t="shared" si="171"/>
        <v/>
      </c>
      <c r="AR986" s="137" t="str">
        <f t="shared" si="172"/>
        <v/>
      </c>
      <c r="AZ986" s="163"/>
      <c r="BA986" s="142"/>
      <c r="BB986" s="163"/>
      <c r="BC986" s="174"/>
      <c r="BD986" s="174"/>
      <c r="BE986" s="174"/>
      <c r="BF986" s="174"/>
      <c r="BG986" s="164"/>
      <c r="BH986" s="164"/>
      <c r="BI986" s="164"/>
      <c r="BK986" s="137">
        <v>139</v>
      </c>
      <c r="BL986" s="137">
        <f t="shared" si="174"/>
        <v>0.88319999999999821</v>
      </c>
      <c r="BM986" s="137">
        <f t="shared" si="175"/>
        <v>0.99649928888844341</v>
      </c>
      <c r="BN986" s="137">
        <f t="shared" si="176"/>
        <v>8.0834260059781116E-5</v>
      </c>
      <c r="BO986" s="137" t="str">
        <f t="shared" si="177"/>
        <v/>
      </c>
      <c r="BP986" s="137" t="str">
        <f t="shared" si="173"/>
        <v/>
      </c>
    </row>
    <row r="987" spans="3:68" ht="20.100000000000001" customHeight="1" x14ac:dyDescent="0.25">
      <c r="C987" s="12"/>
      <c r="E987" s="130"/>
      <c r="F987" s="130"/>
      <c r="S987" s="138"/>
      <c r="U987" s="154"/>
      <c r="V987" s="154"/>
      <c r="AF987" s="137">
        <v>163</v>
      </c>
      <c r="AG987" s="137">
        <f t="shared" si="164"/>
        <v>-3.3479999999999999</v>
      </c>
      <c r="AK987" s="137">
        <f t="shared" si="165"/>
        <v>1.4685341784443158E-3</v>
      </c>
      <c r="AL987" s="137">
        <f t="shared" si="166"/>
        <v>4.0698505687905789E-4</v>
      </c>
      <c r="AM987" s="137">
        <f t="shared" si="167"/>
        <v>1.4685341784443158E-3</v>
      </c>
      <c r="AN987" s="137" t="str">
        <f t="shared" si="168"/>
        <v/>
      </c>
      <c r="AO987" s="137" t="str">
        <f t="shared" si="169"/>
        <v/>
      </c>
      <c r="AP987" s="137">
        <f t="shared" si="170"/>
        <v>0</v>
      </c>
      <c r="AQ987" s="137" t="str">
        <f t="shared" si="171"/>
        <v/>
      </c>
      <c r="AR987" s="137" t="str">
        <f t="shared" si="172"/>
        <v/>
      </c>
      <c r="AZ987" s="163"/>
      <c r="BA987" s="142"/>
      <c r="BB987" s="163"/>
      <c r="BC987" s="174"/>
      <c r="BD987" s="174"/>
      <c r="BE987" s="174"/>
      <c r="BF987" s="174"/>
      <c r="BG987" s="164"/>
      <c r="BH987" s="164"/>
      <c r="BI987" s="164"/>
      <c r="BK987" s="137">
        <v>140</v>
      </c>
      <c r="BL987" s="137">
        <f t="shared" si="174"/>
        <v>0.88959999999999817</v>
      </c>
      <c r="BM987" s="137">
        <f t="shared" si="175"/>
        <v>0.99641845462838363</v>
      </c>
      <c r="BN987" s="137">
        <f t="shared" si="176"/>
        <v>8.2038323146016445E-5</v>
      </c>
      <c r="BO987" s="137" t="str">
        <f t="shared" si="177"/>
        <v/>
      </c>
      <c r="BP987" s="137" t="str">
        <f t="shared" si="173"/>
        <v/>
      </c>
    </row>
    <row r="988" spans="3:68" ht="20.100000000000001" customHeight="1" x14ac:dyDescent="0.25">
      <c r="C988" s="12"/>
      <c r="E988" s="130"/>
      <c r="F988" s="130"/>
      <c r="S988" s="138"/>
      <c r="U988" s="154"/>
      <c r="V988" s="154"/>
      <c r="AF988" s="137">
        <v>164</v>
      </c>
      <c r="AG988" s="137">
        <f t="shared" si="164"/>
        <v>-3.3439999999999999</v>
      </c>
      <c r="AK988" s="137">
        <f t="shared" si="165"/>
        <v>1.4883211589907608E-3</v>
      </c>
      <c r="AL988" s="137">
        <f t="shared" si="166"/>
        <v>4.1289868716268849E-4</v>
      </c>
      <c r="AM988" s="137">
        <f t="shared" si="167"/>
        <v>1.4883211589907608E-3</v>
      </c>
      <c r="AN988" s="137" t="str">
        <f t="shared" si="168"/>
        <v/>
      </c>
      <c r="AO988" s="137" t="str">
        <f t="shared" si="169"/>
        <v/>
      </c>
      <c r="AP988" s="137">
        <f t="shared" si="170"/>
        <v>0</v>
      </c>
      <c r="AQ988" s="137" t="str">
        <f t="shared" si="171"/>
        <v/>
      </c>
      <c r="AR988" s="137" t="str">
        <f t="shared" si="172"/>
        <v/>
      </c>
      <c r="AZ988" s="163"/>
      <c r="BA988" s="142"/>
      <c r="BB988" s="163"/>
      <c r="BC988" s="174"/>
      <c r="BD988" s="174"/>
      <c r="BE988" s="174"/>
      <c r="BF988" s="174"/>
      <c r="BG988" s="164"/>
      <c r="BH988" s="164"/>
      <c r="BI988" s="164"/>
      <c r="BK988" s="137">
        <v>141</v>
      </c>
      <c r="BL988" s="137">
        <f t="shared" si="174"/>
        <v>0.89599999999999813</v>
      </c>
      <c r="BM988" s="137">
        <f t="shared" si="175"/>
        <v>0.99633641630523762</v>
      </c>
      <c r="BN988" s="137">
        <f t="shared" si="176"/>
        <v>8.3249625673409433E-5</v>
      </c>
      <c r="BO988" s="137" t="str">
        <f t="shared" si="177"/>
        <v/>
      </c>
      <c r="BP988" s="137" t="str">
        <f t="shared" si="173"/>
        <v/>
      </c>
    </row>
    <row r="989" spans="3:68" ht="20.100000000000001" customHeight="1" x14ac:dyDescent="0.25">
      <c r="C989" s="12"/>
      <c r="E989" s="130"/>
      <c r="F989" s="130"/>
      <c r="S989" s="138"/>
      <c r="U989" s="154"/>
      <c r="V989" s="154"/>
      <c r="AF989" s="137">
        <v>165</v>
      </c>
      <c r="AG989" s="137">
        <f t="shared" si="164"/>
        <v>-3.34</v>
      </c>
      <c r="AK989" s="137">
        <f t="shared" si="165"/>
        <v>1.5083506148503073E-3</v>
      </c>
      <c r="AL989" s="137">
        <f t="shared" si="166"/>
        <v>4.1889194945036979E-4</v>
      </c>
      <c r="AM989" s="137">
        <f t="shared" si="167"/>
        <v>1.5083506148503073E-3</v>
      </c>
      <c r="AN989" s="137" t="str">
        <f t="shared" si="168"/>
        <v/>
      </c>
      <c r="AO989" s="137" t="str">
        <f t="shared" si="169"/>
        <v/>
      </c>
      <c r="AP989" s="137">
        <f t="shared" si="170"/>
        <v>0</v>
      </c>
      <c r="AQ989" s="137" t="str">
        <f t="shared" si="171"/>
        <v/>
      </c>
      <c r="AR989" s="137" t="str">
        <f t="shared" si="172"/>
        <v/>
      </c>
      <c r="AZ989" s="163"/>
      <c r="BA989" s="142"/>
      <c r="BB989" s="163"/>
      <c r="BC989" s="174"/>
      <c r="BD989" s="174"/>
      <c r="BE989" s="174"/>
      <c r="BF989" s="174"/>
      <c r="BG989" s="164"/>
      <c r="BH989" s="164"/>
      <c r="BI989" s="164"/>
      <c r="BK989" s="137">
        <v>142</v>
      </c>
      <c r="BL989" s="137">
        <f t="shared" si="174"/>
        <v>0.90239999999999809</v>
      </c>
      <c r="BM989" s="137">
        <f t="shared" si="175"/>
        <v>0.99625316667956421</v>
      </c>
      <c r="BN989" s="137">
        <f t="shared" si="176"/>
        <v>8.4468114948110795E-5</v>
      </c>
      <c r="BO989" s="137" t="str">
        <f t="shared" si="177"/>
        <v/>
      </c>
      <c r="BP989" s="137" t="str">
        <f t="shared" si="173"/>
        <v/>
      </c>
    </row>
    <row r="990" spans="3:68" ht="20.100000000000001" customHeight="1" x14ac:dyDescent="0.25">
      <c r="C990" s="12"/>
      <c r="E990" s="130"/>
      <c r="F990" s="130"/>
      <c r="S990" s="138"/>
      <c r="U990" s="154"/>
      <c r="V990" s="154"/>
      <c r="AF990" s="137">
        <v>166</v>
      </c>
      <c r="AG990" s="137">
        <f t="shared" si="164"/>
        <v>-3.3359999999999999</v>
      </c>
      <c r="AK990" s="137">
        <f t="shared" si="165"/>
        <v>1.528625163945144E-3</v>
      </c>
      <c r="AL990" s="137">
        <f t="shared" si="166"/>
        <v>4.2496581887143336E-4</v>
      </c>
      <c r="AM990" s="137">
        <f t="shared" si="167"/>
        <v>1.528625163945144E-3</v>
      </c>
      <c r="AN990" s="137" t="str">
        <f t="shared" si="168"/>
        <v/>
      </c>
      <c r="AO990" s="137" t="str">
        <f t="shared" si="169"/>
        <v/>
      </c>
      <c r="AP990" s="137">
        <f t="shared" si="170"/>
        <v>0</v>
      </c>
      <c r="AQ990" s="137" t="str">
        <f t="shared" si="171"/>
        <v/>
      </c>
      <c r="AR990" s="137" t="str">
        <f t="shared" si="172"/>
        <v/>
      </c>
      <c r="AZ990" s="163"/>
      <c r="BA990" s="142"/>
      <c r="BB990" s="163"/>
      <c r="BC990" s="174"/>
      <c r="BD990" s="174"/>
      <c r="BE990" s="174"/>
      <c r="BF990" s="174"/>
      <c r="BG990" s="164"/>
      <c r="BH990" s="164"/>
      <c r="BI990" s="164"/>
      <c r="BK990" s="137">
        <v>143</v>
      </c>
      <c r="BL990" s="137">
        <f t="shared" si="174"/>
        <v>0.90879999999999805</v>
      </c>
      <c r="BM990" s="137">
        <f t="shared" si="175"/>
        <v>0.9961686985646161</v>
      </c>
      <c r="BN990" s="137">
        <f t="shared" si="176"/>
        <v>8.5693738141712217E-5</v>
      </c>
      <c r="BO990" s="137" t="str">
        <f t="shared" si="177"/>
        <v/>
      </c>
      <c r="BP990" s="137" t="str">
        <f t="shared" si="173"/>
        <v/>
      </c>
    </row>
    <row r="991" spans="3:68" ht="20.100000000000001" customHeight="1" x14ac:dyDescent="0.25">
      <c r="C991" s="12"/>
      <c r="E991" s="130"/>
      <c r="F991" s="130"/>
      <c r="S991" s="138"/>
      <c r="U991" s="154"/>
      <c r="V991" s="154"/>
      <c r="AF991" s="137">
        <v>167</v>
      </c>
      <c r="AG991" s="137">
        <f t="shared" si="164"/>
        <v>-3.3319999999999999</v>
      </c>
      <c r="AK991" s="137">
        <f t="shared" si="165"/>
        <v>1.5491474475641319E-3</v>
      </c>
      <c r="AL991" s="137">
        <f t="shared" si="166"/>
        <v>4.3112128107358451E-4</v>
      </c>
      <c r="AM991" s="137">
        <f t="shared" si="167"/>
        <v>1.5491474475641319E-3</v>
      </c>
      <c r="AN991" s="137" t="str">
        <f t="shared" si="168"/>
        <v/>
      </c>
      <c r="AO991" s="137" t="str">
        <f t="shared" si="169"/>
        <v/>
      </c>
      <c r="AP991" s="137">
        <f t="shared" si="170"/>
        <v>0</v>
      </c>
      <c r="AQ991" s="137" t="str">
        <f t="shared" si="171"/>
        <v/>
      </c>
      <c r="AR991" s="137" t="str">
        <f t="shared" si="172"/>
        <v/>
      </c>
      <c r="AZ991" s="163"/>
      <c r="BA991" s="142"/>
      <c r="BB991" s="163"/>
      <c r="BC991" s="174"/>
      <c r="BD991" s="174"/>
      <c r="BE991" s="174"/>
      <c r="BF991" s="174"/>
      <c r="BG991" s="164"/>
      <c r="BH991" s="164"/>
      <c r="BI991" s="164"/>
      <c r="BK991" s="137">
        <v>144</v>
      </c>
      <c r="BL991" s="137">
        <f t="shared" si="174"/>
        <v>0.91519999999999802</v>
      </c>
      <c r="BM991" s="137">
        <f t="shared" si="175"/>
        <v>0.99608300482647438</v>
      </c>
      <c r="BN991" s="137">
        <f t="shared" si="176"/>
        <v>8.6926442298573825E-5</v>
      </c>
      <c r="BO991" s="137" t="str">
        <f t="shared" si="177"/>
        <v/>
      </c>
      <c r="BP991" s="137" t="str">
        <f t="shared" si="173"/>
        <v/>
      </c>
    </row>
    <row r="992" spans="3:68" ht="20.100000000000001" customHeight="1" x14ac:dyDescent="0.25">
      <c r="C992" s="12"/>
      <c r="E992" s="130"/>
      <c r="F992" s="130"/>
      <c r="S992" s="138"/>
      <c r="U992" s="154"/>
      <c r="V992" s="154"/>
      <c r="AF992" s="137">
        <v>168</v>
      </c>
      <c r="AG992" s="137">
        <f t="shared" si="164"/>
        <v>-3.3279999999999998</v>
      </c>
      <c r="AK992" s="137">
        <f t="shared" si="165"/>
        <v>1.5699201305067205E-3</v>
      </c>
      <c r="AL992" s="137">
        <f t="shared" si="166"/>
        <v>4.3735933231665928E-4</v>
      </c>
      <c r="AM992" s="137">
        <f t="shared" si="167"/>
        <v>1.5699201305067205E-3</v>
      </c>
      <c r="AN992" s="137" t="str">
        <f t="shared" si="168"/>
        <v/>
      </c>
      <c r="AO992" s="137" t="str">
        <f t="shared" si="169"/>
        <v/>
      </c>
      <c r="AP992" s="137">
        <f t="shared" si="170"/>
        <v>0</v>
      </c>
      <c r="AQ992" s="137" t="str">
        <f t="shared" si="171"/>
        <v/>
      </c>
      <c r="AR992" s="137" t="str">
        <f t="shared" si="172"/>
        <v/>
      </c>
      <c r="AZ992" s="163"/>
      <c r="BA992" s="142"/>
      <c r="BB992" s="163"/>
      <c r="BC992" s="174"/>
      <c r="BD992" s="174"/>
      <c r="BE992" s="174"/>
      <c r="BF992" s="174"/>
      <c r="BG992" s="164"/>
      <c r="BH992" s="164"/>
      <c r="BI992" s="164"/>
      <c r="BK992" s="137">
        <v>145</v>
      </c>
      <c r="BL992" s="137">
        <f t="shared" si="174"/>
        <v>0.92159999999999798</v>
      </c>
      <c r="BM992" s="137">
        <f t="shared" si="175"/>
        <v>0.99599607838417581</v>
      </c>
      <c r="BN992" s="137">
        <f t="shared" si="176"/>
        <v>8.8166174340931214E-5</v>
      </c>
      <c r="BO992" s="137" t="str">
        <f t="shared" si="177"/>
        <v/>
      </c>
      <c r="BP992" s="137" t="str">
        <f t="shared" si="173"/>
        <v/>
      </c>
    </row>
    <row r="993" spans="3:68" ht="20.100000000000001" customHeight="1" x14ac:dyDescent="0.25">
      <c r="C993" s="12"/>
      <c r="E993" s="130"/>
      <c r="F993" s="130"/>
      <c r="S993" s="138"/>
      <c r="U993" s="154"/>
      <c r="V993" s="154"/>
      <c r="AF993" s="137">
        <v>169</v>
      </c>
      <c r="AG993" s="137">
        <f t="shared" si="164"/>
        <v>-3.3239999999999998</v>
      </c>
      <c r="AK993" s="137">
        <f t="shared" si="165"/>
        <v>1.5909459012268885E-3</v>
      </c>
      <c r="AL993" s="137">
        <f t="shared" si="166"/>
        <v>4.4368097956695111E-4</v>
      </c>
      <c r="AM993" s="137">
        <f t="shared" si="167"/>
        <v>1.5909459012268885E-3</v>
      </c>
      <c r="AN993" s="137" t="str">
        <f t="shared" si="168"/>
        <v/>
      </c>
      <c r="AO993" s="137" t="str">
        <f t="shared" si="169"/>
        <v/>
      </c>
      <c r="AP993" s="137">
        <f t="shared" si="170"/>
        <v>0</v>
      </c>
      <c r="AQ993" s="137" t="str">
        <f t="shared" si="171"/>
        <v/>
      </c>
      <c r="AR993" s="137" t="str">
        <f t="shared" si="172"/>
        <v/>
      </c>
      <c r="AZ993" s="163"/>
      <c r="BA993" s="142"/>
      <c r="BB993" s="163"/>
      <c r="BC993" s="174"/>
      <c r="BD993" s="174"/>
      <c r="BE993" s="174"/>
      <c r="BF993" s="174"/>
      <c r="BG993" s="164"/>
      <c r="BH993" s="164"/>
      <c r="BI993" s="164"/>
      <c r="BK993" s="137">
        <v>146</v>
      </c>
      <c r="BL993" s="137">
        <f t="shared" si="174"/>
        <v>0.92799999999999794</v>
      </c>
      <c r="BM993" s="137">
        <f t="shared" si="175"/>
        <v>0.99590791220983488</v>
      </c>
      <c r="BN993" s="137">
        <f t="shared" si="176"/>
        <v>8.9412881076222916E-5</v>
      </c>
      <c r="BO993" s="137" t="str">
        <f t="shared" si="177"/>
        <v/>
      </c>
      <c r="BP993" s="137" t="str">
        <f t="shared" si="173"/>
        <v/>
      </c>
    </row>
    <row r="994" spans="3:68" ht="20.100000000000001" customHeight="1" x14ac:dyDescent="0.25">
      <c r="C994" s="12"/>
      <c r="E994" s="130"/>
      <c r="F994" s="130"/>
      <c r="S994" s="138"/>
      <c r="U994" s="154"/>
      <c r="V994" s="154"/>
      <c r="AF994" s="137">
        <v>170</v>
      </c>
      <c r="AG994" s="137">
        <f t="shared" si="164"/>
        <v>-3.32</v>
      </c>
      <c r="AK994" s="137">
        <f t="shared" si="165"/>
        <v>1.6122274719771244E-3</v>
      </c>
      <c r="AL994" s="137">
        <f t="shared" si="166"/>
        <v>4.5008724059211757E-4</v>
      </c>
      <c r="AM994" s="137">
        <f t="shared" si="167"/>
        <v>1.6122274719771244E-3</v>
      </c>
      <c r="AN994" s="137" t="str">
        <f t="shared" si="168"/>
        <v/>
      </c>
      <c r="AO994" s="137" t="str">
        <f t="shared" si="169"/>
        <v/>
      </c>
      <c r="AP994" s="137">
        <f t="shared" si="170"/>
        <v>0</v>
      </c>
      <c r="AQ994" s="137" t="str">
        <f t="shared" si="171"/>
        <v/>
      </c>
      <c r="AR994" s="137" t="str">
        <f t="shared" si="172"/>
        <v/>
      </c>
      <c r="AZ994" s="163"/>
      <c r="BA994" s="142"/>
      <c r="BB994" s="163"/>
      <c r="BC994" s="174"/>
      <c r="BD994" s="174"/>
      <c r="BE994" s="174"/>
      <c r="BF994" s="174"/>
      <c r="BG994" s="164"/>
      <c r="BH994" s="164"/>
      <c r="BI994" s="164"/>
      <c r="BK994" s="137">
        <v>147</v>
      </c>
      <c r="BL994" s="137">
        <f t="shared" si="174"/>
        <v>0.9343999999999979</v>
      </c>
      <c r="BM994" s="137">
        <f t="shared" si="175"/>
        <v>0.99581849932875866</v>
      </c>
      <c r="BN994" s="137">
        <f t="shared" si="176"/>
        <v>9.0666509203751744E-5</v>
      </c>
      <c r="BO994" s="137" t="str">
        <f t="shared" si="177"/>
        <v/>
      </c>
      <c r="BP994" s="137" t="str">
        <f t="shared" si="173"/>
        <v/>
      </c>
    </row>
    <row r="995" spans="3:68" ht="20.100000000000001" customHeight="1" x14ac:dyDescent="0.25">
      <c r="C995" s="12"/>
      <c r="E995" s="130"/>
      <c r="F995" s="130"/>
      <c r="S995" s="138"/>
      <c r="U995" s="154"/>
      <c r="V995" s="154"/>
      <c r="AF995" s="137">
        <v>171</v>
      </c>
      <c r="AG995" s="137">
        <f t="shared" si="164"/>
        <v>-3.3159999999999998</v>
      </c>
      <c r="AK995" s="137">
        <f t="shared" si="165"/>
        <v>1.6337675789524107E-3</v>
      </c>
      <c r="AL995" s="137">
        <f t="shared" si="166"/>
        <v>4.5657914405666388E-4</v>
      </c>
      <c r="AM995" s="137">
        <f t="shared" si="167"/>
        <v>1.6337675789524107E-3</v>
      </c>
      <c r="AN995" s="137" t="str">
        <f t="shared" si="168"/>
        <v/>
      </c>
      <c r="AO995" s="137" t="str">
        <f t="shared" si="169"/>
        <v/>
      </c>
      <c r="AP995" s="137">
        <f t="shared" si="170"/>
        <v>0</v>
      </c>
      <c r="AQ995" s="137" t="str">
        <f t="shared" si="171"/>
        <v/>
      </c>
      <c r="AR995" s="137" t="str">
        <f t="shared" si="172"/>
        <v/>
      </c>
      <c r="AZ995" s="163"/>
      <c r="BA995" s="142"/>
      <c r="BB995" s="163"/>
      <c r="BC995" s="174"/>
      <c r="BD995" s="174"/>
      <c r="BE995" s="174"/>
      <c r="BF995" s="174"/>
      <c r="BG995" s="164"/>
      <c r="BH995" s="164"/>
      <c r="BI995" s="164"/>
      <c r="BK995" s="137">
        <v>148</v>
      </c>
      <c r="BL995" s="137">
        <f t="shared" si="174"/>
        <v>0.94079999999999786</v>
      </c>
      <c r="BM995" s="137">
        <f t="shared" si="175"/>
        <v>0.9957278328195549</v>
      </c>
      <c r="BN995" s="137">
        <f t="shared" si="176"/>
        <v>9.1927005319236699E-5</v>
      </c>
      <c r="BO995" s="137" t="str">
        <f t="shared" si="177"/>
        <v/>
      </c>
      <c r="BP995" s="137" t="str">
        <f t="shared" si="173"/>
        <v/>
      </c>
    </row>
    <row r="996" spans="3:68" ht="20.100000000000001" customHeight="1" x14ac:dyDescent="0.25">
      <c r="C996" s="12"/>
      <c r="E996" s="130"/>
      <c r="F996" s="130"/>
      <c r="S996" s="138"/>
      <c r="U996" s="154"/>
      <c r="V996" s="154"/>
      <c r="AF996" s="137">
        <v>172</v>
      </c>
      <c r="AG996" s="137">
        <f t="shared" si="164"/>
        <v>-3.3119999999999998</v>
      </c>
      <c r="AK996" s="137">
        <f t="shared" si="165"/>
        <v>1.6555689824342061E-3</v>
      </c>
      <c r="AL996" s="137">
        <f t="shared" si="166"/>
        <v>4.6315772961800144E-4</v>
      </c>
      <c r="AM996" s="137">
        <f t="shared" si="167"/>
        <v>1.6555689824342061E-3</v>
      </c>
      <c r="AN996" s="137" t="str">
        <f t="shared" si="168"/>
        <v/>
      </c>
      <c r="AO996" s="137" t="str">
        <f t="shared" si="169"/>
        <v/>
      </c>
      <c r="AP996" s="137">
        <f t="shared" si="170"/>
        <v>0</v>
      </c>
      <c r="AQ996" s="137" t="str">
        <f t="shared" si="171"/>
        <v/>
      </c>
      <c r="AR996" s="137" t="str">
        <f t="shared" si="172"/>
        <v/>
      </c>
      <c r="AZ996" s="163"/>
      <c r="BA996" s="142"/>
      <c r="BB996" s="163"/>
      <c r="BC996" s="174"/>
      <c r="BD996" s="174"/>
      <c r="BE996" s="174"/>
      <c r="BF996" s="174"/>
      <c r="BG996" s="164"/>
      <c r="BH996" s="164"/>
      <c r="BI996" s="164"/>
      <c r="BK996" s="137">
        <v>149</v>
      </c>
      <c r="BL996" s="137">
        <f t="shared" si="174"/>
        <v>0.94719999999999782</v>
      </c>
      <c r="BM996" s="137">
        <f t="shared" si="175"/>
        <v>0.99563590581423567</v>
      </c>
      <c r="BN996" s="137">
        <f t="shared" si="176"/>
        <v>9.3194315922362492E-5</v>
      </c>
      <c r="BO996" s="137" t="str">
        <f t="shared" si="177"/>
        <v/>
      </c>
      <c r="BP996" s="137" t="str">
        <f t="shared" si="173"/>
        <v/>
      </c>
    </row>
    <row r="997" spans="3:68" ht="20.100000000000001" customHeight="1" x14ac:dyDescent="0.25">
      <c r="C997" s="12"/>
      <c r="E997" s="130"/>
      <c r="F997" s="130"/>
      <c r="S997" s="138"/>
      <c r="U997" s="154"/>
      <c r="V997" s="154"/>
      <c r="AF997" s="137">
        <v>173</v>
      </c>
      <c r="AG997" s="137">
        <f t="shared" si="164"/>
        <v>-3.3079999999999998</v>
      </c>
      <c r="AK997" s="137">
        <f t="shared" si="165"/>
        <v>1.6776344669344294E-3</v>
      </c>
      <c r="AL997" s="137">
        <f t="shared" si="166"/>
        <v>4.6982404802307904E-4</v>
      </c>
      <c r="AM997" s="137">
        <f t="shared" si="167"/>
        <v>1.6776344669344294E-3</v>
      </c>
      <c r="AN997" s="137" t="str">
        <f t="shared" si="168"/>
        <v/>
      </c>
      <c r="AO997" s="137" t="str">
        <f t="shared" si="169"/>
        <v/>
      </c>
      <c r="AP997" s="137">
        <f t="shared" si="170"/>
        <v>0</v>
      </c>
      <c r="AQ997" s="137" t="str">
        <f t="shared" si="171"/>
        <v/>
      </c>
      <c r="AR997" s="137" t="str">
        <f t="shared" si="172"/>
        <v/>
      </c>
      <c r="AZ997" s="163"/>
      <c r="BA997" s="142"/>
      <c r="BB997" s="163"/>
      <c r="BC997" s="174"/>
      <c r="BD997" s="174"/>
      <c r="BE997" s="174"/>
      <c r="BF997" s="174"/>
      <c r="BG997" s="164"/>
      <c r="BH997" s="164"/>
      <c r="BI997" s="164"/>
      <c r="BK997" s="137">
        <v>150</v>
      </c>
      <c r="BL997" s="137">
        <f t="shared" si="174"/>
        <v>0.95359999999999778</v>
      </c>
      <c r="BM997" s="137">
        <f t="shared" si="175"/>
        <v>0.9955427114983133</v>
      </c>
      <c r="BN997" s="137">
        <f t="shared" si="176"/>
        <v>9.446838742244168E-5</v>
      </c>
      <c r="BO997" s="137" t="str">
        <f t="shared" si="177"/>
        <v/>
      </c>
      <c r="BP997" s="137" t="str">
        <f t="shared" si="173"/>
        <v/>
      </c>
    </row>
    <row r="998" spans="3:68" ht="20.100000000000001" customHeight="1" x14ac:dyDescent="0.25">
      <c r="C998" s="12"/>
      <c r="E998" s="130"/>
      <c r="F998" s="130"/>
      <c r="S998" s="138"/>
      <c r="U998" s="154"/>
      <c r="V998" s="154"/>
      <c r="AF998" s="137">
        <v>174</v>
      </c>
      <c r="AG998" s="137">
        <f t="shared" si="164"/>
        <v>-3.3039999999999998</v>
      </c>
      <c r="AK998" s="137">
        <f t="shared" si="165"/>
        <v>1.6999668413393869E-3</v>
      </c>
      <c r="AL998" s="137">
        <f t="shared" si="166"/>
        <v>4.7657916120559377E-4</v>
      </c>
      <c r="AM998" s="137">
        <f t="shared" si="167"/>
        <v>1.6999668413393869E-3</v>
      </c>
      <c r="AN998" s="137" t="str">
        <f t="shared" si="168"/>
        <v/>
      </c>
      <c r="AO998" s="137" t="str">
        <f t="shared" si="169"/>
        <v/>
      </c>
      <c r="AP998" s="137">
        <f t="shared" si="170"/>
        <v>0</v>
      </c>
      <c r="AQ998" s="137" t="str">
        <f t="shared" si="171"/>
        <v/>
      </c>
      <c r="AR998" s="137" t="str">
        <f t="shared" si="172"/>
        <v/>
      </c>
      <c r="AZ998" s="163"/>
      <c r="BA998" s="142"/>
      <c r="BB998" s="163"/>
      <c r="BC998" s="174"/>
      <c r="BD998" s="174"/>
      <c r="BE998" s="174"/>
      <c r="BF998" s="174"/>
      <c r="BG998" s="164"/>
      <c r="BH998" s="164"/>
      <c r="BI998" s="164"/>
      <c r="BK998" s="137">
        <v>151</v>
      </c>
      <c r="BL998" s="137">
        <f t="shared" si="174"/>
        <v>0.95999999999999774</v>
      </c>
      <c r="BM998" s="137">
        <f t="shared" si="175"/>
        <v>0.99544824311089086</v>
      </c>
      <c r="BN998" s="137">
        <f t="shared" si="176"/>
        <v>9.574916614296658E-5</v>
      </c>
      <c r="BO998" s="137" t="str">
        <f t="shared" si="177"/>
        <v/>
      </c>
      <c r="BP998" s="137" t="str">
        <f t="shared" si="173"/>
        <v/>
      </c>
    </row>
    <row r="999" spans="3:68" ht="20.100000000000001" customHeight="1" x14ac:dyDescent="0.25">
      <c r="C999" s="12"/>
      <c r="E999" s="130"/>
      <c r="F999" s="130"/>
      <c r="S999" s="138"/>
      <c r="U999" s="154"/>
      <c r="V999" s="154"/>
      <c r="AF999" s="137">
        <v>175</v>
      </c>
      <c r="AG999" s="137">
        <f t="shared" si="164"/>
        <v>-3.3</v>
      </c>
      <c r="AK999" s="137">
        <f t="shared" si="165"/>
        <v>1.7225689390536812E-3</v>
      </c>
      <c r="AL999" s="137">
        <f t="shared" si="166"/>
        <v>4.8342414238377744E-4</v>
      </c>
      <c r="AM999" s="137">
        <f t="shared" si="167"/>
        <v>1.7225689390536812E-3</v>
      </c>
      <c r="AN999" s="137" t="str">
        <f t="shared" si="168"/>
        <v/>
      </c>
      <c r="AO999" s="137" t="str">
        <f t="shared" si="169"/>
        <v/>
      </c>
      <c r="AP999" s="137">
        <f t="shared" si="170"/>
        <v>0</v>
      </c>
      <c r="AQ999" s="137" t="str">
        <f t="shared" si="171"/>
        <v/>
      </c>
      <c r="AR999" s="137" t="str">
        <f t="shared" si="172"/>
        <v/>
      </c>
      <c r="AZ999" s="163"/>
      <c r="BA999" s="142"/>
      <c r="BB999" s="163"/>
      <c r="BC999" s="174"/>
      <c r="BD999" s="174"/>
      <c r="BE999" s="174"/>
      <c r="BF999" s="174"/>
      <c r="BG999" s="164"/>
      <c r="BH999" s="164"/>
      <c r="BI999" s="164"/>
      <c r="BK999" s="137">
        <v>152</v>
      </c>
      <c r="BL999" s="137">
        <f t="shared" si="174"/>
        <v>0.96639999999999771</v>
      </c>
      <c r="BM999" s="137">
        <f t="shared" si="175"/>
        <v>0.9953524939447479</v>
      </c>
      <c r="BN999" s="137">
        <f t="shared" si="176"/>
        <v>9.703659832938083E-5</v>
      </c>
      <c r="BO999" s="137" t="str">
        <f t="shared" si="177"/>
        <v/>
      </c>
      <c r="BP999" s="137" t="str">
        <f t="shared" si="173"/>
        <v/>
      </c>
    </row>
    <row r="1000" spans="3:68" ht="20.100000000000001" customHeight="1" x14ac:dyDescent="0.25">
      <c r="C1000" s="12"/>
      <c r="E1000" s="130"/>
      <c r="F1000" s="130"/>
      <c r="S1000" s="138"/>
      <c r="U1000" s="154"/>
      <c r="V1000" s="154"/>
      <c r="AF1000" s="137">
        <v>176</v>
      </c>
      <c r="AG1000" s="137">
        <f t="shared" si="164"/>
        <v>-3.2960000000000003</v>
      </c>
      <c r="AK1000" s="137">
        <f t="shared" si="165"/>
        <v>1.7454436181440487E-3</v>
      </c>
      <c r="AL1000" s="137">
        <f t="shared" si="166"/>
        <v>4.9036007615875477E-4</v>
      </c>
      <c r="AM1000" s="137">
        <f t="shared" si="167"/>
        <v>1.7454436181440487E-3</v>
      </c>
      <c r="AN1000" s="137" t="str">
        <f t="shared" si="168"/>
        <v/>
      </c>
      <c r="AO1000" s="137" t="str">
        <f t="shared" si="169"/>
        <v/>
      </c>
      <c r="AP1000" s="137">
        <f t="shared" si="170"/>
        <v>0</v>
      </c>
      <c r="AQ1000" s="137" t="str">
        <f t="shared" si="171"/>
        <v/>
      </c>
      <c r="AR1000" s="137" t="str">
        <f t="shared" si="172"/>
        <v/>
      </c>
      <c r="AZ1000" s="163"/>
      <c r="BA1000" s="142"/>
      <c r="BB1000" s="163"/>
      <c r="BC1000" s="174"/>
      <c r="BD1000" s="174"/>
      <c r="BE1000" s="174"/>
      <c r="BF1000" s="174"/>
      <c r="BG1000" s="164"/>
      <c r="BH1000" s="164"/>
      <c r="BI1000" s="164"/>
      <c r="BK1000" s="137">
        <v>153</v>
      </c>
      <c r="BL1000" s="137">
        <f t="shared" si="174"/>
        <v>0.97279999999999767</v>
      </c>
      <c r="BM1000" s="137">
        <f t="shared" si="175"/>
        <v>0.99525545734641852</v>
      </c>
      <c r="BN1000" s="137">
        <f t="shared" si="176"/>
        <v>9.8330630152521081E-5</v>
      </c>
      <c r="BO1000" s="137" t="str">
        <f t="shared" si="177"/>
        <v/>
      </c>
      <c r="BP1000" s="137" t="str">
        <f t="shared" si="173"/>
        <v/>
      </c>
    </row>
    <row r="1001" spans="3:68" ht="20.100000000000001" customHeight="1" x14ac:dyDescent="0.25">
      <c r="C1001" s="12"/>
      <c r="E1001" s="130"/>
      <c r="F1001" s="130"/>
      <c r="S1001" s="138"/>
      <c r="U1001" s="154"/>
      <c r="V1001" s="154"/>
      <c r="AF1001" s="137">
        <v>177</v>
      </c>
      <c r="AG1001" s="137">
        <f t="shared" si="164"/>
        <v>-3.2919999999999998</v>
      </c>
      <c r="AK1001" s="137">
        <f t="shared" si="165"/>
        <v>1.7685937614831393E-3</v>
      </c>
      <c r="AL1001" s="137">
        <f t="shared" si="166"/>
        <v>4.9738805861348535E-4</v>
      </c>
      <c r="AM1001" s="137">
        <f t="shared" si="167"/>
        <v>1.7685937614831393E-3</v>
      </c>
      <c r="AN1001" s="137" t="str">
        <f t="shared" si="168"/>
        <v/>
      </c>
      <c r="AO1001" s="137" t="str">
        <f t="shared" si="169"/>
        <v/>
      </c>
      <c r="AP1001" s="137">
        <f t="shared" si="170"/>
        <v>0</v>
      </c>
      <c r="AQ1001" s="137" t="str">
        <f t="shared" si="171"/>
        <v/>
      </c>
      <c r="AR1001" s="137" t="str">
        <f t="shared" si="172"/>
        <v/>
      </c>
      <c r="AZ1001" s="163"/>
      <c r="BA1001" s="142"/>
      <c r="BB1001" s="163"/>
      <c r="BC1001" s="174"/>
      <c r="BD1001" s="174"/>
      <c r="BE1001" s="174"/>
      <c r="BF1001" s="174"/>
      <c r="BG1001" s="164"/>
      <c r="BH1001" s="164"/>
      <c r="BI1001" s="164"/>
      <c r="BK1001" s="137">
        <v>154</v>
      </c>
      <c r="BL1001" s="137">
        <f t="shared" si="174"/>
        <v>0.97919999999999763</v>
      </c>
      <c r="BM1001" s="137">
        <f t="shared" si="175"/>
        <v>0.99515712671626599</v>
      </c>
      <c r="BN1001" s="137">
        <f t="shared" si="176"/>
        <v>9.9631207716055492E-5</v>
      </c>
      <c r="BO1001" s="137" t="str">
        <f t="shared" si="177"/>
        <v/>
      </c>
      <c r="BP1001" s="137" t="str">
        <f t="shared" si="173"/>
        <v/>
      </c>
    </row>
    <row r="1002" spans="3:68" ht="20.100000000000001" customHeight="1" x14ac:dyDescent="0.25">
      <c r="C1002" s="12"/>
      <c r="E1002" s="130"/>
      <c r="F1002" s="130"/>
      <c r="S1002" s="138"/>
      <c r="U1002" s="154"/>
      <c r="V1002" s="154"/>
      <c r="AF1002" s="137">
        <v>178</v>
      </c>
      <c r="AG1002" s="137">
        <f t="shared" si="164"/>
        <v>-3.2880000000000003</v>
      </c>
      <c r="AK1002" s="137">
        <f t="shared" si="165"/>
        <v>1.7920222768931717E-3</v>
      </c>
      <c r="AL1002" s="137">
        <f t="shared" si="166"/>
        <v>5.0450919741226545E-4</v>
      </c>
      <c r="AM1002" s="137">
        <f t="shared" si="167"/>
        <v>1.7920222768931717E-3</v>
      </c>
      <c r="AN1002" s="137" t="str">
        <f t="shared" si="168"/>
        <v/>
      </c>
      <c r="AO1002" s="137" t="str">
        <f t="shared" si="169"/>
        <v/>
      </c>
      <c r="AP1002" s="137">
        <f t="shared" si="170"/>
        <v>0</v>
      </c>
      <c r="AQ1002" s="137" t="str">
        <f t="shared" si="171"/>
        <v/>
      </c>
      <c r="AR1002" s="137" t="str">
        <f t="shared" si="172"/>
        <v/>
      </c>
      <c r="AZ1002" s="163"/>
      <c r="BA1002" s="142"/>
      <c r="BB1002" s="163"/>
      <c r="BC1002" s="174"/>
      <c r="BD1002" s="174"/>
      <c r="BE1002" s="174"/>
      <c r="BF1002" s="174"/>
      <c r="BG1002" s="164"/>
      <c r="BH1002" s="164"/>
      <c r="BI1002" s="164"/>
      <c r="BK1002" s="137">
        <v>155</v>
      </c>
      <c r="BL1002" s="137">
        <f t="shared" si="174"/>
        <v>0.98559999999999759</v>
      </c>
      <c r="BM1002" s="137">
        <f t="shared" si="175"/>
        <v>0.99505749550854994</v>
      </c>
      <c r="BN1002" s="137">
        <f t="shared" si="176"/>
        <v>1.0093827706025849E-4</v>
      </c>
      <c r="BO1002" s="137" t="str">
        <f t="shared" si="177"/>
        <v/>
      </c>
      <c r="BP1002" s="137" t="str">
        <f t="shared" si="173"/>
        <v/>
      </c>
    </row>
    <row r="1003" spans="3:68" ht="20.100000000000001" customHeight="1" x14ac:dyDescent="0.25">
      <c r="C1003" s="12"/>
      <c r="E1003" s="130"/>
      <c r="F1003" s="130"/>
      <c r="S1003" s="138"/>
      <c r="U1003" s="154"/>
      <c r="V1003" s="154"/>
      <c r="AF1003" s="137">
        <v>179</v>
      </c>
      <c r="AG1003" s="137">
        <f t="shared" si="164"/>
        <v>-3.2839999999999998</v>
      </c>
      <c r="AK1003" s="137">
        <f t="shared" si="165"/>
        <v>1.8157320972895475E-3</v>
      </c>
      <c r="AL1003" s="137">
        <f t="shared" si="166"/>
        <v>5.1172461190082501E-4</v>
      </c>
      <c r="AM1003" s="137">
        <f t="shared" si="167"/>
        <v>1.8157320972895475E-3</v>
      </c>
      <c r="AN1003" s="137" t="str">
        <f t="shared" si="168"/>
        <v/>
      </c>
      <c r="AO1003" s="137" t="str">
        <f t="shared" si="169"/>
        <v/>
      </c>
      <c r="AP1003" s="137">
        <f t="shared" si="170"/>
        <v>0</v>
      </c>
      <c r="AQ1003" s="137" t="str">
        <f t="shared" si="171"/>
        <v/>
      </c>
      <c r="AR1003" s="137" t="str">
        <f t="shared" si="172"/>
        <v/>
      </c>
      <c r="AZ1003" s="163"/>
      <c r="BA1003" s="142"/>
      <c r="BB1003" s="163"/>
      <c r="BC1003" s="174"/>
      <c r="BD1003" s="174"/>
      <c r="BE1003" s="174"/>
      <c r="BF1003" s="174"/>
      <c r="BG1003" s="164"/>
      <c r="BH1003" s="164"/>
      <c r="BI1003" s="164"/>
      <c r="BK1003" s="137">
        <v>156</v>
      </c>
      <c r="BL1003" s="137">
        <f t="shared" si="174"/>
        <v>0.99199999999999755</v>
      </c>
      <c r="BM1003" s="137">
        <f t="shared" si="175"/>
        <v>0.99495655723148968</v>
      </c>
      <c r="BN1003" s="137">
        <f t="shared" si="176"/>
        <v>1.0225178416833902E-4</v>
      </c>
      <c r="BO1003" s="137" t="str">
        <f t="shared" si="177"/>
        <v/>
      </c>
      <c r="BP1003" s="137" t="str">
        <f t="shared" si="173"/>
        <v/>
      </c>
    </row>
    <row r="1004" spans="3:68" ht="20.100000000000001" customHeight="1" x14ac:dyDescent="0.25">
      <c r="C1004" s="12"/>
      <c r="E1004" s="130"/>
      <c r="F1004" s="130"/>
      <c r="S1004" s="138"/>
      <c r="U1004" s="154"/>
      <c r="V1004" s="154"/>
      <c r="AF1004" s="137">
        <v>180</v>
      </c>
      <c r="AG1004" s="137">
        <f t="shared" si="164"/>
        <v>-3.2800000000000002</v>
      </c>
      <c r="AK1004" s="137">
        <f t="shared" si="165"/>
        <v>1.8397261808242775E-3</v>
      </c>
      <c r="AL1004" s="137">
        <f t="shared" si="166"/>
        <v>5.190354332069723E-4</v>
      </c>
      <c r="AM1004" s="137">
        <f t="shared" si="167"/>
        <v>1.8397261808242775E-3</v>
      </c>
      <c r="AN1004" s="137" t="str">
        <f t="shared" si="168"/>
        <v/>
      </c>
      <c r="AO1004" s="137" t="str">
        <f t="shared" si="169"/>
        <v/>
      </c>
      <c r="AP1004" s="137">
        <f t="shared" si="170"/>
        <v>0</v>
      </c>
      <c r="AQ1004" s="137" t="str">
        <f t="shared" si="171"/>
        <v/>
      </c>
      <c r="AR1004" s="137" t="str">
        <f t="shared" si="172"/>
        <v/>
      </c>
      <c r="AZ1004" s="163"/>
      <c r="BA1004" s="142"/>
      <c r="BB1004" s="163"/>
      <c r="BC1004" s="174"/>
      <c r="BD1004" s="174"/>
      <c r="BE1004" s="174"/>
      <c r="BF1004" s="174"/>
      <c r="BG1004" s="164"/>
      <c r="BH1004" s="164"/>
      <c r="BI1004" s="164"/>
      <c r="BK1004" s="137">
        <v>157</v>
      </c>
      <c r="BL1004" s="137">
        <f t="shared" si="174"/>
        <v>0.99839999999999751</v>
      </c>
      <c r="BM1004" s="137">
        <f t="shared" si="175"/>
        <v>0.99485430544732134</v>
      </c>
      <c r="BN1004" s="137">
        <f t="shared" si="176"/>
        <v>1.0357167497154762E-4</v>
      </c>
      <c r="BO1004" s="137" t="str">
        <f t="shared" si="177"/>
        <v/>
      </c>
      <c r="BP1004" s="137" t="str">
        <f t="shared" si="173"/>
        <v/>
      </c>
    </row>
    <row r="1005" spans="3:68" ht="20.100000000000001" customHeight="1" x14ac:dyDescent="0.25">
      <c r="C1005" s="12"/>
      <c r="E1005" s="130"/>
      <c r="F1005" s="130"/>
      <c r="S1005" s="138"/>
      <c r="U1005" s="154"/>
      <c r="V1005" s="154"/>
      <c r="AF1005" s="137">
        <v>181</v>
      </c>
      <c r="AG1005" s="137">
        <f t="shared" si="164"/>
        <v>-3.2759999999999998</v>
      </c>
      <c r="AK1005" s="137">
        <f t="shared" si="165"/>
        <v>1.8640075110293508E-3</v>
      </c>
      <c r="AL1005" s="137">
        <f t="shared" si="166"/>
        <v>5.2644280434184466E-4</v>
      </c>
      <c r="AM1005" s="137">
        <f t="shared" si="167"/>
        <v>1.8640075110293508E-3</v>
      </c>
      <c r="AN1005" s="137" t="str">
        <f t="shared" si="168"/>
        <v/>
      </c>
      <c r="AO1005" s="137" t="str">
        <f t="shared" si="169"/>
        <v/>
      </c>
      <c r="AP1005" s="137">
        <f t="shared" si="170"/>
        <v>0</v>
      </c>
      <c r="AQ1005" s="137" t="str">
        <f t="shared" si="171"/>
        <v/>
      </c>
      <c r="AR1005" s="137" t="str">
        <f t="shared" si="172"/>
        <v/>
      </c>
      <c r="AZ1005" s="163"/>
      <c r="BA1005" s="142"/>
      <c r="BB1005" s="163"/>
      <c r="BC1005" s="174"/>
      <c r="BD1005" s="174"/>
      <c r="BE1005" s="174"/>
      <c r="BF1005" s="174"/>
      <c r="BG1005" s="164"/>
      <c r="BH1005" s="164"/>
      <c r="BI1005" s="164"/>
      <c r="BK1005" s="137">
        <v>158</v>
      </c>
      <c r="BL1005" s="137">
        <f t="shared" si="174"/>
        <v>1.0047999999999975</v>
      </c>
      <c r="BM1005" s="137">
        <f t="shared" si="175"/>
        <v>0.99475073377234979</v>
      </c>
      <c r="BN1005" s="137">
        <f t="shared" si="176"/>
        <v>1.048978953532842E-4</v>
      </c>
      <c r="BO1005" s="137" t="str">
        <f t="shared" si="177"/>
        <v/>
      </c>
      <c r="BP1005" s="137" t="str">
        <f t="shared" si="173"/>
        <v/>
      </c>
    </row>
    <row r="1006" spans="3:68" ht="20.100000000000001" customHeight="1" x14ac:dyDescent="0.25">
      <c r="C1006" s="12"/>
      <c r="E1006" s="130"/>
      <c r="F1006" s="130"/>
      <c r="S1006" s="138"/>
      <c r="U1006" s="154"/>
      <c r="V1006" s="154"/>
      <c r="AF1006" s="137">
        <v>182</v>
      </c>
      <c r="AG1006" s="137">
        <f t="shared" si="164"/>
        <v>-3.2720000000000002</v>
      </c>
      <c r="AK1006" s="137">
        <f t="shared" si="165"/>
        <v>1.8885790969598703E-3</v>
      </c>
      <c r="AL1006" s="137">
        <f t="shared" si="166"/>
        <v>5.3394788030169959E-4</v>
      </c>
      <c r="AM1006" s="137">
        <f t="shared" si="167"/>
        <v>1.8885790969598703E-3</v>
      </c>
      <c r="AN1006" s="137" t="str">
        <f t="shared" si="168"/>
        <v/>
      </c>
      <c r="AO1006" s="137" t="str">
        <f t="shared" si="169"/>
        <v/>
      </c>
      <c r="AP1006" s="137">
        <f t="shared" si="170"/>
        <v>0</v>
      </c>
      <c r="AQ1006" s="137" t="str">
        <f t="shared" si="171"/>
        <v/>
      </c>
      <c r="AR1006" s="137" t="str">
        <f t="shared" si="172"/>
        <v/>
      </c>
      <c r="AZ1006" s="163"/>
      <c r="BA1006" s="142"/>
      <c r="BB1006" s="163"/>
      <c r="BC1006" s="174"/>
      <c r="BD1006" s="174"/>
      <c r="BE1006" s="174"/>
      <c r="BF1006" s="174"/>
      <c r="BG1006" s="164"/>
      <c r="BH1006" s="164"/>
      <c r="BI1006" s="164"/>
      <c r="BK1006" s="137">
        <v>159</v>
      </c>
      <c r="BL1006" s="137">
        <f t="shared" si="174"/>
        <v>1.0111999999999974</v>
      </c>
      <c r="BM1006" s="137">
        <f t="shared" si="175"/>
        <v>0.99464583587699651</v>
      </c>
      <c r="BN1006" s="137">
        <f t="shared" si="176"/>
        <v>1.0623039115575938E-4</v>
      </c>
      <c r="BO1006" s="137" t="str">
        <f t="shared" si="177"/>
        <v/>
      </c>
      <c r="BP1006" s="137" t="str">
        <f t="shared" si="173"/>
        <v/>
      </c>
    </row>
    <row r="1007" spans="3:68" ht="20.100000000000001" customHeight="1" x14ac:dyDescent="0.25">
      <c r="C1007" s="12"/>
      <c r="E1007" s="130"/>
      <c r="F1007" s="130"/>
      <c r="S1007" s="138"/>
      <c r="U1007" s="154"/>
      <c r="V1007" s="154"/>
      <c r="AF1007" s="137">
        <v>183</v>
      </c>
      <c r="AG1007" s="137">
        <f t="shared" si="164"/>
        <v>-3.2679999999999998</v>
      </c>
      <c r="AK1007" s="137">
        <f t="shared" si="165"/>
        <v>1.9134439733371103E-3</v>
      </c>
      <c r="AL1007" s="137">
        <f t="shared" si="166"/>
        <v>5.415518281703058E-4</v>
      </c>
      <c r="AM1007" s="137">
        <f t="shared" si="167"/>
        <v>1.9134439733371103E-3</v>
      </c>
      <c r="AN1007" s="137" t="str">
        <f t="shared" si="168"/>
        <v/>
      </c>
      <c r="AO1007" s="137" t="str">
        <f t="shared" si="169"/>
        <v/>
      </c>
      <c r="AP1007" s="137">
        <f t="shared" si="170"/>
        <v>0</v>
      </c>
      <c r="AQ1007" s="137" t="str">
        <f t="shared" si="171"/>
        <v/>
      </c>
      <c r="AR1007" s="137" t="str">
        <f t="shared" si="172"/>
        <v/>
      </c>
      <c r="AZ1007" s="163"/>
      <c r="BA1007" s="142"/>
      <c r="BB1007" s="163"/>
      <c r="BC1007" s="174"/>
      <c r="BD1007" s="174"/>
      <c r="BE1007" s="174"/>
      <c r="BF1007" s="174"/>
      <c r="BG1007" s="164"/>
      <c r="BH1007" s="164"/>
      <c r="BI1007" s="164"/>
      <c r="BK1007" s="137">
        <v>160</v>
      </c>
      <c r="BL1007" s="137">
        <f t="shared" si="174"/>
        <v>1.0175999999999974</v>
      </c>
      <c r="BM1007" s="137">
        <f t="shared" si="175"/>
        <v>0.99453960548584075</v>
      </c>
      <c r="BN1007" s="137">
        <f t="shared" si="176"/>
        <v>1.0756910818343624E-4</v>
      </c>
      <c r="BO1007" s="137" t="str">
        <f t="shared" si="177"/>
        <v/>
      </c>
      <c r="BP1007" s="137" t="str">
        <f t="shared" si="173"/>
        <v/>
      </c>
    </row>
    <row r="1008" spans="3:68" ht="20.100000000000001" customHeight="1" x14ac:dyDescent="0.25">
      <c r="C1008" s="12"/>
      <c r="E1008" s="130"/>
      <c r="F1008" s="130"/>
      <c r="S1008" s="138"/>
      <c r="U1008" s="154"/>
      <c r="V1008" s="154"/>
      <c r="AF1008" s="137">
        <v>184</v>
      </c>
      <c r="AG1008" s="137">
        <f t="shared" si="164"/>
        <v>-3.2640000000000002</v>
      </c>
      <c r="AK1008" s="137">
        <f t="shared" si="165"/>
        <v>1.9386052006913146E-3</v>
      </c>
      <c r="AL1008" s="137">
        <f t="shared" si="166"/>
        <v>5.4925582722187966E-4</v>
      </c>
      <c r="AM1008" s="137">
        <f t="shared" si="167"/>
        <v>1.9386052006913146E-3</v>
      </c>
      <c r="AN1008" s="137" t="str">
        <f t="shared" si="168"/>
        <v/>
      </c>
      <c r="AO1008" s="137" t="str">
        <f t="shared" si="169"/>
        <v/>
      </c>
      <c r="AP1008" s="137">
        <f t="shared" si="170"/>
        <v>0</v>
      </c>
      <c r="AQ1008" s="137" t="str">
        <f t="shared" si="171"/>
        <v/>
      </c>
      <c r="AR1008" s="137" t="str">
        <f t="shared" si="172"/>
        <v/>
      </c>
      <c r="AZ1008" s="163"/>
      <c r="BA1008" s="142"/>
      <c r="BB1008" s="163"/>
      <c r="BC1008" s="174"/>
      <c r="BD1008" s="174"/>
      <c r="BE1008" s="174"/>
      <c r="BF1008" s="174"/>
      <c r="BG1008" s="164"/>
      <c r="BH1008" s="164"/>
      <c r="BI1008" s="164"/>
      <c r="BK1008" s="137">
        <v>161</v>
      </c>
      <c r="BL1008" s="137">
        <f t="shared" si="174"/>
        <v>1.0239999999999974</v>
      </c>
      <c r="BM1008" s="137">
        <f t="shared" si="175"/>
        <v>0.99443203637765731</v>
      </c>
      <c r="BN1008" s="137">
        <f t="shared" si="176"/>
        <v>1.0891399220847031E-4</v>
      </c>
      <c r="BO1008" s="137" t="str">
        <f t="shared" si="177"/>
        <v/>
      </c>
      <c r="BP1008" s="137" t="str">
        <f t="shared" si="173"/>
        <v/>
      </c>
    </row>
    <row r="1009" spans="3:68" ht="20.100000000000001" customHeight="1" x14ac:dyDescent="0.25">
      <c r="C1009" s="12"/>
      <c r="E1009" s="130"/>
      <c r="F1009" s="130"/>
      <c r="S1009" s="138"/>
      <c r="U1009" s="154"/>
      <c r="V1009" s="154"/>
      <c r="AF1009" s="137">
        <v>185</v>
      </c>
      <c r="AG1009" s="137">
        <f t="shared" si="164"/>
        <v>-3.26</v>
      </c>
      <c r="AK1009" s="137">
        <f t="shared" si="165"/>
        <v>1.9640658655043761E-3</v>
      </c>
      <c r="AL1009" s="137">
        <f t="shared" si="166"/>
        <v>5.5706106902462128E-4</v>
      </c>
      <c r="AM1009" s="137">
        <f t="shared" si="167"/>
        <v>1.9640658655043761E-3</v>
      </c>
      <c r="AN1009" s="137" t="str">
        <f t="shared" si="168"/>
        <v/>
      </c>
      <c r="AO1009" s="137" t="str">
        <f t="shared" si="169"/>
        <v/>
      </c>
      <c r="AP1009" s="137">
        <f t="shared" si="170"/>
        <v>0</v>
      </c>
      <c r="AQ1009" s="137" t="str">
        <f t="shared" si="171"/>
        <v/>
      </c>
      <c r="AR1009" s="137" t="str">
        <f t="shared" si="172"/>
        <v/>
      </c>
      <c r="AZ1009" s="163"/>
      <c r="BA1009" s="142"/>
      <c r="BB1009" s="163"/>
      <c r="BC1009" s="174"/>
      <c r="BD1009" s="174"/>
      <c r="BE1009" s="174"/>
      <c r="BF1009" s="174"/>
      <c r="BG1009" s="164"/>
      <c r="BH1009" s="164"/>
      <c r="BI1009" s="164"/>
      <c r="BK1009" s="137">
        <v>162</v>
      </c>
      <c r="BL1009" s="137">
        <f t="shared" si="174"/>
        <v>1.0303999999999973</v>
      </c>
      <c r="BM1009" s="137">
        <f t="shared" si="175"/>
        <v>0.99432312238544884</v>
      </c>
      <c r="BN1009" s="137">
        <f t="shared" si="176"/>
        <v>1.1026498897603876E-4</v>
      </c>
      <c r="BO1009" s="137" t="str">
        <f t="shared" si="177"/>
        <v/>
      </c>
      <c r="BP1009" s="137" t="str">
        <f t="shared" si="173"/>
        <v/>
      </c>
    </row>
    <row r="1010" spans="3:68" ht="20.100000000000001" customHeight="1" x14ac:dyDescent="0.25">
      <c r="C1010" s="12"/>
      <c r="E1010" s="130"/>
      <c r="F1010" s="130"/>
      <c r="S1010" s="138"/>
      <c r="U1010" s="154"/>
      <c r="V1010" s="154"/>
      <c r="AF1010" s="137">
        <v>186</v>
      </c>
      <c r="AG1010" s="137">
        <f t="shared" si="164"/>
        <v>-3.2560000000000002</v>
      </c>
      <c r="AK1010" s="137">
        <f t="shared" si="165"/>
        <v>1.9898290803522173E-3</v>
      </c>
      <c r="AL1010" s="137">
        <f t="shared" si="166"/>
        <v>5.6496875754479404E-4</v>
      </c>
      <c r="AM1010" s="137">
        <f t="shared" si="167"/>
        <v>1.9898290803522173E-3</v>
      </c>
      <c r="AN1010" s="137" t="str">
        <f t="shared" si="168"/>
        <v/>
      </c>
      <c r="AO1010" s="137" t="str">
        <f t="shared" si="169"/>
        <v/>
      </c>
      <c r="AP1010" s="137">
        <f t="shared" si="170"/>
        <v>0</v>
      </c>
      <c r="AQ1010" s="137" t="str">
        <f t="shared" si="171"/>
        <v/>
      </c>
      <c r="AR1010" s="137" t="str">
        <f t="shared" si="172"/>
        <v/>
      </c>
      <c r="AZ1010" s="163"/>
      <c r="BA1010" s="142"/>
      <c r="BB1010" s="163"/>
      <c r="BC1010" s="174"/>
      <c r="BD1010" s="174"/>
      <c r="BE1010" s="174"/>
      <c r="BF1010" s="174"/>
      <c r="BG1010" s="164"/>
      <c r="BH1010" s="164"/>
      <c r="BI1010" s="164"/>
      <c r="BK1010" s="137">
        <v>163</v>
      </c>
      <c r="BL1010" s="137">
        <f t="shared" si="174"/>
        <v>1.0367999999999973</v>
      </c>
      <c r="BM1010" s="137">
        <f t="shared" si="175"/>
        <v>0.9942128573964728</v>
      </c>
      <c r="BN1010" s="137">
        <f t="shared" si="176"/>
        <v>1.1162204420778199E-4</v>
      </c>
      <c r="BO1010" s="137" t="str">
        <f t="shared" si="177"/>
        <v/>
      </c>
      <c r="BP1010" s="137" t="str">
        <f t="shared" si="173"/>
        <v/>
      </c>
    </row>
    <row r="1011" spans="3:68" ht="20.100000000000001" customHeight="1" x14ac:dyDescent="0.25">
      <c r="C1011" s="12"/>
      <c r="E1011" s="130"/>
      <c r="F1011" s="130"/>
      <c r="S1011" s="138"/>
      <c r="U1011" s="154"/>
      <c r="V1011" s="154"/>
      <c r="AF1011" s="137">
        <v>187</v>
      </c>
      <c r="AG1011" s="137">
        <f t="shared" si="164"/>
        <v>-3.2519999999999998</v>
      </c>
      <c r="AK1011" s="137">
        <f t="shared" si="165"/>
        <v>2.0158979840470305E-3</v>
      </c>
      <c r="AL1011" s="137">
        <f t="shared" si="166"/>
        <v>5.7298010925139608E-4</v>
      </c>
      <c r="AM1011" s="137">
        <f t="shared" si="167"/>
        <v>2.0158979840470305E-3</v>
      </c>
      <c r="AN1011" s="137" t="str">
        <f t="shared" si="168"/>
        <v/>
      </c>
      <c r="AO1011" s="137" t="str">
        <f t="shared" si="169"/>
        <v/>
      </c>
      <c r="AP1011" s="137">
        <f t="shared" si="170"/>
        <v>0</v>
      </c>
      <c r="AQ1011" s="137" t="str">
        <f t="shared" si="171"/>
        <v/>
      </c>
      <c r="AR1011" s="137" t="str">
        <f t="shared" si="172"/>
        <v/>
      </c>
      <c r="AZ1011" s="163"/>
      <c r="BA1011" s="142"/>
      <c r="BB1011" s="163"/>
      <c r="BC1011" s="174"/>
      <c r="BD1011" s="174"/>
      <c r="BE1011" s="174"/>
      <c r="BF1011" s="174"/>
      <c r="BG1011" s="164"/>
      <c r="BH1011" s="164"/>
      <c r="BI1011" s="164"/>
      <c r="BK1011" s="137">
        <v>164</v>
      </c>
      <c r="BL1011" s="137">
        <f t="shared" si="174"/>
        <v>1.0431999999999972</v>
      </c>
      <c r="BM1011" s="137">
        <f t="shared" si="175"/>
        <v>0.99410123535226502</v>
      </c>
      <c r="BN1011" s="137">
        <f t="shared" si="176"/>
        <v>1.1298510360691072E-4</v>
      </c>
      <c r="BO1011" s="137" t="str">
        <f t="shared" si="177"/>
        <v/>
      </c>
      <c r="BP1011" s="137" t="str">
        <f t="shared" si="173"/>
        <v/>
      </c>
    </row>
    <row r="1012" spans="3:68" ht="20.100000000000001" customHeight="1" x14ac:dyDescent="0.25">
      <c r="C1012" s="12"/>
      <c r="E1012" s="130"/>
      <c r="F1012" s="130"/>
      <c r="S1012" s="138"/>
      <c r="U1012" s="154"/>
      <c r="V1012" s="154"/>
      <c r="AF1012" s="137">
        <v>188</v>
      </c>
      <c r="AG1012" s="137">
        <f t="shared" si="164"/>
        <v>-3.2480000000000002</v>
      </c>
      <c r="AK1012" s="137">
        <f t="shared" si="165"/>
        <v>2.0422757417791907E-3</v>
      </c>
      <c r="AL1012" s="137">
        <f t="shared" si="166"/>
        <v>5.8109635322137556E-4</v>
      </c>
      <c r="AM1012" s="137">
        <f t="shared" si="167"/>
        <v>2.0422757417791907E-3</v>
      </c>
      <c r="AN1012" s="137" t="str">
        <f t="shared" si="168"/>
        <v/>
      </c>
      <c r="AO1012" s="137" t="str">
        <f t="shared" si="169"/>
        <v/>
      </c>
      <c r="AP1012" s="137">
        <f t="shared" si="170"/>
        <v>0</v>
      </c>
      <c r="AQ1012" s="137" t="str">
        <f t="shared" si="171"/>
        <v/>
      </c>
      <c r="AR1012" s="137" t="str">
        <f t="shared" si="172"/>
        <v/>
      </c>
      <c r="AZ1012" s="163"/>
      <c r="BA1012" s="142"/>
      <c r="BB1012" s="163"/>
      <c r="BC1012" s="174"/>
      <c r="BD1012" s="174"/>
      <c r="BE1012" s="174"/>
      <c r="BF1012" s="174"/>
      <c r="BG1012" s="164"/>
      <c r="BH1012" s="164"/>
      <c r="BI1012" s="164"/>
      <c r="BK1012" s="137">
        <v>165</v>
      </c>
      <c r="BL1012" s="137">
        <f t="shared" si="174"/>
        <v>1.0495999999999972</v>
      </c>
      <c r="BM1012" s="137">
        <f t="shared" si="175"/>
        <v>0.99398825024865811</v>
      </c>
      <c r="BN1012" s="137">
        <f t="shared" si="176"/>
        <v>1.1435411286331298E-4</v>
      </c>
      <c r="BO1012" s="137" t="str">
        <f t="shared" si="177"/>
        <v/>
      </c>
      <c r="BP1012" s="137" t="str">
        <f t="shared" si="173"/>
        <v/>
      </c>
    </row>
    <row r="1013" spans="3:68" ht="20.100000000000001" customHeight="1" x14ac:dyDescent="0.25">
      <c r="C1013" s="12"/>
      <c r="E1013" s="130"/>
      <c r="F1013" s="130"/>
      <c r="S1013" s="138"/>
      <c r="U1013" s="154"/>
      <c r="V1013" s="154"/>
      <c r="AF1013" s="137">
        <v>189</v>
      </c>
      <c r="AG1013" s="137">
        <f t="shared" si="164"/>
        <v>-3.2439999999999998</v>
      </c>
      <c r="AK1013" s="137">
        <f t="shared" si="165"/>
        <v>2.0689655452589767E-3</v>
      </c>
      <c r="AL1013" s="137">
        <f t="shared" si="166"/>
        <v>5.8931873124544118E-4</v>
      </c>
      <c r="AM1013" s="137">
        <f t="shared" si="167"/>
        <v>2.0689655452589767E-3</v>
      </c>
      <c r="AN1013" s="137" t="str">
        <f t="shared" si="168"/>
        <v/>
      </c>
      <c r="AO1013" s="137" t="str">
        <f t="shared" si="169"/>
        <v/>
      </c>
      <c r="AP1013" s="137">
        <f t="shared" si="170"/>
        <v>0</v>
      </c>
      <c r="AQ1013" s="137" t="str">
        <f t="shared" si="171"/>
        <v/>
      </c>
      <c r="AR1013" s="137" t="str">
        <f t="shared" si="172"/>
        <v/>
      </c>
      <c r="AZ1013" s="163"/>
      <c r="BA1013" s="142"/>
      <c r="BB1013" s="163"/>
      <c r="BC1013" s="174"/>
      <c r="BD1013" s="174"/>
      <c r="BE1013" s="174"/>
      <c r="BF1013" s="174"/>
      <c r="BG1013" s="164"/>
      <c r="BH1013" s="164"/>
      <c r="BI1013" s="164"/>
      <c r="BK1013" s="137">
        <v>166</v>
      </c>
      <c r="BL1013" s="137">
        <f t="shared" si="174"/>
        <v>1.0559999999999972</v>
      </c>
      <c r="BM1013" s="137">
        <f t="shared" si="175"/>
        <v>0.9938738961357948</v>
      </c>
      <c r="BN1013" s="137">
        <f t="shared" si="176"/>
        <v>1.1572901765710686E-4</v>
      </c>
      <c r="BO1013" s="137" t="str">
        <f t="shared" si="177"/>
        <v/>
      </c>
      <c r="BP1013" s="137" t="str">
        <f t="shared" si="173"/>
        <v/>
      </c>
    </row>
    <row r="1014" spans="3:68" ht="20.100000000000001" customHeight="1" x14ac:dyDescent="0.25">
      <c r="C1014" s="12"/>
      <c r="E1014" s="130"/>
      <c r="F1014" s="130"/>
      <c r="S1014" s="138"/>
      <c r="U1014" s="154"/>
      <c r="V1014" s="154"/>
      <c r="AF1014" s="137">
        <v>190</v>
      </c>
      <c r="AG1014" s="137">
        <f t="shared" si="164"/>
        <v>-3.24</v>
      </c>
      <c r="AK1014" s="137">
        <f t="shared" si="165"/>
        <v>2.0959706128579419E-3</v>
      </c>
      <c r="AL1014" s="137">
        <f t="shared" si="166"/>
        <v>5.9764849793441559E-4</v>
      </c>
      <c r="AM1014" s="137">
        <f t="shared" si="167"/>
        <v>2.0959706128579419E-3</v>
      </c>
      <c r="AN1014" s="137" t="str">
        <f t="shared" si="168"/>
        <v/>
      </c>
      <c r="AO1014" s="137" t="str">
        <f t="shared" si="169"/>
        <v/>
      </c>
      <c r="AP1014" s="137">
        <f t="shared" si="170"/>
        <v>0</v>
      </c>
      <c r="AQ1014" s="137" t="str">
        <f t="shared" si="171"/>
        <v/>
      </c>
      <c r="AR1014" s="137" t="str">
        <f t="shared" si="172"/>
        <v/>
      </c>
      <c r="AZ1014" s="163"/>
      <c r="BA1014" s="142"/>
      <c r="BB1014" s="163"/>
      <c r="BC1014" s="174"/>
      <c r="BD1014" s="174"/>
      <c r="BE1014" s="174"/>
      <c r="BF1014" s="174"/>
      <c r="BG1014" s="164"/>
      <c r="BH1014" s="164"/>
      <c r="BI1014" s="164"/>
      <c r="BK1014" s="137">
        <v>167</v>
      </c>
      <c r="BL1014" s="137">
        <f t="shared" si="174"/>
        <v>1.0623999999999971</v>
      </c>
      <c r="BM1014" s="137">
        <f t="shared" si="175"/>
        <v>0.99375816711813769</v>
      </c>
      <c r="BN1014" s="137">
        <f t="shared" si="176"/>
        <v>1.1710976366341441E-4</v>
      </c>
      <c r="BO1014" s="137" t="str">
        <f t="shared" si="177"/>
        <v/>
      </c>
      <c r="BP1014" s="137" t="str">
        <f t="shared" si="173"/>
        <v/>
      </c>
    </row>
    <row r="1015" spans="3:68" ht="20.100000000000001" customHeight="1" x14ac:dyDescent="0.25">
      <c r="C1015" s="12"/>
      <c r="E1015" s="130"/>
      <c r="F1015" s="130"/>
      <c r="S1015" s="138"/>
      <c r="U1015" s="154"/>
      <c r="V1015" s="154"/>
      <c r="AF1015" s="137">
        <v>191</v>
      </c>
      <c r="AG1015" s="137">
        <f t="shared" si="164"/>
        <v>-3.2359999999999998</v>
      </c>
      <c r="AK1015" s="137">
        <f t="shared" si="165"/>
        <v>2.1232941897500681E-3</v>
      </c>
      <c r="AL1015" s="137">
        <f t="shared" si="166"/>
        <v>6.0608692082616525E-4</v>
      </c>
      <c r="AM1015" s="137">
        <f t="shared" si="167"/>
        <v>2.1232941897500681E-3</v>
      </c>
      <c r="AN1015" s="137" t="str">
        <f t="shared" si="168"/>
        <v/>
      </c>
      <c r="AO1015" s="137" t="str">
        <f t="shared" si="169"/>
        <v/>
      </c>
      <c r="AP1015" s="137">
        <f t="shared" si="170"/>
        <v>0</v>
      </c>
      <c r="AQ1015" s="137" t="str">
        <f t="shared" si="171"/>
        <v/>
      </c>
      <c r="AR1015" s="137" t="str">
        <f t="shared" si="172"/>
        <v/>
      </c>
      <c r="AZ1015" s="163"/>
      <c r="BA1015" s="142"/>
      <c r="BB1015" s="163"/>
      <c r="BC1015" s="174"/>
      <c r="BD1015" s="174"/>
      <c r="BE1015" s="174"/>
      <c r="BF1015" s="174"/>
      <c r="BG1015" s="164"/>
      <c r="BH1015" s="164"/>
      <c r="BI1015" s="164"/>
      <c r="BK1015" s="137">
        <v>168</v>
      </c>
      <c r="BL1015" s="137">
        <f t="shared" si="174"/>
        <v>1.0687999999999971</v>
      </c>
      <c r="BM1015" s="137">
        <f t="shared" si="175"/>
        <v>0.99364105735447428</v>
      </c>
      <c r="BN1015" s="137">
        <f t="shared" si="176"/>
        <v>1.1849629655624749E-4</v>
      </c>
      <c r="BO1015" s="137" t="str">
        <f t="shared" si="177"/>
        <v/>
      </c>
      <c r="BP1015" s="137" t="str">
        <f t="shared" si="173"/>
        <v/>
      </c>
    </row>
    <row r="1016" spans="3:68" ht="20.100000000000001" customHeight="1" x14ac:dyDescent="0.25">
      <c r="C1016" s="12"/>
      <c r="E1016" s="130"/>
      <c r="F1016" s="130"/>
      <c r="S1016" s="138"/>
      <c r="U1016" s="154"/>
      <c r="V1016" s="154"/>
      <c r="AF1016" s="137">
        <v>192</v>
      </c>
      <c r="AG1016" s="137">
        <f t="shared" si="164"/>
        <v>-3.2320000000000002</v>
      </c>
      <c r="AK1016" s="137">
        <f t="shared" si="165"/>
        <v>2.1509395480525033E-3</v>
      </c>
      <c r="AL1016" s="137">
        <f t="shared" si="166"/>
        <v>6.1463528049309185E-4</v>
      </c>
      <c r="AM1016" s="137">
        <f t="shared" si="167"/>
        <v>2.1509395480525033E-3</v>
      </c>
      <c r="AN1016" s="137" t="str">
        <f t="shared" si="168"/>
        <v/>
      </c>
      <c r="AO1016" s="137" t="str">
        <f t="shared" si="169"/>
        <v/>
      </c>
      <c r="AP1016" s="137">
        <f t="shared" si="170"/>
        <v>0</v>
      </c>
      <c r="AQ1016" s="137" t="str">
        <f t="shared" si="171"/>
        <v/>
      </c>
      <c r="AR1016" s="137" t="str">
        <f t="shared" si="172"/>
        <v/>
      </c>
      <c r="AZ1016" s="163"/>
      <c r="BA1016" s="142"/>
      <c r="BB1016" s="163"/>
      <c r="BC1016" s="174"/>
      <c r="BD1016" s="174"/>
      <c r="BE1016" s="174"/>
      <c r="BF1016" s="174"/>
      <c r="BG1016" s="164"/>
      <c r="BH1016" s="164"/>
      <c r="BI1016" s="164"/>
      <c r="BK1016" s="137">
        <v>169</v>
      </c>
      <c r="BL1016" s="137">
        <f t="shared" si="174"/>
        <v>1.075199999999997</v>
      </c>
      <c r="BM1016" s="137">
        <f t="shared" si="175"/>
        <v>0.99352256105791803</v>
      </c>
      <c r="BN1016" s="137">
        <f t="shared" si="176"/>
        <v>1.1988856201317066E-4</v>
      </c>
      <c r="BO1016" s="137" t="str">
        <f t="shared" si="177"/>
        <v/>
      </c>
      <c r="BP1016" s="137" t="str">
        <f t="shared" si="173"/>
        <v/>
      </c>
    </row>
    <row r="1017" spans="3:68" ht="20.100000000000001" customHeight="1" x14ac:dyDescent="0.25">
      <c r="C1017" s="12"/>
      <c r="E1017" s="130"/>
      <c r="F1017" s="130"/>
      <c r="S1017" s="138"/>
      <c r="U1017" s="154"/>
      <c r="V1017" s="154"/>
      <c r="AF1017" s="137">
        <v>193</v>
      </c>
      <c r="AG1017" s="137">
        <f t="shared" ref="AG1017:AG1080" si="178">AG$818+(AF1017*AG$821)</f>
        <v>-3.2279999999999998</v>
      </c>
      <c r="AK1017" s="137">
        <f t="shared" ref="AK1017:AK1080" si="179">_xlfn.NORM.DIST(AG1017,AG$815,AG$816,0)</f>
        <v>2.1789099869660876E-3</v>
      </c>
      <c r="AL1017" s="137">
        <f t="shared" ref="AL1017:AL1080" si="180">_xlfn.NORM.DIST(AG1017,AG$815,AG$816,1)</f>
        <v>6.2329487065019087E-4</v>
      </c>
      <c r="AM1017" s="137">
        <f t="shared" ref="AM1017:AM1080" si="181">IF(OR(AL1017&lt;$AN$820,AL1017&gt;$AN$821),AK1017,"")</f>
        <v>2.1789099869660876E-3</v>
      </c>
      <c r="AN1017" s="137" t="str">
        <f t="shared" ref="AN1017:AN1080" si="182">IF(AND(AL1017&gt;$AN$820,AL1017&lt;$AN$821),AK1017,"")</f>
        <v/>
      </c>
      <c r="AO1017" s="137" t="str">
        <f t="shared" ref="AO1017:AO1080" si="183">IF(AK1017=MAX(AK$824:AK$2815),AK1017,"")</f>
        <v/>
      </c>
      <c r="AP1017" s="137">
        <f t="shared" ref="AP1017:AP1080" si="184">_xlfn.NORM.DIST(AF1017,AN$816,AN$817,0)</f>
        <v>0</v>
      </c>
      <c r="AQ1017" s="137" t="str">
        <f t="shared" ref="AQ1017:AQ1080" si="185">IF(AP1017=MAX(AP$824:AP$2815),AK1017,"")</f>
        <v/>
      </c>
      <c r="AR1017" s="137" t="str">
        <f t="shared" ref="AR1017:AR1080" si="186">IF(AQ1017=MIN(AQ$824:AQ$2815),AQ1017,"")</f>
        <v/>
      </c>
      <c r="AZ1017" s="163"/>
      <c r="BA1017" s="142"/>
      <c r="BB1017" s="163"/>
      <c r="BC1017" s="174"/>
      <c r="BD1017" s="174"/>
      <c r="BE1017" s="174"/>
      <c r="BF1017" s="174"/>
      <c r="BG1017" s="164"/>
      <c r="BH1017" s="164"/>
      <c r="BI1017" s="164"/>
      <c r="BK1017" s="137">
        <v>170</v>
      </c>
      <c r="BL1017" s="137">
        <f t="shared" si="174"/>
        <v>1.081599999999997</v>
      </c>
      <c r="BM1017" s="137">
        <f t="shared" si="175"/>
        <v>0.99340267249590486</v>
      </c>
      <c r="BN1017" s="137">
        <f t="shared" si="176"/>
        <v>1.2128650571896493E-4</v>
      </c>
      <c r="BO1017" s="137" t="str">
        <f t="shared" si="177"/>
        <v/>
      </c>
      <c r="BP1017" s="137" t="str">
        <f t="shared" si="173"/>
        <v/>
      </c>
    </row>
    <row r="1018" spans="3:68" ht="20.100000000000001" customHeight="1" x14ac:dyDescent="0.25">
      <c r="C1018" s="12"/>
      <c r="E1018" s="130"/>
      <c r="F1018" s="130"/>
      <c r="S1018" s="138"/>
      <c r="U1018" s="154"/>
      <c r="V1018" s="154"/>
      <c r="AF1018" s="137">
        <v>194</v>
      </c>
      <c r="AG1018" s="137">
        <f t="shared" si="178"/>
        <v>-3.2240000000000002</v>
      </c>
      <c r="AK1018" s="137">
        <f t="shared" si="179"/>
        <v>2.2072088329153942E-3</v>
      </c>
      <c r="AL1018" s="137">
        <f t="shared" si="180"/>
        <v>6.3206699826365276E-4</v>
      </c>
      <c r="AM1018" s="137">
        <f t="shared" si="181"/>
        <v>2.2072088329153942E-3</v>
      </c>
      <c r="AN1018" s="137" t="str">
        <f t="shared" si="182"/>
        <v/>
      </c>
      <c r="AO1018" s="137" t="str">
        <f t="shared" si="183"/>
        <v/>
      </c>
      <c r="AP1018" s="137">
        <f t="shared" si="184"/>
        <v>0</v>
      </c>
      <c r="AQ1018" s="137" t="str">
        <f t="shared" si="185"/>
        <v/>
      </c>
      <c r="AR1018" s="137" t="str">
        <f t="shared" si="186"/>
        <v/>
      </c>
      <c r="AZ1018" s="163"/>
      <c r="BA1018" s="142"/>
      <c r="BB1018" s="163"/>
      <c r="BC1018" s="174"/>
      <c r="BD1018" s="174"/>
      <c r="BE1018" s="174"/>
      <c r="BF1018" s="174"/>
      <c r="BG1018" s="164"/>
      <c r="BH1018" s="164"/>
      <c r="BI1018" s="164"/>
      <c r="BK1018" s="137">
        <v>171</v>
      </c>
      <c r="BL1018" s="137">
        <f t="shared" si="174"/>
        <v>1.087999999999997</v>
      </c>
      <c r="BM1018" s="137">
        <f t="shared" si="175"/>
        <v>0.99328138599018589</v>
      </c>
      <c r="BN1018" s="137">
        <f t="shared" si="176"/>
        <v>1.2269007337017968E-4</v>
      </c>
      <c r="BO1018" s="137" t="str">
        <f t="shared" si="177"/>
        <v/>
      </c>
      <c r="BP1018" s="137" t="str">
        <f t="shared" si="173"/>
        <v/>
      </c>
    </row>
    <row r="1019" spans="3:68" ht="20.100000000000001" customHeight="1" x14ac:dyDescent="0.25">
      <c r="C1019" s="12"/>
      <c r="E1019" s="130"/>
      <c r="F1019" s="130"/>
      <c r="S1019" s="138"/>
      <c r="U1019" s="154"/>
      <c r="V1019" s="154"/>
      <c r="AF1019" s="137">
        <v>195</v>
      </c>
      <c r="AG1019" s="137">
        <f t="shared" si="178"/>
        <v>-3.2199999999999998</v>
      </c>
      <c r="AK1019" s="137">
        <f t="shared" si="179"/>
        <v>2.2358394396885424E-3</v>
      </c>
      <c r="AL1019" s="137">
        <f t="shared" si="180"/>
        <v>6.4095298366005583E-4</v>
      </c>
      <c r="AM1019" s="137">
        <f t="shared" si="181"/>
        <v>2.2358394396885424E-3</v>
      </c>
      <c r="AN1019" s="137" t="str">
        <f t="shared" si="182"/>
        <v/>
      </c>
      <c r="AO1019" s="137" t="str">
        <f t="shared" si="183"/>
        <v/>
      </c>
      <c r="AP1019" s="137">
        <f t="shared" si="184"/>
        <v>0</v>
      </c>
      <c r="AQ1019" s="137" t="str">
        <f t="shared" si="185"/>
        <v/>
      </c>
      <c r="AR1019" s="137" t="str">
        <f t="shared" si="186"/>
        <v/>
      </c>
      <c r="AZ1019" s="163"/>
      <c r="BA1019" s="142"/>
      <c r="BB1019" s="163"/>
      <c r="BC1019" s="174"/>
      <c r="BD1019" s="174"/>
      <c r="BE1019" s="174"/>
      <c r="BF1019" s="174"/>
      <c r="BG1019" s="164"/>
      <c r="BH1019" s="164"/>
      <c r="BK1019" s="137">
        <v>172</v>
      </c>
      <c r="BL1019" s="137">
        <f t="shared" si="174"/>
        <v>1.0943999999999969</v>
      </c>
      <c r="BM1019" s="137">
        <f t="shared" si="175"/>
        <v>0.99315869591681571</v>
      </c>
      <c r="BN1019" s="137">
        <f t="shared" si="176"/>
        <v>1.240992106784633E-4</v>
      </c>
      <c r="BO1019" s="137" t="str">
        <f t="shared" si="177"/>
        <v/>
      </c>
      <c r="BP1019" s="137" t="str">
        <f t="shared" si="173"/>
        <v/>
      </c>
    </row>
    <row r="1020" spans="3:68" ht="20.100000000000001" customHeight="1" x14ac:dyDescent="0.25">
      <c r="C1020" s="12"/>
      <c r="E1020" s="130"/>
      <c r="F1020" s="130"/>
      <c r="S1020" s="138"/>
      <c r="U1020" s="154"/>
      <c r="V1020" s="154"/>
      <c r="AF1020" s="137">
        <v>196</v>
      </c>
      <c r="AG1020" s="137">
        <f t="shared" si="178"/>
        <v>-3.2160000000000002</v>
      </c>
      <c r="AK1020" s="137">
        <f t="shared" si="179"/>
        <v>2.264805188576479E-3</v>
      </c>
      <c r="AL1020" s="137">
        <f t="shared" si="180"/>
        <v>6.4995416063608473E-4</v>
      </c>
      <c r="AM1020" s="137">
        <f t="shared" si="181"/>
        <v>2.264805188576479E-3</v>
      </c>
      <c r="AN1020" s="137" t="str">
        <f t="shared" si="182"/>
        <v/>
      </c>
      <c r="AO1020" s="137" t="str">
        <f t="shared" si="183"/>
        <v/>
      </c>
      <c r="AP1020" s="137">
        <f t="shared" si="184"/>
        <v>0</v>
      </c>
      <c r="AQ1020" s="137" t="str">
        <f t="shared" si="185"/>
        <v/>
      </c>
      <c r="AR1020" s="137" t="str">
        <f t="shared" si="186"/>
        <v/>
      </c>
      <c r="AZ1020" s="163"/>
      <c r="BA1020" s="142"/>
      <c r="BB1020" s="163"/>
      <c r="BC1020" s="174"/>
      <c r="BD1020" s="174"/>
      <c r="BE1020" s="174"/>
      <c r="BF1020" s="174"/>
      <c r="BG1020" s="164"/>
      <c r="BH1020" s="164"/>
      <c r="BI1020" s="164"/>
      <c r="BK1020" s="137">
        <v>173</v>
      </c>
      <c r="BL1020" s="137">
        <f t="shared" si="174"/>
        <v>1.1007999999999969</v>
      </c>
      <c r="BM1020" s="137">
        <f t="shared" si="175"/>
        <v>0.99303459670613725</v>
      </c>
      <c r="BN1020" s="137">
        <f t="shared" si="176"/>
        <v>1.2551386337456005E-4</v>
      </c>
      <c r="BO1020" s="137" t="str">
        <f t="shared" si="177"/>
        <v/>
      </c>
      <c r="BP1020" s="137" t="str">
        <f t="shared" si="173"/>
        <v/>
      </c>
    </row>
    <row r="1021" spans="3:68" ht="20.100000000000001" customHeight="1" x14ac:dyDescent="0.25">
      <c r="C1021" s="12"/>
      <c r="E1021" s="130"/>
      <c r="F1021" s="130"/>
      <c r="S1021" s="138"/>
      <c r="U1021" s="154"/>
      <c r="V1021" s="154"/>
      <c r="AF1021" s="137">
        <v>197</v>
      </c>
      <c r="AG1021" s="137">
        <f t="shared" si="178"/>
        <v>-3.2119999999999997</v>
      </c>
      <c r="AK1021" s="137">
        <f t="shared" si="179"/>
        <v>2.2941094885119994E-3</v>
      </c>
      <c r="AL1021" s="137">
        <f t="shared" si="180"/>
        <v>6.5907187656883087E-4</v>
      </c>
      <c r="AM1021" s="137">
        <f t="shared" si="181"/>
        <v>2.2941094885119994E-3</v>
      </c>
      <c r="AN1021" s="137" t="str">
        <f t="shared" si="182"/>
        <v/>
      </c>
      <c r="AO1021" s="137" t="str">
        <f t="shared" si="183"/>
        <v/>
      </c>
      <c r="AP1021" s="137">
        <f t="shared" si="184"/>
        <v>0</v>
      </c>
      <c r="AQ1021" s="137" t="str">
        <f t="shared" si="185"/>
        <v/>
      </c>
      <c r="AR1021" s="137" t="str">
        <f t="shared" si="186"/>
        <v/>
      </c>
      <c r="AZ1021" s="163"/>
      <c r="BA1021" s="142"/>
      <c r="BB1021" s="163"/>
      <c r="BC1021" s="174"/>
      <c r="BD1021" s="174"/>
      <c r="BE1021" s="174"/>
      <c r="BF1021" s="174"/>
      <c r="BG1021" s="164"/>
      <c r="BH1021" s="164"/>
      <c r="BI1021" s="164"/>
      <c r="BK1021" s="137">
        <v>174</v>
      </c>
      <c r="BL1021" s="137">
        <f t="shared" si="174"/>
        <v>1.1071999999999969</v>
      </c>
      <c r="BM1021" s="137">
        <f t="shared" si="175"/>
        <v>0.99290908284276269</v>
      </c>
      <c r="BN1021" s="137">
        <f t="shared" si="176"/>
        <v>1.2693397721252886E-4</v>
      </c>
      <c r="BO1021" s="137" t="str">
        <f t="shared" si="177"/>
        <v/>
      </c>
      <c r="BP1021" s="137" t="str">
        <f t="shared" si="173"/>
        <v/>
      </c>
    </row>
    <row r="1022" spans="3:68" ht="20.100000000000001" customHeight="1" x14ac:dyDescent="0.25">
      <c r="C1022" s="12"/>
      <c r="E1022" s="130"/>
      <c r="F1022" s="130"/>
      <c r="S1022" s="138"/>
      <c r="U1022" s="154"/>
      <c r="V1022" s="154"/>
      <c r="AF1022" s="137">
        <v>198</v>
      </c>
      <c r="AG1022" s="137">
        <f t="shared" si="178"/>
        <v>-3.2080000000000002</v>
      </c>
      <c r="AK1022" s="137">
        <f t="shared" si="179"/>
        <v>2.3237557762082004E-3</v>
      </c>
      <c r="AL1022" s="137">
        <f t="shared" si="180"/>
        <v>6.6830749252662152E-4</v>
      </c>
      <c r="AM1022" s="137">
        <f t="shared" si="181"/>
        <v>2.3237557762082004E-3</v>
      </c>
      <c r="AN1022" s="137" t="str">
        <f t="shared" si="182"/>
        <v/>
      </c>
      <c r="AO1022" s="137" t="str">
        <f t="shared" si="183"/>
        <v/>
      </c>
      <c r="AP1022" s="137">
        <f t="shared" si="184"/>
        <v>0</v>
      </c>
      <c r="AQ1022" s="137" t="str">
        <f t="shared" si="185"/>
        <v/>
      </c>
      <c r="AR1022" s="137" t="str">
        <f t="shared" si="186"/>
        <v/>
      </c>
      <c r="AZ1022" s="163"/>
      <c r="BA1022" s="142"/>
      <c r="BB1022" s="163"/>
      <c r="BC1022" s="174"/>
      <c r="BD1022" s="174"/>
      <c r="BE1022" s="174"/>
      <c r="BF1022" s="174"/>
      <c r="BG1022" s="164"/>
      <c r="BH1022" s="164"/>
      <c r="BI1022" s="164"/>
      <c r="BK1022" s="137">
        <v>175</v>
      </c>
      <c r="BL1022" s="137">
        <f t="shared" si="174"/>
        <v>1.1135999999999968</v>
      </c>
      <c r="BM1022" s="137">
        <f t="shared" si="175"/>
        <v>0.99278214886555016</v>
      </c>
      <c r="BN1022" s="137">
        <f t="shared" si="176"/>
        <v>1.2835949797362911E-4</v>
      </c>
      <c r="BO1022" s="137" t="str">
        <f t="shared" si="177"/>
        <v/>
      </c>
      <c r="BP1022" s="137" t="str">
        <f t="shared" si="173"/>
        <v/>
      </c>
    </row>
    <row r="1023" spans="3:68" ht="20.100000000000001" customHeight="1" x14ac:dyDescent="0.25">
      <c r="C1023" s="12"/>
      <c r="E1023" s="130"/>
      <c r="F1023" s="130"/>
      <c r="S1023" s="138"/>
      <c r="U1023" s="154"/>
      <c r="V1023" s="154"/>
      <c r="AF1023" s="137">
        <v>199</v>
      </c>
      <c r="AG1023" s="137">
        <f t="shared" si="178"/>
        <v>-3.2039999999999997</v>
      </c>
      <c r="AK1023" s="137">
        <f t="shared" si="179"/>
        <v>2.3537475162966311E-3</v>
      </c>
      <c r="AL1023" s="137">
        <f t="shared" si="180"/>
        <v>6.7766238338043774E-4</v>
      </c>
      <c r="AM1023" s="137">
        <f t="shared" si="181"/>
        <v>2.3537475162966311E-3</v>
      </c>
      <c r="AN1023" s="137" t="str">
        <f t="shared" si="182"/>
        <v/>
      </c>
      <c r="AO1023" s="137" t="str">
        <f t="shared" si="183"/>
        <v/>
      </c>
      <c r="AP1023" s="137">
        <f t="shared" si="184"/>
        <v>0</v>
      </c>
      <c r="AQ1023" s="137" t="str">
        <f t="shared" si="185"/>
        <v/>
      </c>
      <c r="AR1023" s="137" t="str">
        <f t="shared" si="186"/>
        <v/>
      </c>
      <c r="AZ1023" s="163"/>
      <c r="BA1023" s="142"/>
      <c r="BB1023" s="163"/>
      <c r="BC1023" s="174"/>
      <c r="BD1023" s="174"/>
      <c r="BE1023" s="174"/>
      <c r="BF1023" s="174"/>
      <c r="BG1023" s="164"/>
      <c r="BH1023" s="164"/>
      <c r="BI1023" s="164"/>
      <c r="BK1023" s="137">
        <v>176</v>
      </c>
      <c r="BL1023" s="137">
        <f t="shared" si="174"/>
        <v>1.1199999999999968</v>
      </c>
      <c r="BM1023" s="137">
        <f t="shared" si="175"/>
        <v>0.99265378936757653</v>
      </c>
      <c r="BN1023" s="137">
        <f t="shared" si="176"/>
        <v>1.2979037146865213E-4</v>
      </c>
      <c r="BO1023" s="137" t="str">
        <f t="shared" si="177"/>
        <v/>
      </c>
      <c r="BP1023" s="137" t="str">
        <f t="shared" si="173"/>
        <v/>
      </c>
    </row>
    <row r="1024" spans="3:68" ht="20.100000000000001" customHeight="1" x14ac:dyDescent="0.25">
      <c r="C1024" s="12"/>
      <c r="E1024" s="130"/>
      <c r="F1024" s="130"/>
      <c r="S1024" s="138"/>
      <c r="U1024" s="154"/>
      <c r="V1024" s="154"/>
      <c r="AF1024" s="137">
        <v>200</v>
      </c>
      <c r="AG1024" s="137">
        <f t="shared" si="178"/>
        <v>-3.2</v>
      </c>
      <c r="AK1024" s="137">
        <f t="shared" si="179"/>
        <v>2.3840882014648404E-3</v>
      </c>
      <c r="AL1024" s="137">
        <f t="shared" si="180"/>
        <v>6.8713793791584719E-4</v>
      </c>
      <c r="AM1024" s="137">
        <f t="shared" si="181"/>
        <v>2.3840882014648404E-3</v>
      </c>
      <c r="AN1024" s="137" t="str">
        <f t="shared" si="182"/>
        <v/>
      </c>
      <c r="AO1024" s="137" t="str">
        <f t="shared" si="183"/>
        <v/>
      </c>
      <c r="AP1024" s="137">
        <f t="shared" si="184"/>
        <v>0</v>
      </c>
      <c r="AQ1024" s="137" t="str">
        <f t="shared" si="185"/>
        <v/>
      </c>
      <c r="AR1024" s="137" t="str">
        <f t="shared" si="186"/>
        <v/>
      </c>
      <c r="AZ1024" s="163"/>
      <c r="BA1024" s="142"/>
      <c r="BB1024" s="163"/>
      <c r="BC1024" s="174"/>
      <c r="BD1024" s="174"/>
      <c r="BE1024" s="174"/>
      <c r="BF1024" s="174"/>
      <c r="BG1024" s="164"/>
      <c r="BH1024" s="164"/>
      <c r="BI1024" s="164"/>
      <c r="BK1024" s="137">
        <v>177</v>
      </c>
      <c r="BL1024" s="137">
        <f t="shared" si="174"/>
        <v>1.1263999999999967</v>
      </c>
      <c r="BM1024" s="137">
        <f t="shared" si="175"/>
        <v>0.99252399899610788</v>
      </c>
      <c r="BN1024" s="137">
        <f t="shared" si="176"/>
        <v>1.3122654354325025E-4</v>
      </c>
      <c r="BO1024" s="137" t="str">
        <f t="shared" si="177"/>
        <v/>
      </c>
      <c r="BP1024" s="137" t="str">
        <f t="shared" si="173"/>
        <v/>
      </c>
    </row>
    <row r="1025" spans="3:68" ht="20.100000000000001" customHeight="1" x14ac:dyDescent="0.25">
      <c r="C1025" s="12"/>
      <c r="E1025" s="130"/>
      <c r="F1025" s="130"/>
      <c r="S1025" s="138"/>
      <c r="U1025" s="154"/>
      <c r="V1025" s="154"/>
      <c r="AF1025" s="137">
        <v>201</v>
      </c>
      <c r="AG1025" s="137">
        <f t="shared" si="178"/>
        <v>-3.1959999999999997</v>
      </c>
      <c r="AK1025" s="137">
        <f t="shared" si="179"/>
        <v>2.4147813525935867E-3</v>
      </c>
      <c r="AL1025" s="137">
        <f t="shared" si="180"/>
        <v>6.9673555894551257E-4</v>
      </c>
      <c r="AM1025" s="137">
        <f t="shared" si="181"/>
        <v>2.4147813525935867E-3</v>
      </c>
      <c r="AN1025" s="137" t="str">
        <f t="shared" si="182"/>
        <v/>
      </c>
      <c r="AO1025" s="137" t="str">
        <f t="shared" si="183"/>
        <v/>
      </c>
      <c r="AP1025" s="137">
        <f t="shared" si="184"/>
        <v>0</v>
      </c>
      <c r="AQ1025" s="137" t="str">
        <f t="shared" si="185"/>
        <v/>
      </c>
      <c r="AR1025" s="137" t="str">
        <f t="shared" si="186"/>
        <v/>
      </c>
      <c r="AZ1025" s="163"/>
      <c r="BA1025" s="142"/>
      <c r="BB1025" s="163"/>
      <c r="BC1025" s="174"/>
      <c r="BD1025" s="174"/>
      <c r="BE1025" s="174"/>
      <c r="BF1025" s="174"/>
      <c r="BG1025" s="164"/>
      <c r="BH1025" s="164"/>
      <c r="BI1025" s="164"/>
      <c r="BK1025" s="137">
        <v>178</v>
      </c>
      <c r="BL1025" s="137">
        <f t="shared" si="174"/>
        <v>1.1327999999999967</v>
      </c>
      <c r="BM1025" s="137">
        <f t="shared" si="175"/>
        <v>0.99239277245256463</v>
      </c>
      <c r="BN1025" s="137">
        <f t="shared" si="176"/>
        <v>1.3266796008049031E-4</v>
      </c>
      <c r="BO1025" s="137" t="str">
        <f t="shared" si="177"/>
        <v/>
      </c>
      <c r="BP1025" s="137" t="str">
        <f t="shared" si="173"/>
        <v/>
      </c>
    </row>
    <row r="1026" spans="3:68" ht="20.100000000000001" customHeight="1" x14ac:dyDescent="0.25">
      <c r="C1026" s="12"/>
      <c r="E1026" s="130"/>
      <c r="F1026" s="130"/>
      <c r="S1026" s="138"/>
      <c r="U1026" s="154"/>
      <c r="V1026" s="154"/>
      <c r="AF1026" s="137">
        <v>202</v>
      </c>
      <c r="AG1026" s="137">
        <f t="shared" si="178"/>
        <v>-3.1920000000000002</v>
      </c>
      <c r="AK1026" s="137">
        <f t="shared" si="179"/>
        <v>2.4458305188934013E-3</v>
      </c>
      <c r="AL1026" s="137">
        <f t="shared" si="180"/>
        <v>7.0645666342222596E-4</v>
      </c>
      <c r="AM1026" s="137">
        <f t="shared" si="181"/>
        <v>2.4458305188934013E-3</v>
      </c>
      <c r="AN1026" s="137" t="str">
        <f t="shared" si="182"/>
        <v/>
      </c>
      <c r="AO1026" s="137" t="str">
        <f t="shared" si="183"/>
        <v/>
      </c>
      <c r="AP1026" s="137">
        <f t="shared" si="184"/>
        <v>0</v>
      </c>
      <c r="AQ1026" s="137" t="str">
        <f t="shared" si="185"/>
        <v/>
      </c>
      <c r="AR1026" s="137" t="str">
        <f t="shared" si="186"/>
        <v/>
      </c>
      <c r="AZ1026" s="163"/>
      <c r="BA1026" s="142"/>
      <c r="BB1026" s="163"/>
      <c r="BC1026" s="174"/>
      <c r="BD1026" s="174"/>
      <c r="BE1026" s="174"/>
      <c r="BF1026" s="174"/>
      <c r="BG1026" s="164"/>
      <c r="BH1026" s="164"/>
      <c r="BI1026" s="164"/>
      <c r="BK1026" s="137">
        <v>179</v>
      </c>
      <c r="BL1026" s="137">
        <f t="shared" si="174"/>
        <v>1.1391999999999967</v>
      </c>
      <c r="BM1026" s="137">
        <f t="shared" si="175"/>
        <v>0.99226010449248414</v>
      </c>
      <c r="BN1026" s="137">
        <f t="shared" si="176"/>
        <v>1.3411456700418434E-4</v>
      </c>
      <c r="BO1026" s="137" t="str">
        <f t="shared" si="177"/>
        <v/>
      </c>
      <c r="BP1026" s="137" t="str">
        <f t="shared" si="173"/>
        <v/>
      </c>
    </row>
    <row r="1027" spans="3:68" ht="20.100000000000001" customHeight="1" x14ac:dyDescent="0.25">
      <c r="C1027" s="12"/>
      <c r="E1027" s="130"/>
      <c r="F1027" s="130"/>
      <c r="S1027" s="138"/>
      <c r="U1027" s="154"/>
      <c r="V1027" s="154"/>
      <c r="AF1027" s="137">
        <v>203</v>
      </c>
      <c r="AG1027" s="137">
        <f t="shared" si="178"/>
        <v>-3.1879999999999997</v>
      </c>
      <c r="AK1027" s="137">
        <f t="shared" si="179"/>
        <v>2.4772392780407684E-3</v>
      </c>
      <c r="AL1027" s="137">
        <f t="shared" si="180"/>
        <v>7.1630268255251791E-4</v>
      </c>
      <c r="AM1027" s="137">
        <f t="shared" si="181"/>
        <v>2.4772392780407684E-3</v>
      </c>
      <c r="AN1027" s="137" t="str">
        <f t="shared" si="182"/>
        <v/>
      </c>
      <c r="AO1027" s="137" t="str">
        <f t="shared" si="183"/>
        <v/>
      </c>
      <c r="AP1027" s="137">
        <f t="shared" si="184"/>
        <v>0</v>
      </c>
      <c r="AQ1027" s="137" t="str">
        <f t="shared" si="185"/>
        <v/>
      </c>
      <c r="AR1027" s="137" t="str">
        <f t="shared" si="186"/>
        <v/>
      </c>
      <c r="AZ1027" s="163"/>
      <c r="BA1027" s="142"/>
      <c r="BB1027" s="163"/>
      <c r="BC1027" s="174"/>
      <c r="BD1027" s="174"/>
      <c r="BE1027" s="174"/>
      <c r="BF1027" s="174"/>
      <c r="BG1027" s="164"/>
      <c r="BH1027" s="164"/>
      <c r="BI1027" s="164"/>
      <c r="BK1027" s="137">
        <v>180</v>
      </c>
      <c r="BL1027" s="137">
        <f t="shared" si="174"/>
        <v>1.1455999999999966</v>
      </c>
      <c r="BM1027" s="137">
        <f t="shared" si="175"/>
        <v>0.99212598992547996</v>
      </c>
      <c r="BN1027" s="137">
        <f t="shared" si="176"/>
        <v>1.3556631028344146E-4</v>
      </c>
      <c r="BO1027" s="137" t="str">
        <f t="shared" si="177"/>
        <v/>
      </c>
      <c r="BP1027" s="137" t="str">
        <f t="shared" si="173"/>
        <v/>
      </c>
    </row>
    <row r="1028" spans="3:68" ht="20.100000000000001" customHeight="1" x14ac:dyDescent="0.25">
      <c r="C1028" s="12"/>
      <c r="E1028" s="130"/>
      <c r="F1028" s="130"/>
      <c r="S1028" s="138"/>
      <c r="U1028" s="154"/>
      <c r="V1028" s="154"/>
      <c r="AF1028" s="137">
        <v>204</v>
      </c>
      <c r="AG1028" s="137">
        <f t="shared" si="178"/>
        <v>-3.1840000000000002</v>
      </c>
      <c r="AK1028" s="137">
        <f t="shared" si="179"/>
        <v>2.5090112363136451E-3</v>
      </c>
      <c r="AL1028" s="137">
        <f t="shared" si="180"/>
        <v>7.2627506191077433E-4</v>
      </c>
      <c r="AM1028" s="137">
        <f t="shared" si="181"/>
        <v>2.5090112363136451E-3</v>
      </c>
      <c r="AN1028" s="137" t="str">
        <f t="shared" si="182"/>
        <v/>
      </c>
      <c r="AO1028" s="137" t="str">
        <f t="shared" si="183"/>
        <v/>
      </c>
      <c r="AP1028" s="137">
        <f t="shared" si="184"/>
        <v>0</v>
      </c>
      <c r="AQ1028" s="137" t="str">
        <f t="shared" si="185"/>
        <v/>
      </c>
      <c r="AR1028" s="137" t="str">
        <f t="shared" si="186"/>
        <v/>
      </c>
      <c r="AZ1028" s="163"/>
      <c r="BA1028" s="142"/>
      <c r="BB1028" s="163"/>
      <c r="BC1028" s="174"/>
      <c r="BD1028" s="174"/>
      <c r="BE1028" s="174"/>
      <c r="BF1028" s="174"/>
      <c r="BG1028" s="164"/>
      <c r="BH1028" s="164"/>
      <c r="BI1028" s="164"/>
      <c r="BK1028" s="137">
        <v>181</v>
      </c>
      <c r="BL1028" s="137">
        <f t="shared" si="174"/>
        <v>1.1519999999999966</v>
      </c>
      <c r="BM1028" s="137">
        <f t="shared" si="175"/>
        <v>0.99199042361519651</v>
      </c>
      <c r="BN1028" s="137">
        <f t="shared" si="176"/>
        <v>1.3702313593444426E-4</v>
      </c>
      <c r="BO1028" s="137" t="str">
        <f t="shared" si="177"/>
        <v/>
      </c>
      <c r="BP1028" s="137" t="str">
        <f t="shared" si="173"/>
        <v/>
      </c>
    </row>
    <row r="1029" spans="3:68" ht="20.100000000000001" customHeight="1" x14ac:dyDescent="0.25">
      <c r="C1029" s="12"/>
      <c r="E1029" s="130"/>
      <c r="F1029" s="130"/>
      <c r="S1029" s="138"/>
      <c r="U1029" s="154"/>
      <c r="V1029" s="154"/>
      <c r="AF1029" s="137">
        <v>205</v>
      </c>
      <c r="AG1029" s="137">
        <f t="shared" si="178"/>
        <v>-3.1799999999999997</v>
      </c>
      <c r="AK1029" s="137">
        <f t="shared" si="179"/>
        <v>2.5411500287265262E-3</v>
      </c>
      <c r="AL1029" s="137">
        <f t="shared" si="180"/>
        <v>7.3637526155393112E-4</v>
      </c>
      <c r="AM1029" s="137">
        <f t="shared" si="181"/>
        <v>2.5411500287265262E-3</v>
      </c>
      <c r="AN1029" s="137" t="str">
        <f t="shared" si="182"/>
        <v/>
      </c>
      <c r="AO1029" s="137" t="str">
        <f t="shared" si="183"/>
        <v/>
      </c>
      <c r="AP1029" s="137">
        <f t="shared" si="184"/>
        <v>0</v>
      </c>
      <c r="AQ1029" s="137" t="str">
        <f t="shared" si="185"/>
        <v/>
      </c>
      <c r="AR1029" s="137" t="str">
        <f t="shared" si="186"/>
        <v/>
      </c>
      <c r="AZ1029" s="163"/>
      <c r="BA1029" s="142"/>
      <c r="BB1029" s="163"/>
      <c r="BC1029" s="174"/>
      <c r="BD1029" s="174"/>
      <c r="BE1029" s="174"/>
      <c r="BF1029" s="174"/>
      <c r="BG1029" s="164"/>
      <c r="BH1029" s="164"/>
      <c r="BI1029" s="164"/>
      <c r="BK1029" s="137">
        <v>182</v>
      </c>
      <c r="BL1029" s="137">
        <f t="shared" si="174"/>
        <v>1.1583999999999965</v>
      </c>
      <c r="BM1029" s="137">
        <f t="shared" si="175"/>
        <v>0.99185340047926207</v>
      </c>
      <c r="BN1029" s="137">
        <f t="shared" si="176"/>
        <v>1.3848499002477865E-4</v>
      </c>
      <c r="BO1029" s="137" t="str">
        <f t="shared" si="177"/>
        <v/>
      </c>
      <c r="BP1029" s="137" t="str">
        <f t="shared" si="173"/>
        <v/>
      </c>
    </row>
    <row r="1030" spans="3:68" ht="20.100000000000001" customHeight="1" x14ac:dyDescent="0.25">
      <c r="C1030" s="12"/>
      <c r="E1030" s="130"/>
      <c r="F1030" s="130"/>
      <c r="S1030" s="138"/>
      <c r="U1030" s="154"/>
      <c r="V1030" s="154"/>
      <c r="AF1030" s="137">
        <v>206</v>
      </c>
      <c r="AG1030" s="137">
        <f t="shared" si="178"/>
        <v>-3.1760000000000002</v>
      </c>
      <c r="AK1030" s="137">
        <f t="shared" si="179"/>
        <v>2.5736593191648164E-3</v>
      </c>
      <c r="AL1030" s="137">
        <f t="shared" si="180"/>
        <v>7.4660475613666597E-4</v>
      </c>
      <c r="AM1030" s="137">
        <f t="shared" si="181"/>
        <v>2.5736593191648164E-3</v>
      </c>
      <c r="AN1030" s="137" t="str">
        <f t="shared" si="182"/>
        <v/>
      </c>
      <c r="AO1030" s="137" t="str">
        <f t="shared" si="183"/>
        <v/>
      </c>
      <c r="AP1030" s="137">
        <f t="shared" si="184"/>
        <v>0</v>
      </c>
      <c r="AQ1030" s="137" t="str">
        <f t="shared" si="185"/>
        <v/>
      </c>
      <c r="AR1030" s="137" t="str">
        <f t="shared" si="186"/>
        <v/>
      </c>
      <c r="AZ1030" s="163"/>
      <c r="BA1030" s="142"/>
      <c r="BB1030" s="163"/>
      <c r="BC1030" s="174"/>
      <c r="BD1030" s="174"/>
      <c r="BE1030" s="174"/>
      <c r="BF1030" s="174"/>
      <c r="BG1030" s="164"/>
      <c r="BH1030" s="164"/>
      <c r="BI1030" s="164"/>
      <c r="BK1030" s="137">
        <v>183</v>
      </c>
      <c r="BL1030" s="137">
        <f t="shared" si="174"/>
        <v>1.1647999999999965</v>
      </c>
      <c r="BM1030" s="137">
        <f t="shared" si="175"/>
        <v>0.99171491548923729</v>
      </c>
      <c r="BN1030" s="137">
        <f t="shared" si="176"/>
        <v>1.3995181867654249E-4</v>
      </c>
      <c r="BO1030" s="137" t="str">
        <f t="shared" si="177"/>
        <v/>
      </c>
      <c r="BP1030" s="137" t="str">
        <f t="shared" si="173"/>
        <v/>
      </c>
    </row>
    <row r="1031" spans="3:68" ht="20.100000000000001" customHeight="1" x14ac:dyDescent="0.25">
      <c r="C1031" s="12"/>
      <c r="E1031" s="130"/>
      <c r="F1031" s="130"/>
      <c r="S1031" s="138"/>
      <c r="U1031" s="154"/>
      <c r="V1031" s="154"/>
      <c r="AF1031" s="137">
        <v>207</v>
      </c>
      <c r="AG1031" s="137">
        <f t="shared" si="178"/>
        <v>-3.1719999999999997</v>
      </c>
      <c r="AK1031" s="137">
        <f t="shared" si="179"/>
        <v>2.6065428005187358E-3</v>
      </c>
      <c r="AL1031" s="137">
        <f t="shared" si="180"/>
        <v>7.5696503502717448E-4</v>
      </c>
      <c r="AM1031" s="137">
        <f t="shared" si="181"/>
        <v>2.6065428005187358E-3</v>
      </c>
      <c r="AN1031" s="137" t="str">
        <f t="shared" si="182"/>
        <v/>
      </c>
      <c r="AO1031" s="137" t="str">
        <f t="shared" si="183"/>
        <v/>
      </c>
      <c r="AP1031" s="137">
        <f t="shared" si="184"/>
        <v>0</v>
      </c>
      <c r="AQ1031" s="137" t="str">
        <f t="shared" si="185"/>
        <v/>
      </c>
      <c r="AR1031" s="137" t="str">
        <f t="shared" si="186"/>
        <v/>
      </c>
      <c r="AZ1031" s="163"/>
      <c r="BA1031" s="142"/>
      <c r="BB1031" s="163"/>
      <c r="BC1031" s="174"/>
      <c r="BD1031" s="174"/>
      <c r="BE1031" s="174"/>
      <c r="BF1031" s="174"/>
      <c r="BG1031" s="164"/>
      <c r="BH1031" s="164"/>
      <c r="BI1031" s="164"/>
      <c r="BK1031" s="137">
        <v>184</v>
      </c>
      <c r="BL1031" s="137">
        <f t="shared" si="174"/>
        <v>1.1711999999999965</v>
      </c>
      <c r="BM1031" s="137">
        <f t="shared" si="175"/>
        <v>0.99157496367056075</v>
      </c>
      <c r="BN1031" s="137">
        <f t="shared" si="176"/>
        <v>1.4142356806945422E-4</v>
      </c>
      <c r="BO1031" s="137" t="str">
        <f t="shared" si="177"/>
        <v/>
      </c>
      <c r="BP1031" s="137" t="str">
        <f t="shared" si="173"/>
        <v/>
      </c>
    </row>
    <row r="1032" spans="3:68" ht="20.100000000000001" customHeight="1" x14ac:dyDescent="0.25">
      <c r="C1032" s="12"/>
      <c r="E1032" s="130"/>
      <c r="F1032" s="130"/>
      <c r="S1032" s="138"/>
      <c r="U1032" s="154"/>
      <c r="V1032" s="154"/>
      <c r="AF1032" s="137">
        <v>208</v>
      </c>
      <c r="AG1032" s="137">
        <f t="shared" si="178"/>
        <v>-3.1680000000000001</v>
      </c>
      <c r="AK1032" s="137">
        <f t="shared" si="179"/>
        <v>2.6398041948164515E-3</v>
      </c>
      <c r="AL1032" s="137">
        <f t="shared" si="180"/>
        <v>7.6745760242344016E-4</v>
      </c>
      <c r="AM1032" s="137">
        <f t="shared" si="181"/>
        <v>2.6398041948164515E-3</v>
      </c>
      <c r="AN1032" s="137" t="str">
        <f t="shared" si="182"/>
        <v/>
      </c>
      <c r="AO1032" s="137" t="str">
        <f t="shared" si="183"/>
        <v/>
      </c>
      <c r="AP1032" s="137">
        <f t="shared" si="184"/>
        <v>0</v>
      </c>
      <c r="AQ1032" s="137" t="str">
        <f t="shared" si="185"/>
        <v/>
      </c>
      <c r="AR1032" s="137" t="str">
        <f t="shared" si="186"/>
        <v/>
      </c>
      <c r="AZ1032" s="163"/>
      <c r="BA1032" s="142"/>
      <c r="BB1032" s="163"/>
      <c r="BC1032" s="174"/>
      <c r="BD1032" s="174"/>
      <c r="BE1032" s="174"/>
      <c r="BF1032" s="174"/>
      <c r="BG1032" s="164"/>
      <c r="BH1032" s="164"/>
      <c r="BI1032" s="164"/>
      <c r="BK1032" s="137">
        <v>185</v>
      </c>
      <c r="BL1032" s="137">
        <f t="shared" si="174"/>
        <v>1.1775999999999964</v>
      </c>
      <c r="BM1032" s="137">
        <f t="shared" si="175"/>
        <v>0.9914335401024913</v>
      </c>
      <c r="BN1032" s="137">
        <f t="shared" si="176"/>
        <v>1.4290018444340635E-4</v>
      </c>
      <c r="BO1032" s="137" t="str">
        <f t="shared" si="177"/>
        <v/>
      </c>
      <c r="BP1032" s="137" t="str">
        <f t="shared" si="173"/>
        <v/>
      </c>
    </row>
    <row r="1033" spans="3:68" ht="20.100000000000001" customHeight="1" x14ac:dyDescent="0.25">
      <c r="C1033" s="12"/>
      <c r="E1033" s="130"/>
      <c r="F1033" s="130"/>
      <c r="S1033" s="138"/>
      <c r="U1033" s="154"/>
      <c r="V1033" s="154"/>
      <c r="AF1033" s="137">
        <v>209</v>
      </c>
      <c r="AG1033" s="137">
        <f t="shared" si="178"/>
        <v>-3.1640000000000001</v>
      </c>
      <c r="AK1033" s="137">
        <f t="shared" si="179"/>
        <v>2.6734472533567113E-3</v>
      </c>
      <c r="AL1033" s="137">
        <f t="shared" si="180"/>
        <v>7.7808397747005514E-4</v>
      </c>
      <c r="AM1033" s="137">
        <f t="shared" si="181"/>
        <v>2.6734472533567113E-3</v>
      </c>
      <c r="AN1033" s="137" t="str">
        <f t="shared" si="182"/>
        <v/>
      </c>
      <c r="AO1033" s="137" t="str">
        <f t="shared" si="183"/>
        <v/>
      </c>
      <c r="AP1033" s="137">
        <f t="shared" si="184"/>
        <v>0</v>
      </c>
      <c r="AQ1033" s="137" t="str">
        <f t="shared" si="185"/>
        <v/>
      </c>
      <c r="AR1033" s="137" t="str">
        <f t="shared" si="186"/>
        <v/>
      </c>
      <c r="AZ1033" s="163"/>
      <c r="BA1033" s="142"/>
      <c r="BB1033" s="163"/>
      <c r="BC1033" s="174"/>
      <c r="BD1033" s="174"/>
      <c r="BE1033" s="174"/>
      <c r="BF1033" s="174"/>
      <c r="BG1033" s="164"/>
      <c r="BH1033" s="164"/>
      <c r="BI1033" s="164"/>
      <c r="BK1033" s="137">
        <v>186</v>
      </c>
      <c r="BL1033" s="137">
        <f t="shared" si="174"/>
        <v>1.1839999999999964</v>
      </c>
      <c r="BM1033" s="137">
        <f t="shared" si="175"/>
        <v>0.99129063991804789</v>
      </c>
      <c r="BN1033" s="137">
        <f t="shared" si="176"/>
        <v>1.4438161410246231E-4</v>
      </c>
      <c r="BO1033" s="137" t="str">
        <f t="shared" si="177"/>
        <v/>
      </c>
      <c r="BP1033" s="137" t="str">
        <f t="shared" si="173"/>
        <v/>
      </c>
    </row>
    <row r="1034" spans="3:68" ht="20.100000000000001" customHeight="1" x14ac:dyDescent="0.25">
      <c r="C1034" s="12"/>
      <c r="E1034" s="130"/>
      <c r="F1034" s="130"/>
      <c r="S1034" s="138"/>
      <c r="U1034" s="154"/>
      <c r="V1034" s="154"/>
      <c r="AF1034" s="137">
        <v>210</v>
      </c>
      <c r="AG1034" s="137">
        <f t="shared" si="178"/>
        <v>-3.16</v>
      </c>
      <c r="AK1034" s="137">
        <f t="shared" si="179"/>
        <v>2.7074757568406999E-3</v>
      </c>
      <c r="AL1034" s="137">
        <f t="shared" si="180"/>
        <v>7.8884569437557184E-4</v>
      </c>
      <c r="AM1034" s="137">
        <f t="shared" si="181"/>
        <v>2.7074757568406999E-3</v>
      </c>
      <c r="AN1034" s="137" t="str">
        <f t="shared" si="182"/>
        <v/>
      </c>
      <c r="AO1034" s="137" t="str">
        <f t="shared" si="183"/>
        <v/>
      </c>
      <c r="AP1034" s="137">
        <f t="shared" si="184"/>
        <v>0</v>
      </c>
      <c r="AQ1034" s="137" t="str">
        <f t="shared" si="185"/>
        <v/>
      </c>
      <c r="AR1034" s="137" t="str">
        <f t="shared" si="186"/>
        <v/>
      </c>
      <c r="AZ1034" s="163"/>
      <c r="BA1034" s="142"/>
      <c r="BB1034" s="163"/>
      <c r="BC1034" s="174"/>
      <c r="BD1034" s="174"/>
      <c r="BE1034" s="174"/>
      <c r="BF1034" s="174"/>
      <c r="BG1034" s="164"/>
      <c r="BH1034" s="164"/>
      <c r="BI1034" s="164"/>
      <c r="BK1034" s="137">
        <v>187</v>
      </c>
      <c r="BL1034" s="137">
        <f t="shared" si="174"/>
        <v>1.1903999999999963</v>
      </c>
      <c r="BM1034" s="137">
        <f t="shared" si="175"/>
        <v>0.99114625830394543</v>
      </c>
      <c r="BN1034" s="137">
        <f t="shared" si="176"/>
        <v>1.4586780341729888E-4</v>
      </c>
      <c r="BO1034" s="137" t="str">
        <f t="shared" si="177"/>
        <v/>
      </c>
      <c r="BP1034" s="137" t="str">
        <f t="shared" si="173"/>
        <v/>
      </c>
    </row>
    <row r="1035" spans="3:68" ht="20.100000000000001" customHeight="1" x14ac:dyDescent="0.25">
      <c r="C1035" s="12"/>
      <c r="E1035" s="130"/>
      <c r="F1035" s="130"/>
      <c r="S1035" s="138"/>
      <c r="U1035" s="154"/>
      <c r="V1035" s="154"/>
      <c r="AF1035" s="137">
        <v>211</v>
      </c>
      <c r="AG1035" s="137">
        <f t="shared" si="178"/>
        <v>-3.1560000000000001</v>
      </c>
      <c r="AK1035" s="137">
        <f t="shared" si="179"/>
        <v>2.7418935155032842E-3</v>
      </c>
      <c r="AL1035" s="137">
        <f t="shared" si="180"/>
        <v>7.9974430253036796E-4</v>
      </c>
      <c r="AM1035" s="137">
        <f t="shared" si="181"/>
        <v>2.7418935155032842E-3</v>
      </c>
      <c r="AN1035" s="137" t="str">
        <f t="shared" si="182"/>
        <v/>
      </c>
      <c r="AO1035" s="137" t="str">
        <f t="shared" si="183"/>
        <v/>
      </c>
      <c r="AP1035" s="137">
        <f t="shared" si="184"/>
        <v>0</v>
      </c>
      <c r="AQ1035" s="137" t="str">
        <f t="shared" si="185"/>
        <v/>
      </c>
      <c r="AR1035" s="137" t="str">
        <f t="shared" si="186"/>
        <v/>
      </c>
      <c r="AZ1035" s="163"/>
      <c r="BA1035" s="142"/>
      <c r="BB1035" s="163"/>
      <c r="BC1035" s="174"/>
      <c r="BD1035" s="174"/>
      <c r="BE1035" s="174"/>
      <c r="BF1035" s="174"/>
      <c r="BG1035" s="164"/>
      <c r="BH1035" s="164"/>
      <c r="BI1035" s="164"/>
      <c r="BK1035" s="137">
        <v>188</v>
      </c>
      <c r="BL1035" s="137">
        <f t="shared" si="174"/>
        <v>1.1967999999999963</v>
      </c>
      <c r="BM1035" s="137">
        <f t="shared" si="175"/>
        <v>0.99100039050052813</v>
      </c>
      <c r="BN1035" s="137">
        <f t="shared" si="176"/>
        <v>1.4735869882775976E-4</v>
      </c>
      <c r="BO1035" s="137" t="str">
        <f t="shared" si="177"/>
        <v/>
      </c>
      <c r="BP1035" s="137" t="str">
        <f t="shared" si="173"/>
        <v/>
      </c>
    </row>
    <row r="1036" spans="3:68" ht="20.100000000000001" customHeight="1" x14ac:dyDescent="0.25">
      <c r="C1036" s="12"/>
      <c r="E1036" s="130"/>
      <c r="F1036" s="130"/>
      <c r="S1036" s="138"/>
      <c r="U1036" s="154"/>
      <c r="V1036" s="154"/>
      <c r="AF1036" s="137">
        <v>212</v>
      </c>
      <c r="AG1036" s="137">
        <f t="shared" si="178"/>
        <v>-3.1520000000000001</v>
      </c>
      <c r="AK1036" s="137">
        <f t="shared" si="179"/>
        <v>2.7767043692435104E-3</v>
      </c>
      <c r="AL1036" s="137">
        <f t="shared" si="180"/>
        <v>8.1078136662504499E-4</v>
      </c>
      <c r="AM1036" s="137">
        <f t="shared" si="181"/>
        <v>2.7767043692435104E-3</v>
      </c>
      <c r="AN1036" s="137" t="str">
        <f t="shared" si="182"/>
        <v/>
      </c>
      <c r="AO1036" s="137" t="str">
        <f t="shared" si="183"/>
        <v/>
      </c>
      <c r="AP1036" s="137">
        <f t="shared" si="184"/>
        <v>0</v>
      </c>
      <c r="AQ1036" s="137" t="str">
        <f t="shared" si="185"/>
        <v/>
      </c>
      <c r="AR1036" s="137" t="str">
        <f t="shared" si="186"/>
        <v/>
      </c>
      <c r="AZ1036" s="163"/>
      <c r="BA1036" s="142"/>
      <c r="BB1036" s="163"/>
      <c r="BC1036" s="174"/>
      <c r="BD1036" s="174"/>
      <c r="BE1036" s="174"/>
      <c r="BF1036" s="174"/>
      <c r="BG1036" s="164"/>
      <c r="BH1036" s="164"/>
      <c r="BI1036" s="164"/>
      <c r="BK1036" s="137">
        <v>189</v>
      </c>
      <c r="BL1036" s="137">
        <f t="shared" si="174"/>
        <v>1.2031999999999963</v>
      </c>
      <c r="BM1036" s="137">
        <f t="shared" si="175"/>
        <v>0.99085303180170037</v>
      </c>
      <c r="BN1036" s="137">
        <f t="shared" si="176"/>
        <v>1.4885424684707438E-4</v>
      </c>
      <c r="BO1036" s="137" t="str">
        <f t="shared" si="177"/>
        <v/>
      </c>
      <c r="BP1036" s="137" t="str">
        <f t="shared" si="173"/>
        <v/>
      </c>
    </row>
    <row r="1037" spans="3:68" ht="20.100000000000001" customHeight="1" x14ac:dyDescent="0.25">
      <c r="C1037" s="12"/>
      <c r="E1037" s="130"/>
      <c r="F1037" s="130"/>
      <c r="S1037" s="138"/>
      <c r="U1037" s="154"/>
      <c r="V1037" s="154"/>
      <c r="AF1037" s="137">
        <v>213</v>
      </c>
      <c r="AG1037" s="137">
        <f t="shared" si="178"/>
        <v>-3.1480000000000001</v>
      </c>
      <c r="AK1037" s="137">
        <f t="shared" si="179"/>
        <v>2.8119121877543908E-3</v>
      </c>
      <c r="AL1037" s="137">
        <f t="shared" si="180"/>
        <v>8.2195846676934596E-4</v>
      </c>
      <c r="AM1037" s="137">
        <f t="shared" si="181"/>
        <v>2.8119121877543908E-3</v>
      </c>
      <c r="AN1037" s="137" t="str">
        <f t="shared" si="182"/>
        <v/>
      </c>
      <c r="AO1037" s="137" t="str">
        <f t="shared" si="183"/>
        <v/>
      </c>
      <c r="AP1037" s="137">
        <f t="shared" si="184"/>
        <v>0</v>
      </c>
      <c r="AQ1037" s="137" t="str">
        <f t="shared" si="185"/>
        <v/>
      </c>
      <c r="AR1037" s="137" t="str">
        <f t="shared" si="186"/>
        <v/>
      </c>
      <c r="AZ1037" s="163"/>
      <c r="BA1037" s="142"/>
      <c r="BB1037" s="163"/>
      <c r="BC1037" s="174"/>
      <c r="BD1037" s="174"/>
      <c r="BE1037" s="174"/>
      <c r="BF1037" s="174"/>
      <c r="BG1037" s="164"/>
      <c r="BH1037" s="164"/>
      <c r="BI1037" s="164"/>
      <c r="BK1037" s="137">
        <v>190</v>
      </c>
      <c r="BL1037" s="137">
        <f t="shared" si="174"/>
        <v>1.2095999999999962</v>
      </c>
      <c r="BM1037" s="137">
        <f t="shared" si="175"/>
        <v>0.99070417755485329</v>
      </c>
      <c r="BN1037" s="137">
        <f t="shared" si="176"/>
        <v>1.5035439406285711E-4</v>
      </c>
      <c r="BO1037" s="137" t="str">
        <f t="shared" si="177"/>
        <v/>
      </c>
      <c r="BP1037" s="137" t="str">
        <f t="shared" si="173"/>
        <v/>
      </c>
    </row>
    <row r="1038" spans="3:68" ht="20.100000000000001" customHeight="1" x14ac:dyDescent="0.25">
      <c r="C1038" s="12"/>
      <c r="E1038" s="130"/>
      <c r="F1038" s="130"/>
      <c r="S1038" s="138"/>
      <c r="U1038" s="154"/>
      <c r="V1038" s="154"/>
      <c r="AF1038" s="137">
        <v>214</v>
      </c>
      <c r="AG1038" s="137">
        <f t="shared" si="178"/>
        <v>-3.1440000000000001</v>
      </c>
      <c r="AK1038" s="137">
        <f t="shared" si="179"/>
        <v>2.8475208706519421E-3</v>
      </c>
      <c r="AL1038" s="137">
        <f t="shared" si="180"/>
        <v>8.3327719861159245E-4</v>
      </c>
      <c r="AM1038" s="137">
        <f t="shared" si="181"/>
        <v>2.8475208706519421E-3</v>
      </c>
      <c r="AN1038" s="137" t="str">
        <f t="shared" si="182"/>
        <v/>
      </c>
      <c r="AO1038" s="137" t="str">
        <f t="shared" si="183"/>
        <v/>
      </c>
      <c r="AP1038" s="137">
        <f t="shared" si="184"/>
        <v>0</v>
      </c>
      <c r="AQ1038" s="137" t="str">
        <f t="shared" si="185"/>
        <v/>
      </c>
      <c r="AR1038" s="137" t="str">
        <f t="shared" si="186"/>
        <v/>
      </c>
      <c r="AZ1038" s="163"/>
      <c r="BA1038" s="142"/>
      <c r="BB1038" s="163"/>
      <c r="BC1038" s="174"/>
      <c r="BD1038" s="174"/>
      <c r="BE1038" s="174"/>
      <c r="BF1038" s="174"/>
      <c r="BG1038" s="164"/>
      <c r="BH1038" s="164"/>
      <c r="BI1038" s="164"/>
      <c r="BK1038" s="137">
        <v>191</v>
      </c>
      <c r="BL1038" s="137">
        <f t="shared" si="174"/>
        <v>1.2159999999999962</v>
      </c>
      <c r="BM1038" s="137">
        <f t="shared" si="175"/>
        <v>0.99055382316079044</v>
      </c>
      <c r="BN1038" s="137">
        <f t="shared" si="176"/>
        <v>1.5185908714188123E-4</v>
      </c>
      <c r="BO1038" s="137" t="str">
        <f t="shared" si="177"/>
        <v/>
      </c>
      <c r="BP1038" s="137" t="str">
        <f t="shared" si="173"/>
        <v/>
      </c>
    </row>
    <row r="1039" spans="3:68" ht="20.100000000000001" customHeight="1" x14ac:dyDescent="0.25">
      <c r="C1039" s="12"/>
      <c r="E1039" s="130"/>
      <c r="F1039" s="130"/>
      <c r="S1039" s="138"/>
      <c r="U1039" s="154"/>
      <c r="V1039" s="154"/>
      <c r="AF1039" s="137">
        <v>215</v>
      </c>
      <c r="AG1039" s="137">
        <f t="shared" si="178"/>
        <v>-3.14</v>
      </c>
      <c r="AK1039" s="137">
        <f t="shared" si="179"/>
        <v>2.8835343476034392E-3</v>
      </c>
      <c r="AL1039" s="137">
        <f t="shared" si="180"/>
        <v>8.4473917345862643E-4</v>
      </c>
      <c r="AM1039" s="137">
        <f t="shared" si="181"/>
        <v>2.8835343476034392E-3</v>
      </c>
      <c r="AN1039" s="137" t="str">
        <f t="shared" si="182"/>
        <v/>
      </c>
      <c r="AO1039" s="137" t="str">
        <f t="shared" si="183"/>
        <v/>
      </c>
      <c r="AP1039" s="137">
        <f t="shared" si="184"/>
        <v>0</v>
      </c>
      <c r="AQ1039" s="137" t="str">
        <f t="shared" si="185"/>
        <v/>
      </c>
      <c r="AR1039" s="137" t="str">
        <f t="shared" si="186"/>
        <v/>
      </c>
      <c r="AZ1039" s="163"/>
      <c r="BA1039" s="142"/>
      <c r="BB1039" s="163"/>
      <c r="BC1039" s="174"/>
      <c r="BD1039" s="174"/>
      <c r="BE1039" s="174"/>
      <c r="BF1039" s="174"/>
      <c r="BG1039" s="164"/>
      <c r="BH1039" s="164"/>
      <c r="BI1039" s="164"/>
      <c r="BK1039" s="137">
        <v>192</v>
      </c>
      <c r="BL1039" s="137">
        <f t="shared" si="174"/>
        <v>1.2223999999999962</v>
      </c>
      <c r="BM1039" s="137">
        <f t="shared" si="175"/>
        <v>0.99040196407364856</v>
      </c>
      <c r="BN1039" s="137">
        <f t="shared" si="176"/>
        <v>1.5336827283063403E-4</v>
      </c>
      <c r="BO1039" s="137" t="str">
        <f t="shared" si="177"/>
        <v/>
      </c>
      <c r="BP1039" s="137" t="str">
        <f t="shared" si="173"/>
        <v/>
      </c>
    </row>
    <row r="1040" spans="3:68" ht="20.100000000000001" customHeight="1" x14ac:dyDescent="0.25">
      <c r="C1040" s="12"/>
      <c r="E1040" s="130"/>
      <c r="F1040" s="130"/>
      <c r="S1040" s="138"/>
      <c r="U1040" s="154"/>
      <c r="V1040" s="154"/>
      <c r="AF1040" s="137">
        <v>216</v>
      </c>
      <c r="AG1040" s="137">
        <f t="shared" si="178"/>
        <v>-3.1360000000000001</v>
      </c>
      <c r="AK1040" s="137">
        <f t="shared" si="179"/>
        <v>2.9199565784548891E-3</v>
      </c>
      <c r="AL1040" s="137">
        <f t="shared" si="180"/>
        <v>8.5634601839627389E-4</v>
      </c>
      <c r="AM1040" s="137">
        <f t="shared" si="181"/>
        <v>2.9199565784548891E-3</v>
      </c>
      <c r="AN1040" s="137" t="str">
        <f t="shared" si="182"/>
        <v/>
      </c>
      <c r="AO1040" s="137" t="str">
        <f t="shared" si="183"/>
        <v/>
      </c>
      <c r="AP1040" s="137">
        <f t="shared" si="184"/>
        <v>0</v>
      </c>
      <c r="AQ1040" s="137" t="str">
        <f t="shared" si="185"/>
        <v/>
      </c>
      <c r="AR1040" s="137" t="str">
        <f t="shared" si="186"/>
        <v/>
      </c>
      <c r="AZ1040" s="163"/>
      <c r="BA1040" s="142"/>
      <c r="BB1040" s="163"/>
      <c r="BC1040" s="174"/>
      <c r="BD1040" s="174"/>
      <c r="BE1040" s="174"/>
      <c r="BF1040" s="174"/>
      <c r="BG1040" s="164"/>
      <c r="BH1040" s="164"/>
      <c r="BI1040" s="164"/>
      <c r="BK1040" s="137">
        <v>193</v>
      </c>
      <c r="BL1040" s="137">
        <f t="shared" si="174"/>
        <v>1.2287999999999961</v>
      </c>
      <c r="BM1040" s="137">
        <f t="shared" si="175"/>
        <v>0.99024859580081792</v>
      </c>
      <c r="BN1040" s="137">
        <f t="shared" si="176"/>
        <v>1.5488189796009078E-4</v>
      </c>
      <c r="BO1040" s="137" t="str">
        <f t="shared" si="177"/>
        <v/>
      </c>
      <c r="BP1040" s="137" t="str">
        <f t="shared" ref="BP1040:BP1103" si="187">IF($BM1040&lt;(1-$BI$860),$BN1040,"")</f>
        <v/>
      </c>
    </row>
    <row r="1041" spans="3:68" ht="20.100000000000001" customHeight="1" x14ac:dyDescent="0.25">
      <c r="C1041" s="12"/>
      <c r="E1041" s="130"/>
      <c r="F1041" s="130"/>
      <c r="S1041" s="138"/>
      <c r="U1041" s="154"/>
      <c r="V1041" s="154"/>
      <c r="AF1041" s="137">
        <v>217</v>
      </c>
      <c r="AG1041" s="137">
        <f t="shared" si="178"/>
        <v>-3.1320000000000001</v>
      </c>
      <c r="AK1041" s="137">
        <f t="shared" si="179"/>
        <v>2.9567915533576855E-3</v>
      </c>
      <c r="AL1041" s="137">
        <f t="shared" si="180"/>
        <v>8.6809937641031567E-4</v>
      </c>
      <c r="AM1041" s="137">
        <f t="shared" si="181"/>
        <v>2.9567915533576855E-3</v>
      </c>
      <c r="AN1041" s="137" t="str">
        <f t="shared" si="182"/>
        <v/>
      </c>
      <c r="AO1041" s="137" t="str">
        <f t="shared" si="183"/>
        <v/>
      </c>
      <c r="AP1041" s="137">
        <f t="shared" si="184"/>
        <v>0</v>
      </c>
      <c r="AQ1041" s="137" t="str">
        <f t="shared" si="185"/>
        <v/>
      </c>
      <c r="AR1041" s="137" t="str">
        <f t="shared" si="186"/>
        <v/>
      </c>
      <c r="AZ1041" s="163"/>
      <c r="BA1041" s="142"/>
      <c r="BB1041" s="163"/>
      <c r="BC1041" s="174"/>
      <c r="BD1041" s="174"/>
      <c r="BE1041" s="174"/>
      <c r="BF1041" s="174"/>
      <c r="BG1041" s="164"/>
      <c r="BH1041" s="164"/>
      <c r="BI1041" s="164"/>
      <c r="BK1041" s="137">
        <v>194</v>
      </c>
      <c r="BL1041" s="137">
        <f t="shared" ref="BL1041:BL1104" si="188">BL1040+$BO$845</f>
        <v>1.2351999999999961</v>
      </c>
      <c r="BM1041" s="137">
        <f t="shared" ref="BM1041:BM1104" si="189">_xlfn.CHISQ.DIST.RT(BL1041,7)</f>
        <v>0.99009371390285783</v>
      </c>
      <c r="BN1041" s="137">
        <f t="shared" ref="BN1041:BN1104" si="190">BM1041-BM1042</f>
        <v>1.5639990944715798E-4</v>
      </c>
      <c r="BO1041" s="137" t="str">
        <f t="shared" ref="BO1041:BO1104" si="191">IF(BM1041&lt;(1-$BI$852),BN1041,"")</f>
        <v/>
      </c>
      <c r="BP1041" s="137" t="str">
        <f t="shared" si="187"/>
        <v/>
      </c>
    </row>
    <row r="1042" spans="3:68" ht="20.100000000000001" customHeight="1" x14ac:dyDescent="0.25">
      <c r="C1042" s="12"/>
      <c r="E1042" s="130"/>
      <c r="F1042" s="130"/>
      <c r="S1042" s="138"/>
      <c r="U1042" s="154"/>
      <c r="V1042" s="154"/>
      <c r="AF1042" s="137">
        <v>218</v>
      </c>
      <c r="AG1042" s="137">
        <f t="shared" si="178"/>
        <v>-3.1280000000000001</v>
      </c>
      <c r="AK1042" s="137">
        <f t="shared" si="179"/>
        <v>2.9940432928944037E-3</v>
      </c>
      <c r="AL1042" s="137">
        <f t="shared" si="180"/>
        <v>8.8000090650795521E-4</v>
      </c>
      <c r="AM1042" s="137">
        <f t="shared" si="181"/>
        <v>2.9940432928944037E-3</v>
      </c>
      <c r="AN1042" s="137" t="str">
        <f t="shared" si="182"/>
        <v/>
      </c>
      <c r="AO1042" s="137" t="str">
        <f t="shared" si="183"/>
        <v/>
      </c>
      <c r="AP1042" s="137">
        <f t="shared" si="184"/>
        <v>0</v>
      </c>
      <c r="AQ1042" s="137" t="str">
        <f t="shared" si="185"/>
        <v/>
      </c>
      <c r="AR1042" s="137" t="str">
        <f t="shared" si="186"/>
        <v/>
      </c>
      <c r="AZ1042" s="163"/>
      <c r="BA1042" s="142"/>
      <c r="BB1042" s="163"/>
      <c r="BC1042" s="174"/>
      <c r="BD1042" s="174"/>
      <c r="BE1042" s="174"/>
      <c r="BF1042" s="174"/>
      <c r="BG1042" s="164"/>
      <c r="BH1042" s="164"/>
      <c r="BI1042" s="164"/>
      <c r="BK1042" s="137">
        <v>195</v>
      </c>
      <c r="BL1042" s="137">
        <f t="shared" si="188"/>
        <v>1.241599999999996</v>
      </c>
      <c r="BM1042" s="137">
        <f t="shared" si="189"/>
        <v>0.98993731399341067</v>
      </c>
      <c r="BN1042" s="137">
        <f t="shared" si="190"/>
        <v>1.5792225429678286E-4</v>
      </c>
      <c r="BO1042" s="137" t="str">
        <f t="shared" si="191"/>
        <v/>
      </c>
      <c r="BP1042" s="137" t="str">
        <f t="shared" si="187"/>
        <v/>
      </c>
    </row>
    <row r="1043" spans="3:68" ht="20.100000000000001" customHeight="1" x14ac:dyDescent="0.25">
      <c r="C1043" s="12"/>
      <c r="E1043" s="130"/>
      <c r="F1043" s="130"/>
      <c r="S1043" s="138"/>
      <c r="U1043" s="154"/>
      <c r="V1043" s="154"/>
      <c r="AF1043" s="137">
        <v>219</v>
      </c>
      <c r="AG1043" s="137">
        <f t="shared" si="178"/>
        <v>-3.1240000000000001</v>
      </c>
      <c r="AK1043" s="137">
        <f t="shared" si="179"/>
        <v>3.0317158482037758E-3</v>
      </c>
      <c r="AL1043" s="137">
        <f t="shared" si="180"/>
        <v>8.9205228383980274E-4</v>
      </c>
      <c r="AM1043" s="137">
        <f t="shared" si="181"/>
        <v>3.0317158482037758E-3</v>
      </c>
      <c r="AN1043" s="137" t="str">
        <f t="shared" si="182"/>
        <v/>
      </c>
      <c r="AO1043" s="137" t="str">
        <f t="shared" si="183"/>
        <v/>
      </c>
      <c r="AP1043" s="137">
        <f t="shared" si="184"/>
        <v>0</v>
      </c>
      <c r="AQ1043" s="137" t="str">
        <f t="shared" si="185"/>
        <v/>
      </c>
      <c r="AR1043" s="137" t="str">
        <f t="shared" si="186"/>
        <v/>
      </c>
      <c r="AZ1043" s="163"/>
      <c r="BA1043" s="142"/>
      <c r="BB1043" s="163"/>
      <c r="BC1043" s="174"/>
      <c r="BD1043" s="174"/>
      <c r="BE1043" s="174"/>
      <c r="BF1043" s="174"/>
      <c r="BG1043" s="164"/>
      <c r="BH1043" s="164"/>
      <c r="BI1043" s="164"/>
      <c r="BK1043" s="137">
        <v>196</v>
      </c>
      <c r="BL1043" s="137">
        <f t="shared" si="188"/>
        <v>1.247999999999996</v>
      </c>
      <c r="BM1043" s="137">
        <f t="shared" si="189"/>
        <v>0.98977939173911389</v>
      </c>
      <c r="BN1043" s="137">
        <f t="shared" si="190"/>
        <v>1.5944887960628318E-4</v>
      </c>
      <c r="BO1043" s="137" t="str">
        <f t="shared" si="191"/>
        <v/>
      </c>
      <c r="BP1043" s="137" t="str">
        <f t="shared" si="187"/>
        <v/>
      </c>
    </row>
    <row r="1044" spans="3:68" ht="20.100000000000001" customHeight="1" x14ac:dyDescent="0.25">
      <c r="C1044" s="12"/>
      <c r="E1044" s="130"/>
      <c r="F1044" s="130"/>
      <c r="S1044" s="138"/>
      <c r="U1044" s="154"/>
      <c r="V1044" s="154"/>
      <c r="AF1044" s="137">
        <v>220</v>
      </c>
      <c r="AG1044" s="137">
        <f t="shared" si="178"/>
        <v>-3.12</v>
      </c>
      <c r="AK1044" s="137">
        <f t="shared" si="179"/>
        <v>3.0698133011047403E-3</v>
      </c>
      <c r="AL1044" s="137">
        <f t="shared" si="180"/>
        <v>9.0425519982233952E-4</v>
      </c>
      <c r="AM1044" s="137">
        <f t="shared" si="181"/>
        <v>3.0698133011047403E-3</v>
      </c>
      <c r="AN1044" s="137" t="str">
        <f t="shared" si="182"/>
        <v/>
      </c>
      <c r="AO1044" s="137" t="str">
        <f t="shared" si="183"/>
        <v/>
      </c>
      <c r="AP1044" s="137">
        <f t="shared" si="184"/>
        <v>0</v>
      </c>
      <c r="AQ1044" s="137" t="str">
        <f t="shared" si="185"/>
        <v/>
      </c>
      <c r="AR1044" s="137" t="str">
        <f t="shared" si="186"/>
        <v/>
      </c>
      <c r="AZ1044" s="163"/>
      <c r="BA1044" s="142"/>
      <c r="BB1044" s="163"/>
      <c r="BC1044" s="174"/>
      <c r="BD1044" s="174"/>
      <c r="BE1044" s="174"/>
      <c r="BF1044" s="174"/>
      <c r="BG1044" s="164"/>
      <c r="BH1044" s="164"/>
      <c r="BI1044" s="164"/>
      <c r="BK1044" s="137">
        <v>197</v>
      </c>
      <c r="BL1044" s="137">
        <f t="shared" si="188"/>
        <v>1.254399999999996</v>
      </c>
      <c r="BM1044" s="137">
        <f t="shared" si="189"/>
        <v>0.98961994285950761</v>
      </c>
      <c r="BN1044" s="137">
        <f t="shared" si="190"/>
        <v>1.6097973256590237E-4</v>
      </c>
      <c r="BO1044" s="137" t="str">
        <f t="shared" si="191"/>
        <v/>
      </c>
      <c r="BP1044" s="137" t="str">
        <f t="shared" si="187"/>
        <v/>
      </c>
    </row>
    <row r="1045" spans="3:68" ht="20.100000000000001" customHeight="1" x14ac:dyDescent="0.25">
      <c r="C1045" s="12"/>
      <c r="E1045" s="130"/>
      <c r="F1045" s="130"/>
      <c r="S1045" s="138"/>
      <c r="U1045" s="154"/>
      <c r="V1045" s="154"/>
      <c r="AF1045" s="137">
        <v>221</v>
      </c>
      <c r="AG1045" s="137">
        <f t="shared" si="178"/>
        <v>-3.1160000000000001</v>
      </c>
      <c r="AK1045" s="137">
        <f t="shared" si="179"/>
        <v>3.108339764219602E-3</v>
      </c>
      <c r="AL1045" s="137">
        <f t="shared" si="180"/>
        <v>9.1661136226088601E-4</v>
      </c>
      <c r="AM1045" s="137">
        <f t="shared" si="181"/>
        <v>3.108339764219602E-3</v>
      </c>
      <c r="AN1045" s="137" t="str">
        <f t="shared" si="182"/>
        <v/>
      </c>
      <c r="AO1045" s="137" t="str">
        <f t="shared" si="183"/>
        <v/>
      </c>
      <c r="AP1045" s="137">
        <f t="shared" si="184"/>
        <v>0</v>
      </c>
      <c r="AQ1045" s="137" t="str">
        <f t="shared" si="185"/>
        <v/>
      </c>
      <c r="AR1045" s="137" t="str">
        <f t="shared" si="186"/>
        <v/>
      </c>
      <c r="AZ1045" s="163"/>
      <c r="BA1045" s="142"/>
      <c r="BB1045" s="163"/>
      <c r="BC1045" s="174"/>
      <c r="BD1045" s="174"/>
      <c r="BE1045" s="174"/>
      <c r="BF1045" s="174"/>
      <c r="BG1045" s="164"/>
      <c r="BH1045" s="164"/>
      <c r="BI1045" s="164"/>
      <c r="BK1045" s="137">
        <v>198</v>
      </c>
      <c r="BL1045" s="137">
        <f t="shared" si="188"/>
        <v>1.2607999999999959</v>
      </c>
      <c r="BM1045" s="137">
        <f t="shared" si="189"/>
        <v>0.9894589631269417</v>
      </c>
      <c r="BN1045" s="137">
        <f t="shared" si="190"/>
        <v>1.6251476046247326E-4</v>
      </c>
      <c r="BO1045" s="137" t="str">
        <f t="shared" si="191"/>
        <v/>
      </c>
      <c r="BP1045" s="137" t="str">
        <f t="shared" si="187"/>
        <v/>
      </c>
    </row>
    <row r="1046" spans="3:68" ht="20.100000000000001" customHeight="1" x14ac:dyDescent="0.25">
      <c r="C1046" s="12"/>
      <c r="E1046" s="130"/>
      <c r="F1046" s="130"/>
      <c r="S1046" s="138"/>
      <c r="U1046" s="154"/>
      <c r="V1046" s="154"/>
      <c r="AF1046" s="137">
        <v>222</v>
      </c>
      <c r="AG1046" s="137">
        <f t="shared" si="178"/>
        <v>-3.1120000000000001</v>
      </c>
      <c r="AK1046" s="137">
        <f t="shared" si="179"/>
        <v>3.1472993810962671E-3</v>
      </c>
      <c r="AL1046" s="137">
        <f t="shared" si="180"/>
        <v>9.2912249547306384E-4</v>
      </c>
      <c r="AM1046" s="137">
        <f t="shared" si="181"/>
        <v>3.1472993810962671E-3</v>
      </c>
      <c r="AN1046" s="137" t="str">
        <f t="shared" si="182"/>
        <v/>
      </c>
      <c r="AO1046" s="137" t="str">
        <f t="shared" si="183"/>
        <v/>
      </c>
      <c r="AP1046" s="137">
        <f t="shared" si="184"/>
        <v>0</v>
      </c>
      <c r="AQ1046" s="137" t="str">
        <f t="shared" si="185"/>
        <v/>
      </c>
      <c r="AR1046" s="137" t="str">
        <f t="shared" si="186"/>
        <v/>
      </c>
      <c r="AZ1046" s="163"/>
      <c r="BA1046" s="142"/>
      <c r="BB1046" s="163"/>
      <c r="BC1046" s="174"/>
      <c r="BD1046" s="174"/>
      <c r="BE1046" s="174"/>
      <c r="BF1046" s="174"/>
      <c r="BG1046" s="164"/>
      <c r="BH1046" s="164"/>
      <c r="BI1046" s="164"/>
      <c r="BK1046" s="137">
        <v>199</v>
      </c>
      <c r="BL1046" s="137">
        <f t="shared" si="188"/>
        <v>1.2671999999999959</v>
      </c>
      <c r="BM1046" s="137">
        <f t="shared" si="189"/>
        <v>0.98929644836647923</v>
      </c>
      <c r="BN1046" s="137">
        <f t="shared" si="190"/>
        <v>1.6405391068108344E-4</v>
      </c>
      <c r="BO1046" s="137" t="str">
        <f t="shared" si="191"/>
        <v/>
      </c>
      <c r="BP1046" s="137" t="str">
        <f t="shared" si="187"/>
        <v/>
      </c>
    </row>
    <row r="1047" spans="3:68" ht="20.100000000000001" customHeight="1" x14ac:dyDescent="0.25">
      <c r="C1047" s="12"/>
      <c r="E1047" s="130"/>
      <c r="F1047" s="130"/>
      <c r="S1047" s="138"/>
      <c r="U1047" s="154"/>
      <c r="V1047" s="154"/>
      <c r="AF1047" s="137">
        <v>223</v>
      </c>
      <c r="AG1047" s="137">
        <f t="shared" si="178"/>
        <v>-3.1080000000000001</v>
      </c>
      <c r="AK1047" s="137">
        <f t="shared" si="179"/>
        <v>3.1866963263295065E-3</v>
      </c>
      <c r="AL1047" s="137">
        <f t="shared" si="180"/>
        <v>9.4179034041274494E-4</v>
      </c>
      <c r="AM1047" s="137">
        <f t="shared" si="181"/>
        <v>3.1866963263295065E-3</v>
      </c>
      <c r="AN1047" s="137" t="str">
        <f t="shared" si="182"/>
        <v/>
      </c>
      <c r="AO1047" s="137" t="str">
        <f t="shared" si="183"/>
        <v/>
      </c>
      <c r="AP1047" s="137">
        <f t="shared" si="184"/>
        <v>0</v>
      </c>
      <c r="AQ1047" s="137" t="str">
        <f t="shared" si="185"/>
        <v/>
      </c>
      <c r="AR1047" s="137" t="str">
        <f t="shared" si="186"/>
        <v/>
      </c>
      <c r="AZ1047" s="163"/>
      <c r="BA1047" s="142"/>
      <c r="BB1047" s="163"/>
      <c r="BC1047" s="174"/>
      <c r="BD1047" s="174"/>
      <c r="BE1047" s="174"/>
      <c r="BF1047" s="174"/>
      <c r="BG1047" s="164"/>
      <c r="BH1047" s="164"/>
      <c r="BI1047" s="164"/>
      <c r="BK1047" s="137">
        <v>200</v>
      </c>
      <c r="BL1047" s="137">
        <f t="shared" si="188"/>
        <v>1.2735999999999958</v>
      </c>
      <c r="BM1047" s="137">
        <f t="shared" si="189"/>
        <v>0.98913239445579815</v>
      </c>
      <c r="BN1047" s="137">
        <f t="shared" si="190"/>
        <v>1.6559713070796178E-4</v>
      </c>
      <c r="BO1047" s="137" t="str">
        <f t="shared" si="191"/>
        <v/>
      </c>
      <c r="BP1047" s="137" t="str">
        <f t="shared" si="187"/>
        <v/>
      </c>
    </row>
    <row r="1048" spans="3:68" ht="20.100000000000001" customHeight="1" x14ac:dyDescent="0.25">
      <c r="C1048" s="12"/>
      <c r="E1048" s="130"/>
      <c r="F1048" s="130"/>
      <c r="S1048" s="138"/>
      <c r="U1048" s="154"/>
      <c r="V1048" s="154"/>
      <c r="AF1048" s="137">
        <v>224</v>
      </c>
      <c r="AG1048" s="137">
        <f t="shared" si="178"/>
        <v>-3.1040000000000001</v>
      </c>
      <c r="AK1048" s="137">
        <f t="shared" si="179"/>
        <v>3.2265348056812601E-3</v>
      </c>
      <c r="AL1048" s="137">
        <f t="shared" si="180"/>
        <v>9.5461665479446836E-4</v>
      </c>
      <c r="AM1048" s="137">
        <f t="shared" si="181"/>
        <v>3.2265348056812601E-3</v>
      </c>
      <c r="AN1048" s="137" t="str">
        <f t="shared" si="182"/>
        <v/>
      </c>
      <c r="AO1048" s="137" t="str">
        <f t="shared" si="183"/>
        <v/>
      </c>
      <c r="AP1048" s="137">
        <f t="shared" si="184"/>
        <v>0</v>
      </c>
      <c r="AQ1048" s="137" t="str">
        <f t="shared" si="185"/>
        <v/>
      </c>
      <c r="AR1048" s="137" t="str">
        <f t="shared" si="186"/>
        <v/>
      </c>
      <c r="AZ1048" s="163"/>
      <c r="BA1048" s="142"/>
      <c r="BB1048" s="163"/>
      <c r="BC1048" s="174"/>
      <c r="BD1048" s="174"/>
      <c r="BE1048" s="174"/>
      <c r="BF1048" s="174"/>
      <c r="BG1048" s="164"/>
      <c r="BH1048" s="164"/>
      <c r="BI1048" s="164"/>
      <c r="BK1048" s="137">
        <v>201</v>
      </c>
      <c r="BL1048" s="137">
        <f t="shared" si="188"/>
        <v>1.2799999999999958</v>
      </c>
      <c r="BM1048" s="137">
        <f t="shared" si="189"/>
        <v>0.98896679732509019</v>
      </c>
      <c r="BN1048" s="137">
        <f t="shared" si="190"/>
        <v>1.6714436813236588E-4</v>
      </c>
      <c r="BO1048" s="137" t="str">
        <f t="shared" si="191"/>
        <v/>
      </c>
      <c r="BP1048" s="137" t="str">
        <f t="shared" si="187"/>
        <v/>
      </c>
    </row>
    <row r="1049" spans="3:68" ht="20.100000000000001" customHeight="1" x14ac:dyDescent="0.25">
      <c r="C1049" s="12"/>
      <c r="E1049" s="130"/>
      <c r="F1049" s="130"/>
      <c r="S1049" s="138"/>
      <c r="U1049" s="154"/>
      <c r="V1049" s="154"/>
      <c r="AF1049" s="137">
        <v>225</v>
      </c>
      <c r="AG1049" s="137">
        <f t="shared" si="178"/>
        <v>-3.1</v>
      </c>
      <c r="AK1049" s="137">
        <f t="shared" si="179"/>
        <v>3.2668190561999182E-3</v>
      </c>
      <c r="AL1049" s="137">
        <f t="shared" si="180"/>
        <v>9.676032132183561E-4</v>
      </c>
      <c r="AM1049" s="137">
        <f t="shared" si="181"/>
        <v>3.2668190561999182E-3</v>
      </c>
      <c r="AN1049" s="137" t="str">
        <f t="shared" si="182"/>
        <v/>
      </c>
      <c r="AO1049" s="137" t="str">
        <f t="shared" si="183"/>
        <v/>
      </c>
      <c r="AP1049" s="137">
        <f t="shared" si="184"/>
        <v>0</v>
      </c>
      <c r="AQ1049" s="137" t="str">
        <f t="shared" si="185"/>
        <v/>
      </c>
      <c r="AR1049" s="137" t="str">
        <f t="shared" si="186"/>
        <v/>
      </c>
      <c r="AZ1049" s="163"/>
      <c r="BA1049" s="142"/>
      <c r="BB1049" s="163"/>
      <c r="BC1049" s="174"/>
      <c r="BD1049" s="174"/>
      <c r="BE1049" s="174"/>
      <c r="BF1049" s="174"/>
      <c r="BG1049" s="164"/>
      <c r="BH1049" s="164"/>
      <c r="BI1049" s="164"/>
      <c r="BK1049" s="137">
        <v>202</v>
      </c>
      <c r="BL1049" s="137">
        <f t="shared" si="188"/>
        <v>1.2863999999999958</v>
      </c>
      <c r="BM1049" s="137">
        <f t="shared" si="189"/>
        <v>0.98879965295695782</v>
      </c>
      <c r="BN1049" s="137">
        <f t="shared" si="190"/>
        <v>1.6869557064902452E-4</v>
      </c>
      <c r="BO1049" s="137" t="str">
        <f t="shared" si="191"/>
        <v/>
      </c>
      <c r="BP1049" s="137" t="str">
        <f t="shared" si="187"/>
        <v/>
      </c>
    </row>
    <row r="1050" spans="3:68" ht="20.100000000000001" customHeight="1" x14ac:dyDescent="0.25">
      <c r="C1050" s="12"/>
      <c r="E1050" s="130"/>
      <c r="F1050" s="130"/>
      <c r="S1050" s="138"/>
      <c r="U1050" s="154"/>
      <c r="V1050" s="154"/>
      <c r="AF1050" s="137">
        <v>226</v>
      </c>
      <c r="AG1050" s="137">
        <f t="shared" si="178"/>
        <v>-3.0960000000000001</v>
      </c>
      <c r="AK1050" s="137">
        <f t="shared" si="179"/>
        <v>3.3075533463386006E-3</v>
      </c>
      <c r="AL1050" s="137">
        <f t="shared" si="180"/>
        <v>9.807518072954941E-4</v>
      </c>
      <c r="AM1050" s="137">
        <f t="shared" si="181"/>
        <v>3.3075533463386006E-3</v>
      </c>
      <c r="AN1050" s="137" t="str">
        <f t="shared" si="182"/>
        <v/>
      </c>
      <c r="AO1050" s="137" t="str">
        <f t="shared" si="183"/>
        <v/>
      </c>
      <c r="AP1050" s="137">
        <f t="shared" si="184"/>
        <v>0</v>
      </c>
      <c r="AQ1050" s="137" t="str">
        <f t="shared" si="185"/>
        <v/>
      </c>
      <c r="AR1050" s="137" t="str">
        <f t="shared" si="186"/>
        <v/>
      </c>
      <c r="AZ1050" s="163"/>
      <c r="BA1050" s="142"/>
      <c r="BB1050" s="163"/>
      <c r="BC1050" s="174"/>
      <c r="BD1050" s="174"/>
      <c r="BE1050" s="174"/>
      <c r="BF1050" s="174"/>
      <c r="BG1050" s="164"/>
      <c r="BH1050" s="164"/>
      <c r="BI1050" s="164"/>
      <c r="BK1050" s="137">
        <v>203</v>
      </c>
      <c r="BL1050" s="137">
        <f t="shared" si="188"/>
        <v>1.2927999999999957</v>
      </c>
      <c r="BM1050" s="137">
        <f t="shared" si="189"/>
        <v>0.9886309573863088</v>
      </c>
      <c r="BN1050" s="137">
        <f t="shared" si="190"/>
        <v>1.7025068606069116E-4</v>
      </c>
      <c r="BO1050" s="137" t="str">
        <f t="shared" si="191"/>
        <v/>
      </c>
      <c r="BP1050" s="137" t="str">
        <f t="shared" si="187"/>
        <v/>
      </c>
    </row>
    <row r="1051" spans="3:68" ht="20.100000000000001" customHeight="1" x14ac:dyDescent="0.25">
      <c r="C1051" s="12"/>
      <c r="E1051" s="130"/>
      <c r="F1051" s="130"/>
      <c r="S1051" s="138"/>
      <c r="U1051" s="154"/>
      <c r="V1051" s="154"/>
      <c r="AF1051" s="137">
        <v>227</v>
      </c>
      <c r="AG1051" s="137">
        <f t="shared" si="178"/>
        <v>-3.0920000000000001</v>
      </c>
      <c r="AK1051" s="137">
        <f t="shared" si="179"/>
        <v>3.3487419760723602E-3</v>
      </c>
      <c r="AL1051" s="137">
        <f t="shared" si="180"/>
        <v>9.9406424577378459E-4</v>
      </c>
      <c r="AM1051" s="137">
        <f t="shared" si="181"/>
        <v>3.3487419760723602E-3</v>
      </c>
      <c r="AN1051" s="137" t="str">
        <f t="shared" si="182"/>
        <v/>
      </c>
      <c r="AO1051" s="137" t="str">
        <f t="shared" si="183"/>
        <v/>
      </c>
      <c r="AP1051" s="137">
        <f t="shared" si="184"/>
        <v>0</v>
      </c>
      <c r="AQ1051" s="137" t="str">
        <f t="shared" si="185"/>
        <v/>
      </c>
      <c r="AR1051" s="137" t="str">
        <f t="shared" si="186"/>
        <v/>
      </c>
      <c r="AZ1051" s="163"/>
      <c r="BA1051" s="142"/>
      <c r="BB1051" s="163"/>
      <c r="BC1051" s="174"/>
      <c r="BD1051" s="174"/>
      <c r="BE1051" s="174"/>
      <c r="BF1051" s="174"/>
      <c r="BG1051" s="164"/>
      <c r="BH1051" s="164"/>
      <c r="BI1051" s="164"/>
      <c r="BK1051" s="137">
        <v>204</v>
      </c>
      <c r="BL1051" s="137">
        <f t="shared" si="188"/>
        <v>1.2991999999999957</v>
      </c>
      <c r="BM1051" s="137">
        <f t="shared" si="189"/>
        <v>0.9884607067002481</v>
      </c>
      <c r="BN1051" s="137">
        <f t="shared" si="190"/>
        <v>1.718096622792542E-4</v>
      </c>
      <c r="BO1051" s="137" t="str">
        <f t="shared" si="191"/>
        <v/>
      </c>
      <c r="BP1051" s="137" t="str">
        <f t="shared" si="187"/>
        <v/>
      </c>
    </row>
    <row r="1052" spans="3:68" ht="20.100000000000001" customHeight="1" x14ac:dyDescent="0.25">
      <c r="C1052" s="12"/>
      <c r="E1052" s="130"/>
      <c r="F1052" s="130"/>
      <c r="S1052" s="138"/>
      <c r="U1052" s="154"/>
      <c r="V1052" s="154"/>
      <c r="AF1052" s="137">
        <v>228</v>
      </c>
      <c r="AG1052" s="137">
        <f t="shared" si="178"/>
        <v>-3.0880000000000001</v>
      </c>
      <c r="AK1052" s="137">
        <f t="shared" si="179"/>
        <v>3.3903892770143253E-3</v>
      </c>
      <c r="AL1052" s="137">
        <f t="shared" si="180"/>
        <v>1.0075423546642714E-3</v>
      </c>
      <c r="AM1052" s="137">
        <f t="shared" si="181"/>
        <v>3.3903892770143253E-3</v>
      </c>
      <c r="AN1052" s="137" t="str">
        <f t="shared" si="182"/>
        <v/>
      </c>
      <c r="AO1052" s="137" t="str">
        <f t="shared" si="183"/>
        <v/>
      </c>
      <c r="AP1052" s="137">
        <f t="shared" si="184"/>
        <v>0</v>
      </c>
      <c r="AQ1052" s="137" t="str">
        <f t="shared" si="185"/>
        <v/>
      </c>
      <c r="AR1052" s="137" t="str">
        <f t="shared" si="186"/>
        <v/>
      </c>
      <c r="AZ1052" s="163"/>
      <c r="BA1052" s="142"/>
      <c r="BB1052" s="163"/>
      <c r="BC1052" s="174"/>
      <c r="BD1052" s="174"/>
      <c r="BE1052" s="174"/>
      <c r="BF1052" s="174"/>
      <c r="BG1052" s="164"/>
      <c r="BH1052" s="164"/>
      <c r="BI1052" s="164"/>
      <c r="BK1052" s="137">
        <v>205</v>
      </c>
      <c r="BL1052" s="137">
        <f t="shared" si="188"/>
        <v>1.3055999999999957</v>
      </c>
      <c r="BM1052" s="137">
        <f t="shared" si="189"/>
        <v>0.98828889703796885</v>
      </c>
      <c r="BN1052" s="137">
        <f t="shared" si="190"/>
        <v>1.7337244732895662E-4</v>
      </c>
      <c r="BO1052" s="137" t="str">
        <f t="shared" si="191"/>
        <v/>
      </c>
      <c r="BP1052" s="137" t="str">
        <f t="shared" si="187"/>
        <v/>
      </c>
    </row>
    <row r="1053" spans="3:68" ht="20.100000000000001" customHeight="1" x14ac:dyDescent="0.25">
      <c r="C1053" s="12"/>
      <c r="E1053" s="130"/>
      <c r="F1053" s="130"/>
      <c r="S1053" s="138"/>
      <c r="U1053" s="154"/>
      <c r="V1053" s="154"/>
      <c r="AF1053" s="137">
        <v>229</v>
      </c>
      <c r="AG1053" s="137">
        <f t="shared" si="178"/>
        <v>-3.0840000000000001</v>
      </c>
      <c r="AK1053" s="137">
        <f t="shared" si="179"/>
        <v>3.432499612530756E-3</v>
      </c>
      <c r="AL1053" s="137">
        <f t="shared" si="180"/>
        <v>1.0211879773679162E-3</v>
      </c>
      <c r="AM1053" s="137">
        <f t="shared" si="181"/>
        <v>3.432499612530756E-3</v>
      </c>
      <c r="AN1053" s="137" t="str">
        <f t="shared" si="182"/>
        <v/>
      </c>
      <c r="AO1053" s="137" t="str">
        <f t="shared" si="183"/>
        <v/>
      </c>
      <c r="AP1053" s="137">
        <f t="shared" si="184"/>
        <v>0</v>
      </c>
      <c r="AQ1053" s="137" t="str">
        <f t="shared" si="185"/>
        <v/>
      </c>
      <c r="AR1053" s="137" t="str">
        <f t="shared" si="186"/>
        <v/>
      </c>
      <c r="AZ1053" s="163"/>
      <c r="BA1053" s="142"/>
      <c r="BB1053" s="163"/>
      <c r="BC1053" s="174"/>
      <c r="BD1053" s="174"/>
      <c r="BE1053" s="174"/>
      <c r="BF1053" s="174"/>
      <c r="BG1053" s="164"/>
      <c r="BH1053" s="164"/>
      <c r="BI1053" s="164"/>
      <c r="BK1053" s="137">
        <v>206</v>
      </c>
      <c r="BL1053" s="137">
        <f t="shared" si="188"/>
        <v>1.3119999999999956</v>
      </c>
      <c r="BM1053" s="137">
        <f t="shared" si="189"/>
        <v>0.98811552459063989</v>
      </c>
      <c r="BN1053" s="137">
        <f t="shared" si="190"/>
        <v>1.7493898934828334E-4</v>
      </c>
      <c r="BO1053" s="137" t="str">
        <f t="shared" si="191"/>
        <v/>
      </c>
      <c r="BP1053" s="137" t="str">
        <f t="shared" si="187"/>
        <v/>
      </c>
    </row>
    <row r="1054" spans="3:68" ht="20.100000000000001" customHeight="1" x14ac:dyDescent="0.25">
      <c r="C1054" s="12"/>
      <c r="E1054" s="130"/>
      <c r="F1054" s="130"/>
      <c r="S1054" s="138"/>
      <c r="U1054" s="154"/>
      <c r="V1054" s="154"/>
      <c r="AF1054" s="137">
        <v>230</v>
      </c>
      <c r="AG1054" s="137">
        <f t="shared" si="178"/>
        <v>-3.08</v>
      </c>
      <c r="AK1054" s="137">
        <f t="shared" si="179"/>
        <v>3.4750773778549375E-3</v>
      </c>
      <c r="AL1054" s="137">
        <f t="shared" si="180"/>
        <v>1.0350029748028415E-3</v>
      </c>
      <c r="AM1054" s="137">
        <f t="shared" si="181"/>
        <v>3.4750773778549375E-3</v>
      </c>
      <c r="AN1054" s="137" t="str">
        <f t="shared" si="182"/>
        <v/>
      </c>
      <c r="AO1054" s="137" t="str">
        <f t="shared" si="183"/>
        <v/>
      </c>
      <c r="AP1054" s="137">
        <f t="shared" si="184"/>
        <v>0</v>
      </c>
      <c r="AQ1054" s="137" t="str">
        <f t="shared" si="185"/>
        <v/>
      </c>
      <c r="AR1054" s="137" t="str">
        <f t="shared" si="186"/>
        <v/>
      </c>
      <c r="AZ1054" s="163"/>
      <c r="BA1054" s="142"/>
      <c r="BB1054" s="163"/>
      <c r="BC1054" s="174"/>
      <c r="BD1054" s="174"/>
      <c r="BE1054" s="174"/>
      <c r="BF1054" s="174"/>
      <c r="BG1054" s="164"/>
      <c r="BH1054" s="164"/>
      <c r="BI1054" s="164"/>
      <c r="BK1054" s="137">
        <v>207</v>
      </c>
      <c r="BL1054" s="137">
        <f t="shared" si="188"/>
        <v>1.3183999999999956</v>
      </c>
      <c r="BM1054" s="137">
        <f t="shared" si="189"/>
        <v>0.98794058560129161</v>
      </c>
      <c r="BN1054" s="137">
        <f t="shared" si="190"/>
        <v>1.7650923659118245E-4</v>
      </c>
      <c r="BO1054" s="137" t="str">
        <f t="shared" si="191"/>
        <v/>
      </c>
      <c r="BP1054" s="137" t="str">
        <f t="shared" si="187"/>
        <v/>
      </c>
    </row>
    <row r="1055" spans="3:68" ht="20.100000000000001" customHeight="1" x14ac:dyDescent="0.25">
      <c r="C1055" s="12"/>
      <c r="E1055" s="130"/>
      <c r="F1055" s="130"/>
      <c r="S1055" s="138"/>
      <c r="U1055" s="154"/>
      <c r="V1055" s="154"/>
      <c r="AF1055" s="137">
        <v>231</v>
      </c>
      <c r="AG1055" s="137">
        <f t="shared" si="178"/>
        <v>-3.0760000000000001</v>
      </c>
      <c r="AK1055" s="137">
        <f t="shared" si="179"/>
        <v>3.5181270001999657E-3</v>
      </c>
      <c r="AL1055" s="137">
        <f t="shared" si="180"/>
        <v>1.0489892255320227E-3</v>
      </c>
      <c r="AM1055" s="137">
        <f t="shared" si="181"/>
        <v>3.5181270001999657E-3</v>
      </c>
      <c r="AN1055" s="137" t="str">
        <f t="shared" si="182"/>
        <v/>
      </c>
      <c r="AO1055" s="137" t="str">
        <f t="shared" si="183"/>
        <v/>
      </c>
      <c r="AP1055" s="137">
        <f t="shared" si="184"/>
        <v>0</v>
      </c>
      <c r="AQ1055" s="137" t="str">
        <f t="shared" si="185"/>
        <v/>
      </c>
      <c r="AR1055" s="137" t="str">
        <f t="shared" si="186"/>
        <v/>
      </c>
      <c r="AZ1055" s="163"/>
      <c r="BA1055" s="142"/>
      <c r="BB1055" s="163"/>
      <c r="BC1055" s="174"/>
      <c r="BD1055" s="174"/>
      <c r="BE1055" s="174"/>
      <c r="BF1055" s="174"/>
      <c r="BG1055" s="164"/>
      <c r="BH1055" s="164"/>
      <c r="BI1055" s="164"/>
      <c r="BK1055" s="137">
        <v>208</v>
      </c>
      <c r="BL1055" s="137">
        <f t="shared" si="188"/>
        <v>1.3247999999999955</v>
      </c>
      <c r="BM1055" s="137">
        <f t="shared" si="189"/>
        <v>0.98776407636470043</v>
      </c>
      <c r="BN1055" s="137">
        <f t="shared" si="190"/>
        <v>1.7808313743006288E-4</v>
      </c>
      <c r="BO1055" s="137" t="str">
        <f t="shared" si="191"/>
        <v/>
      </c>
      <c r="BP1055" s="137" t="str">
        <f t="shared" si="187"/>
        <v/>
      </c>
    </row>
    <row r="1056" spans="3:68" ht="20.100000000000001" customHeight="1" x14ac:dyDescent="0.25">
      <c r="C1056" s="12"/>
      <c r="E1056" s="130"/>
      <c r="F1056" s="130"/>
      <c r="S1056" s="138"/>
      <c r="U1056" s="154"/>
      <c r="V1056" s="154"/>
      <c r="AF1056" s="137">
        <v>232</v>
      </c>
      <c r="AG1056" s="137">
        <f t="shared" si="178"/>
        <v>-3.0720000000000001</v>
      </c>
      <c r="AK1056" s="137">
        <f t="shared" si="179"/>
        <v>3.5616529388703346E-3</v>
      </c>
      <c r="AL1056" s="137">
        <f t="shared" si="180"/>
        <v>1.0631486258914427E-3</v>
      </c>
      <c r="AM1056" s="137">
        <f t="shared" si="181"/>
        <v>3.5616529388703346E-3</v>
      </c>
      <c r="AN1056" s="137" t="str">
        <f t="shared" si="182"/>
        <v/>
      </c>
      <c r="AO1056" s="137" t="str">
        <f t="shared" si="183"/>
        <v/>
      </c>
      <c r="AP1056" s="137">
        <f t="shared" si="184"/>
        <v>0</v>
      </c>
      <c r="AQ1056" s="137" t="str">
        <f t="shared" si="185"/>
        <v/>
      </c>
      <c r="AR1056" s="137" t="str">
        <f t="shared" si="186"/>
        <v/>
      </c>
      <c r="AZ1056" s="163"/>
      <c r="BA1056" s="142"/>
      <c r="BB1056" s="163"/>
      <c r="BC1056" s="174"/>
      <c r="BD1056" s="174"/>
      <c r="BE1056" s="174"/>
      <c r="BF1056" s="174"/>
      <c r="BG1056" s="164"/>
      <c r="BH1056" s="164"/>
      <c r="BI1056" s="164"/>
      <c r="BK1056" s="137">
        <v>209</v>
      </c>
      <c r="BL1056" s="137">
        <f t="shared" si="188"/>
        <v>1.3311999999999955</v>
      </c>
      <c r="BM1056" s="137">
        <f t="shared" si="189"/>
        <v>0.98758599322727036</v>
      </c>
      <c r="BN1056" s="137">
        <f t="shared" si="190"/>
        <v>1.7966064035734863E-4</v>
      </c>
      <c r="BO1056" s="137" t="str">
        <f t="shared" si="191"/>
        <v/>
      </c>
      <c r="BP1056" s="137" t="str">
        <f t="shared" si="187"/>
        <v/>
      </c>
    </row>
    <row r="1057" spans="3:68" ht="20.100000000000001" customHeight="1" x14ac:dyDescent="0.25">
      <c r="C1057" s="12"/>
      <c r="E1057" s="130"/>
      <c r="F1057" s="130"/>
      <c r="S1057" s="138"/>
      <c r="U1057" s="154"/>
      <c r="V1057" s="154"/>
      <c r="AF1057" s="137">
        <v>233</v>
      </c>
      <c r="AG1057" s="137">
        <f t="shared" si="178"/>
        <v>-3.0680000000000001</v>
      </c>
      <c r="AK1057" s="137">
        <f t="shared" si="179"/>
        <v>3.6056596853723268E-3</v>
      </c>
      <c r="AL1057" s="137">
        <f t="shared" si="180"/>
        <v>1.0774830901186597E-3</v>
      </c>
      <c r="AM1057" s="137">
        <f t="shared" si="181"/>
        <v>3.6056596853723268E-3</v>
      </c>
      <c r="AN1057" s="137" t="str">
        <f t="shared" si="182"/>
        <v/>
      </c>
      <c r="AO1057" s="137" t="str">
        <f t="shared" si="183"/>
        <v/>
      </c>
      <c r="AP1057" s="137">
        <f t="shared" si="184"/>
        <v>0</v>
      </c>
      <c r="AQ1057" s="137" t="str">
        <f t="shared" si="185"/>
        <v/>
      </c>
      <c r="AR1057" s="137" t="str">
        <f t="shared" si="186"/>
        <v/>
      </c>
      <c r="AZ1057" s="163"/>
      <c r="BA1057" s="142"/>
      <c r="BB1057" s="163"/>
      <c r="BC1057" s="174"/>
      <c r="BD1057" s="174"/>
      <c r="BE1057" s="174"/>
      <c r="BF1057" s="174"/>
      <c r="BG1057" s="164"/>
      <c r="BH1057" s="164"/>
      <c r="BI1057" s="164"/>
      <c r="BK1057" s="137">
        <v>210</v>
      </c>
      <c r="BL1057" s="137">
        <f t="shared" si="188"/>
        <v>1.3375999999999955</v>
      </c>
      <c r="BM1057" s="137">
        <f t="shared" si="189"/>
        <v>0.98740633258691302</v>
      </c>
      <c r="BN1057" s="137">
        <f t="shared" si="190"/>
        <v>1.8124169398736623E-4</v>
      </c>
      <c r="BO1057" s="137" t="str">
        <f t="shared" si="191"/>
        <v/>
      </c>
      <c r="BP1057" s="137" t="str">
        <f t="shared" si="187"/>
        <v/>
      </c>
    </row>
    <row r="1058" spans="3:68" ht="20.100000000000001" customHeight="1" x14ac:dyDescent="0.25">
      <c r="C1058" s="12"/>
      <c r="E1058" s="130"/>
      <c r="F1058" s="130"/>
      <c r="S1058" s="138"/>
      <c r="U1058" s="154"/>
      <c r="V1058" s="154"/>
      <c r="AF1058" s="137">
        <v>234</v>
      </c>
      <c r="AG1058" s="137">
        <f t="shared" si="178"/>
        <v>-3.0640000000000001</v>
      </c>
      <c r="AK1058" s="137">
        <f t="shared" si="179"/>
        <v>3.6501517635231869E-3</v>
      </c>
      <c r="AL1058" s="137">
        <f t="shared" si="180"/>
        <v>1.0919945504818463E-3</v>
      </c>
      <c r="AM1058" s="137">
        <f t="shared" si="181"/>
        <v>3.6501517635231869E-3</v>
      </c>
      <c r="AN1058" s="137" t="str">
        <f t="shared" si="182"/>
        <v/>
      </c>
      <c r="AO1058" s="137" t="str">
        <f t="shared" si="183"/>
        <v/>
      </c>
      <c r="AP1058" s="137">
        <f t="shared" si="184"/>
        <v>0</v>
      </c>
      <c r="AQ1058" s="137" t="str">
        <f t="shared" si="185"/>
        <v/>
      </c>
      <c r="AR1058" s="137" t="str">
        <f t="shared" si="186"/>
        <v/>
      </c>
      <c r="AZ1058" s="163"/>
      <c r="BA1058" s="142"/>
      <c r="BB1058" s="163"/>
      <c r="BC1058" s="174"/>
      <c r="BD1058" s="174"/>
      <c r="BE1058" s="174"/>
      <c r="BF1058" s="174"/>
      <c r="BG1058" s="164"/>
      <c r="BH1058" s="164"/>
      <c r="BI1058" s="164"/>
      <c r="BK1058" s="137">
        <v>211</v>
      </c>
      <c r="BL1058" s="137">
        <f t="shared" si="188"/>
        <v>1.3439999999999954</v>
      </c>
      <c r="BM1058" s="137">
        <f t="shared" si="189"/>
        <v>0.98722509089292565</v>
      </c>
      <c r="BN1058" s="137">
        <f t="shared" si="190"/>
        <v>1.8282624705823203E-4</v>
      </c>
      <c r="BO1058" s="137" t="str">
        <f t="shared" si="191"/>
        <v/>
      </c>
      <c r="BP1058" s="137" t="str">
        <f t="shared" si="187"/>
        <v/>
      </c>
    </row>
    <row r="1059" spans="3:68" ht="20.100000000000001" customHeight="1" x14ac:dyDescent="0.25">
      <c r="C1059" s="12"/>
      <c r="E1059" s="130"/>
      <c r="F1059" s="130"/>
      <c r="S1059" s="138"/>
      <c r="U1059" s="154"/>
      <c r="V1059" s="154"/>
      <c r="AF1059" s="137">
        <v>235</v>
      </c>
      <c r="AG1059" s="137">
        <f t="shared" si="178"/>
        <v>-3.06</v>
      </c>
      <c r="AK1059" s="137">
        <f t="shared" si="179"/>
        <v>3.6951337295590349E-3</v>
      </c>
      <c r="AL1059" s="137">
        <f t="shared" si="180"/>
        <v>1.1066849574092469E-3</v>
      </c>
      <c r="AM1059" s="137">
        <f t="shared" si="181"/>
        <v>3.6951337295590349E-3</v>
      </c>
      <c r="AN1059" s="137" t="str">
        <f t="shared" si="182"/>
        <v/>
      </c>
      <c r="AO1059" s="137" t="str">
        <f t="shared" si="183"/>
        <v/>
      </c>
      <c r="AP1059" s="137">
        <f t="shared" si="184"/>
        <v>0</v>
      </c>
      <c r="AQ1059" s="137" t="str">
        <f t="shared" si="185"/>
        <v/>
      </c>
      <c r="AR1059" s="137" t="str">
        <f t="shared" si="186"/>
        <v/>
      </c>
      <c r="AZ1059" s="163"/>
      <c r="BA1059" s="142"/>
      <c r="BB1059" s="163"/>
      <c r="BC1059" s="174"/>
      <c r="BD1059" s="174"/>
      <c r="BE1059" s="174"/>
      <c r="BF1059" s="174"/>
      <c r="BG1059" s="164"/>
      <c r="BH1059" s="164"/>
      <c r="BI1059" s="164"/>
      <c r="BK1059" s="137">
        <v>212</v>
      </c>
      <c r="BL1059" s="137">
        <f t="shared" si="188"/>
        <v>1.3503999999999954</v>
      </c>
      <c r="BM1059" s="137">
        <f t="shared" si="189"/>
        <v>0.98704226464586742</v>
      </c>
      <c r="BN1059" s="137">
        <f t="shared" si="190"/>
        <v>1.8441424843340659E-4</v>
      </c>
      <c r="BO1059" s="137" t="str">
        <f t="shared" si="191"/>
        <v/>
      </c>
      <c r="BP1059" s="137" t="str">
        <f t="shared" si="187"/>
        <v/>
      </c>
    </row>
    <row r="1060" spans="3:68" ht="20.100000000000001" customHeight="1" x14ac:dyDescent="0.25">
      <c r="C1060" s="12"/>
      <c r="E1060" s="130"/>
      <c r="F1060" s="130"/>
      <c r="S1060" s="138"/>
      <c r="U1060" s="154"/>
      <c r="V1060" s="154"/>
      <c r="AF1060" s="137">
        <v>236</v>
      </c>
      <c r="AG1060" s="137">
        <f t="shared" si="178"/>
        <v>-3.056</v>
      </c>
      <c r="AK1060" s="137">
        <f t="shared" si="179"/>
        <v>3.7406101722415024E-3</v>
      </c>
      <c r="AL1060" s="137">
        <f t="shared" si="180"/>
        <v>1.1215562796190622E-3</v>
      </c>
      <c r="AM1060" s="137">
        <f t="shared" si="181"/>
        <v>3.7406101722415024E-3</v>
      </c>
      <c r="AN1060" s="137" t="str">
        <f t="shared" si="182"/>
        <v/>
      </c>
      <c r="AO1060" s="137" t="str">
        <f t="shared" si="183"/>
        <v/>
      </c>
      <c r="AP1060" s="137">
        <f t="shared" si="184"/>
        <v>0</v>
      </c>
      <c r="AQ1060" s="137" t="str">
        <f t="shared" si="185"/>
        <v/>
      </c>
      <c r="AR1060" s="137" t="str">
        <f t="shared" si="186"/>
        <v/>
      </c>
      <c r="AZ1060" s="163"/>
      <c r="BA1060" s="142"/>
      <c r="BB1060" s="163"/>
      <c r="BC1060" s="174"/>
      <c r="BD1060" s="174"/>
      <c r="BE1060" s="174"/>
      <c r="BF1060" s="174"/>
      <c r="BG1060" s="164"/>
      <c r="BH1060" s="164"/>
      <c r="BI1060" s="164"/>
      <c r="BK1060" s="137">
        <v>213</v>
      </c>
      <c r="BL1060" s="137">
        <f t="shared" si="188"/>
        <v>1.3567999999999953</v>
      </c>
      <c r="BM1060" s="137">
        <f t="shared" si="189"/>
        <v>0.98685785039743401</v>
      </c>
      <c r="BN1060" s="137">
        <f t="shared" si="190"/>
        <v>1.8600564710469225E-4</v>
      </c>
      <c r="BO1060" s="137" t="str">
        <f t="shared" si="191"/>
        <v/>
      </c>
      <c r="BP1060" s="137" t="str">
        <f t="shared" si="187"/>
        <v/>
      </c>
    </row>
    <row r="1061" spans="3:68" ht="20.100000000000001" customHeight="1" x14ac:dyDescent="0.25">
      <c r="C1061" s="12"/>
      <c r="E1061" s="130"/>
      <c r="F1061" s="130"/>
      <c r="S1061" s="138"/>
      <c r="U1061" s="154"/>
      <c r="V1061" s="154"/>
      <c r="AF1061" s="137">
        <v>237</v>
      </c>
      <c r="AG1061" s="137">
        <f t="shared" si="178"/>
        <v>-3.052</v>
      </c>
      <c r="AK1061" s="137">
        <f t="shared" si="179"/>
        <v>3.7865857129630769E-3</v>
      </c>
      <c r="AL1061" s="137">
        <f t="shared" si="180"/>
        <v>1.1366105042497745E-3</v>
      </c>
      <c r="AM1061" s="137">
        <f t="shared" si="181"/>
        <v>3.7865857129630769E-3</v>
      </c>
      <c r="AN1061" s="137" t="str">
        <f t="shared" si="182"/>
        <v/>
      </c>
      <c r="AO1061" s="137" t="str">
        <f t="shared" si="183"/>
        <v/>
      </c>
      <c r="AP1061" s="137">
        <f t="shared" si="184"/>
        <v>0</v>
      </c>
      <c r="AQ1061" s="137" t="str">
        <f t="shared" si="185"/>
        <v/>
      </c>
      <c r="AR1061" s="137" t="str">
        <f t="shared" si="186"/>
        <v/>
      </c>
      <c r="AZ1061" s="163"/>
      <c r="BA1061" s="142"/>
      <c r="BB1061" s="163"/>
      <c r="BC1061" s="174"/>
      <c r="BD1061" s="174"/>
      <c r="BE1061" s="174"/>
      <c r="BF1061" s="174"/>
      <c r="BG1061" s="164"/>
      <c r="BH1061" s="164"/>
      <c r="BI1061" s="164"/>
      <c r="BK1061" s="137">
        <v>214</v>
      </c>
      <c r="BL1061" s="137">
        <f t="shared" si="188"/>
        <v>1.3631999999999953</v>
      </c>
      <c r="BM1061" s="137">
        <f t="shared" si="189"/>
        <v>0.98667184475032932</v>
      </c>
      <c r="BN1061" s="137">
        <f t="shared" si="190"/>
        <v>1.8760039219234415E-4</v>
      </c>
      <c r="BO1061" s="137" t="str">
        <f t="shared" si="191"/>
        <v/>
      </c>
      <c r="BP1061" s="137" t="str">
        <f t="shared" si="187"/>
        <v/>
      </c>
    </row>
    <row r="1062" spans="3:68" ht="20.100000000000001" customHeight="1" x14ac:dyDescent="0.25">
      <c r="C1062" s="12"/>
      <c r="E1062" s="130"/>
      <c r="F1062" s="130"/>
      <c r="S1062" s="138"/>
      <c r="U1062" s="154"/>
      <c r="V1062" s="154"/>
      <c r="AF1062" s="137">
        <v>238</v>
      </c>
      <c r="AG1062" s="137">
        <f t="shared" si="178"/>
        <v>-3.048</v>
      </c>
      <c r="AK1062" s="137">
        <f t="shared" si="179"/>
        <v>3.8330650058511109E-3</v>
      </c>
      <c r="AL1062" s="137">
        <f t="shared" si="180"/>
        <v>1.1518496369908638E-3</v>
      </c>
      <c r="AM1062" s="137">
        <f t="shared" si="181"/>
        <v>3.8330650058511109E-3</v>
      </c>
      <c r="AN1062" s="137" t="str">
        <f t="shared" si="182"/>
        <v/>
      </c>
      <c r="AO1062" s="137" t="str">
        <f t="shared" si="183"/>
        <v/>
      </c>
      <c r="AP1062" s="137">
        <f t="shared" si="184"/>
        <v>0</v>
      </c>
      <c r="AQ1062" s="137" t="str">
        <f t="shared" si="185"/>
        <v/>
      </c>
      <c r="AR1062" s="137" t="str">
        <f t="shared" si="186"/>
        <v/>
      </c>
      <c r="AZ1062" s="163"/>
      <c r="BA1062" s="142"/>
      <c r="BB1062" s="163"/>
      <c r="BC1062" s="174"/>
      <c r="BD1062" s="174"/>
      <c r="BE1062" s="174"/>
      <c r="BF1062" s="174"/>
      <c r="BG1062" s="164"/>
      <c r="BH1062" s="164"/>
      <c r="BI1062" s="164"/>
      <c r="BK1062" s="137">
        <v>215</v>
      </c>
      <c r="BL1062" s="137">
        <f t="shared" si="188"/>
        <v>1.3695999999999953</v>
      </c>
      <c r="BM1062" s="137">
        <f t="shared" si="189"/>
        <v>0.98648424435813697</v>
      </c>
      <c r="BN1062" s="137">
        <f t="shared" si="190"/>
        <v>1.8919843294762373E-4</v>
      </c>
      <c r="BO1062" s="137" t="str">
        <f t="shared" si="191"/>
        <v/>
      </c>
      <c r="BP1062" s="137" t="str">
        <f t="shared" si="187"/>
        <v/>
      </c>
    </row>
    <row r="1063" spans="3:68" ht="20.100000000000001" customHeight="1" x14ac:dyDescent="0.25">
      <c r="C1063" s="12"/>
      <c r="E1063" s="130"/>
      <c r="F1063" s="130"/>
      <c r="S1063" s="138"/>
      <c r="U1063" s="154"/>
      <c r="V1063" s="154"/>
      <c r="AF1063" s="137">
        <v>239</v>
      </c>
      <c r="AG1063" s="137">
        <f t="shared" si="178"/>
        <v>-3.044</v>
      </c>
      <c r="AK1063" s="137">
        <f t="shared" si="179"/>
        <v>3.880052737870465E-3</v>
      </c>
      <c r="AL1063" s="137">
        <f t="shared" si="180"/>
        <v>1.1672757022139627E-3</v>
      </c>
      <c r="AM1063" s="137">
        <f t="shared" si="181"/>
        <v>3.880052737870465E-3</v>
      </c>
      <c r="AN1063" s="137" t="str">
        <f t="shared" si="182"/>
        <v/>
      </c>
      <c r="AO1063" s="137" t="str">
        <f t="shared" si="183"/>
        <v/>
      </c>
      <c r="AP1063" s="137">
        <f t="shared" si="184"/>
        <v>0</v>
      </c>
      <c r="AQ1063" s="137" t="str">
        <f t="shared" si="185"/>
        <v/>
      </c>
      <c r="AR1063" s="137" t="str">
        <f t="shared" si="186"/>
        <v/>
      </c>
      <c r="AZ1063" s="163"/>
      <c r="BA1063" s="142"/>
      <c r="BB1063" s="163"/>
      <c r="BC1063" s="174"/>
      <c r="BD1063" s="174"/>
      <c r="BE1063" s="174"/>
      <c r="BF1063" s="174"/>
      <c r="BG1063" s="164"/>
      <c r="BH1063" s="164"/>
      <c r="BI1063" s="164"/>
      <c r="BK1063" s="137">
        <v>216</v>
      </c>
      <c r="BL1063" s="137">
        <f t="shared" si="188"/>
        <v>1.3759999999999952</v>
      </c>
      <c r="BM1063" s="137">
        <f t="shared" si="189"/>
        <v>0.98629504592518935</v>
      </c>
      <c r="BN1063" s="137">
        <f t="shared" si="190"/>
        <v>1.9079971875513024E-4</v>
      </c>
      <c r="BO1063" s="137" t="str">
        <f t="shared" si="191"/>
        <v/>
      </c>
      <c r="BP1063" s="137" t="str">
        <f t="shared" si="187"/>
        <v/>
      </c>
    </row>
    <row r="1064" spans="3:68" ht="20.100000000000001" customHeight="1" x14ac:dyDescent="0.25">
      <c r="C1064" s="12"/>
      <c r="E1064" s="130"/>
      <c r="F1064" s="130"/>
      <c r="S1064" s="138"/>
      <c r="U1064" s="154"/>
      <c r="V1064" s="154"/>
      <c r="AF1064" s="137">
        <v>240</v>
      </c>
      <c r="AG1064" s="137">
        <f t="shared" si="178"/>
        <v>-3.04</v>
      </c>
      <c r="AK1064" s="137">
        <f t="shared" si="179"/>
        <v>3.9275536289247789E-3</v>
      </c>
      <c r="AL1064" s="137">
        <f t="shared" si="180"/>
        <v>1.1828907431044044E-3</v>
      </c>
      <c r="AM1064" s="137">
        <f t="shared" si="181"/>
        <v>3.9275536289247789E-3</v>
      </c>
      <c r="AN1064" s="137" t="str">
        <f t="shared" si="182"/>
        <v/>
      </c>
      <c r="AO1064" s="137" t="str">
        <f t="shared" si="183"/>
        <v/>
      </c>
      <c r="AP1064" s="137">
        <f t="shared" si="184"/>
        <v>0</v>
      </c>
      <c r="AQ1064" s="137" t="str">
        <f t="shared" si="185"/>
        <v/>
      </c>
      <c r="AR1064" s="137" t="str">
        <f t="shared" si="186"/>
        <v/>
      </c>
      <c r="AZ1064" s="163"/>
      <c r="BA1064" s="142"/>
      <c r="BB1064" s="163"/>
      <c r="BC1064" s="174"/>
      <c r="BD1064" s="174"/>
      <c r="BE1064" s="174"/>
      <c r="BF1064" s="174"/>
      <c r="BG1064" s="164"/>
      <c r="BH1064" s="164"/>
      <c r="BI1064" s="164"/>
      <c r="BK1064" s="137">
        <v>217</v>
      </c>
      <c r="BL1064" s="137">
        <f t="shared" si="188"/>
        <v>1.3823999999999952</v>
      </c>
      <c r="BM1064" s="137">
        <f t="shared" si="189"/>
        <v>0.98610424620643422</v>
      </c>
      <c r="BN1064" s="137">
        <f t="shared" si="190"/>
        <v>1.9240419913313378E-4</v>
      </c>
      <c r="BO1064" s="137" t="str">
        <f t="shared" si="191"/>
        <v/>
      </c>
      <c r="BP1064" s="137" t="str">
        <f t="shared" si="187"/>
        <v/>
      </c>
    </row>
    <row r="1065" spans="3:68" ht="20.100000000000001" customHeight="1" x14ac:dyDescent="0.25">
      <c r="C1065" s="12"/>
      <c r="E1065" s="130"/>
      <c r="F1065" s="130"/>
      <c r="S1065" s="138"/>
      <c r="U1065" s="154"/>
      <c r="V1065" s="154"/>
      <c r="AF1065" s="137">
        <v>241</v>
      </c>
      <c r="AG1065" s="137">
        <f t="shared" si="178"/>
        <v>-3.036</v>
      </c>
      <c r="AK1065" s="137">
        <f t="shared" si="179"/>
        <v>3.9755724319563406E-3</v>
      </c>
      <c r="AL1065" s="137">
        <f t="shared" si="180"/>
        <v>1.1986968217931892E-3</v>
      </c>
      <c r="AM1065" s="137">
        <f t="shared" si="181"/>
        <v>3.9755724319563406E-3</v>
      </c>
      <c r="AN1065" s="137" t="str">
        <f t="shared" si="182"/>
        <v/>
      </c>
      <c r="AO1065" s="137" t="str">
        <f t="shared" si="183"/>
        <v/>
      </c>
      <c r="AP1065" s="137">
        <f t="shared" si="184"/>
        <v>0</v>
      </c>
      <c r="AQ1065" s="137" t="str">
        <f t="shared" si="185"/>
        <v/>
      </c>
      <c r="AR1065" s="137" t="str">
        <f t="shared" si="186"/>
        <v/>
      </c>
      <c r="AZ1065" s="163"/>
      <c r="BA1065" s="142"/>
      <c r="BB1065" s="163"/>
      <c r="BC1065" s="174"/>
      <c r="BD1065" s="174"/>
      <c r="BE1065" s="174"/>
      <c r="BF1065" s="174"/>
      <c r="BG1065" s="164"/>
      <c r="BH1065" s="164"/>
      <c r="BI1065" s="164"/>
      <c r="BK1065" s="137">
        <v>218</v>
      </c>
      <c r="BL1065" s="137">
        <f t="shared" si="188"/>
        <v>1.3887999999999951</v>
      </c>
      <c r="BM1065" s="137">
        <f t="shared" si="189"/>
        <v>0.98591184200730109</v>
      </c>
      <c r="BN1065" s="137">
        <f t="shared" si="190"/>
        <v>1.9401182373635084E-4</v>
      </c>
      <c r="BO1065" s="137" t="str">
        <f t="shared" si="191"/>
        <v/>
      </c>
      <c r="BP1065" s="137" t="str">
        <f t="shared" si="187"/>
        <v/>
      </c>
    </row>
    <row r="1066" spans="3:68" ht="20.100000000000001" customHeight="1" x14ac:dyDescent="0.25">
      <c r="C1066" s="12"/>
      <c r="E1066" s="130"/>
      <c r="F1066" s="130"/>
      <c r="S1066" s="138"/>
      <c r="U1066" s="154"/>
      <c r="V1066" s="154"/>
      <c r="AF1066" s="137">
        <v>242</v>
      </c>
      <c r="AG1066" s="137">
        <f t="shared" si="178"/>
        <v>-3.032</v>
      </c>
      <c r="AK1066" s="137">
        <f t="shared" si="179"/>
        <v>4.0241139330445116E-3</v>
      </c>
      <c r="AL1066" s="137">
        <f t="shared" si="180"/>
        <v>1.2146960194893215E-3</v>
      </c>
      <c r="AM1066" s="137">
        <f t="shared" si="181"/>
        <v>4.0241139330445116E-3</v>
      </c>
      <c r="AN1066" s="137" t="str">
        <f t="shared" si="182"/>
        <v/>
      </c>
      <c r="AO1066" s="137" t="str">
        <f t="shared" si="183"/>
        <v/>
      </c>
      <c r="AP1066" s="137">
        <f t="shared" si="184"/>
        <v>0</v>
      </c>
      <c r="AQ1066" s="137" t="str">
        <f t="shared" si="185"/>
        <v/>
      </c>
      <c r="AR1066" s="137" t="str">
        <f t="shared" si="186"/>
        <v/>
      </c>
      <c r="AZ1066" s="163"/>
      <c r="BA1066" s="142"/>
      <c r="BB1066" s="163"/>
      <c r="BC1066" s="174"/>
      <c r="BD1066" s="174"/>
      <c r="BE1066" s="174"/>
      <c r="BF1066" s="174"/>
      <c r="BG1066" s="164"/>
      <c r="BH1066" s="164"/>
      <c r="BI1066" s="164"/>
      <c r="BK1066" s="137">
        <v>219</v>
      </c>
      <c r="BL1066" s="137">
        <f t="shared" si="188"/>
        <v>1.3951999999999951</v>
      </c>
      <c r="BM1066" s="137">
        <f t="shared" si="189"/>
        <v>0.98571783018356474</v>
      </c>
      <c r="BN1066" s="137">
        <f t="shared" si="190"/>
        <v>1.9562254235649945E-4</v>
      </c>
      <c r="BO1066" s="137" t="str">
        <f t="shared" si="191"/>
        <v/>
      </c>
      <c r="BP1066" s="137" t="str">
        <f t="shared" si="187"/>
        <v/>
      </c>
    </row>
    <row r="1067" spans="3:68" ht="20.100000000000001" customHeight="1" x14ac:dyDescent="0.25">
      <c r="C1067" s="12"/>
      <c r="E1067" s="130"/>
      <c r="F1067" s="130"/>
      <c r="S1067" s="138"/>
      <c r="U1067" s="154"/>
      <c r="V1067" s="154"/>
      <c r="AF1067" s="137">
        <v>243</v>
      </c>
      <c r="AG1067" s="137">
        <f t="shared" si="178"/>
        <v>-3.028</v>
      </c>
      <c r="AK1067" s="137">
        <f t="shared" si="179"/>
        <v>4.0731829515026673E-3</v>
      </c>
      <c r="AL1067" s="137">
        <f t="shared" si="180"/>
        <v>1.2308904366125592E-3</v>
      </c>
      <c r="AM1067" s="137">
        <f t="shared" si="181"/>
        <v>4.0731829515026673E-3</v>
      </c>
      <c r="AN1067" s="137" t="str">
        <f t="shared" si="182"/>
        <v/>
      </c>
      <c r="AO1067" s="137" t="str">
        <f t="shared" si="183"/>
        <v/>
      </c>
      <c r="AP1067" s="137">
        <f t="shared" si="184"/>
        <v>0</v>
      </c>
      <c r="AQ1067" s="137" t="str">
        <f t="shared" si="185"/>
        <v/>
      </c>
      <c r="AR1067" s="137" t="str">
        <f t="shared" si="186"/>
        <v/>
      </c>
      <c r="AZ1067" s="163"/>
      <c r="BA1067" s="142"/>
      <c r="BB1067" s="163"/>
      <c r="BC1067" s="174"/>
      <c r="BD1067" s="174"/>
      <c r="BE1067" s="174"/>
      <c r="BF1067" s="174"/>
      <c r="BG1067" s="164"/>
      <c r="BH1067" s="164"/>
      <c r="BI1067" s="164"/>
      <c r="BK1067" s="137">
        <v>220</v>
      </c>
      <c r="BL1067" s="137">
        <f t="shared" si="188"/>
        <v>1.4015999999999951</v>
      </c>
      <c r="BM1067" s="137">
        <f t="shared" si="189"/>
        <v>0.98552220764120824</v>
      </c>
      <c r="BN1067" s="137">
        <f t="shared" si="190"/>
        <v>1.9723630492518573E-4</v>
      </c>
      <c r="BO1067" s="137" t="str">
        <f t="shared" si="191"/>
        <v/>
      </c>
      <c r="BP1067" s="137" t="str">
        <f t="shared" si="187"/>
        <v/>
      </c>
    </row>
    <row r="1068" spans="3:68" ht="20.100000000000001" customHeight="1" x14ac:dyDescent="0.25">
      <c r="C1068" s="12"/>
      <c r="E1068" s="130"/>
      <c r="F1068" s="130"/>
      <c r="S1068" s="138"/>
      <c r="U1068" s="154"/>
      <c r="V1068" s="154"/>
      <c r="AF1068" s="137">
        <v>244</v>
      </c>
      <c r="AG1068" s="137">
        <f t="shared" si="178"/>
        <v>-3.024</v>
      </c>
      <c r="AK1068" s="137">
        <f t="shared" si="179"/>
        <v>4.122784339973702E-3</v>
      </c>
      <c r="AL1068" s="137">
        <f t="shared" si="180"/>
        <v>1.2472821929265427E-3</v>
      </c>
      <c r="AM1068" s="137">
        <f t="shared" si="181"/>
        <v>4.122784339973702E-3</v>
      </c>
      <c r="AN1068" s="137" t="str">
        <f t="shared" si="182"/>
        <v/>
      </c>
      <c r="AO1068" s="137" t="str">
        <f t="shared" si="183"/>
        <v/>
      </c>
      <c r="AP1068" s="137">
        <f t="shared" si="184"/>
        <v>0</v>
      </c>
      <c r="AQ1068" s="137" t="str">
        <f t="shared" si="185"/>
        <v/>
      </c>
      <c r="AR1068" s="137" t="str">
        <f t="shared" si="186"/>
        <v/>
      </c>
      <c r="AZ1068" s="163"/>
      <c r="BA1068" s="142"/>
      <c r="BB1068" s="163"/>
      <c r="BC1068" s="174"/>
      <c r="BD1068" s="174"/>
      <c r="BE1068" s="174"/>
      <c r="BF1068" s="174"/>
      <c r="BG1068" s="164"/>
      <c r="BH1068" s="164"/>
      <c r="BI1068" s="164"/>
      <c r="BK1068" s="137">
        <v>221</v>
      </c>
      <c r="BL1068" s="137">
        <f t="shared" si="188"/>
        <v>1.407999999999995</v>
      </c>
      <c r="BM1068" s="137">
        <f t="shared" si="189"/>
        <v>0.98532497133628305</v>
      </c>
      <c r="BN1068" s="137">
        <f t="shared" si="190"/>
        <v>1.9885306151423698E-4</v>
      </c>
      <c r="BO1068" s="137" t="str">
        <f t="shared" si="191"/>
        <v/>
      </c>
      <c r="BP1068" s="137" t="str">
        <f t="shared" si="187"/>
        <v/>
      </c>
    </row>
    <row r="1069" spans="3:68" ht="20.100000000000001" customHeight="1" x14ac:dyDescent="0.25">
      <c r="C1069" s="12"/>
      <c r="E1069" s="130"/>
      <c r="F1069" s="130"/>
      <c r="S1069" s="138"/>
      <c r="U1069" s="154"/>
      <c r="V1069" s="154"/>
      <c r="AF1069" s="137">
        <v>245</v>
      </c>
      <c r="AG1069" s="137">
        <f t="shared" si="178"/>
        <v>-3.02</v>
      </c>
      <c r="AK1069" s="137">
        <f t="shared" si="179"/>
        <v>4.1729229845239623E-3</v>
      </c>
      <c r="AL1069" s="137">
        <f t="shared" si="180"/>
        <v>1.2638734276722969E-3</v>
      </c>
      <c r="AM1069" s="137">
        <f t="shared" si="181"/>
        <v>4.1729229845239623E-3</v>
      </c>
      <c r="AN1069" s="137" t="str">
        <f t="shared" si="182"/>
        <v/>
      </c>
      <c r="AO1069" s="137" t="str">
        <f t="shared" si="183"/>
        <v/>
      </c>
      <c r="AP1069" s="137">
        <f t="shared" si="184"/>
        <v>0</v>
      </c>
      <c r="AQ1069" s="137" t="str">
        <f t="shared" si="185"/>
        <v/>
      </c>
      <c r="AR1069" s="137" t="str">
        <f t="shared" si="186"/>
        <v/>
      </c>
      <c r="AZ1069" s="163"/>
      <c r="BA1069" s="142"/>
      <c r="BB1069" s="163"/>
      <c r="BC1069" s="174"/>
      <c r="BD1069" s="174"/>
      <c r="BE1069" s="174"/>
      <c r="BF1069" s="174"/>
      <c r="BG1069" s="164"/>
      <c r="BH1069" s="164"/>
      <c r="BI1069" s="164"/>
      <c r="BK1069" s="137">
        <v>222</v>
      </c>
      <c r="BL1069" s="137">
        <f t="shared" si="188"/>
        <v>1.414399999999995</v>
      </c>
      <c r="BM1069" s="137">
        <f t="shared" si="189"/>
        <v>0.98512611827476881</v>
      </c>
      <c r="BN1069" s="137">
        <f t="shared" si="190"/>
        <v>2.0047276233747802E-4</v>
      </c>
      <c r="BO1069" s="137" t="str">
        <f t="shared" si="191"/>
        <v/>
      </c>
      <c r="BP1069" s="137" t="str">
        <f t="shared" si="187"/>
        <v/>
      </c>
    </row>
    <row r="1070" spans="3:68" ht="20.100000000000001" customHeight="1" x14ac:dyDescent="0.25">
      <c r="C1070" s="12"/>
      <c r="E1070" s="130"/>
      <c r="F1070" s="130"/>
      <c r="S1070" s="138"/>
      <c r="U1070" s="154"/>
      <c r="V1070" s="154"/>
      <c r="AF1070" s="137">
        <v>246</v>
      </c>
      <c r="AG1070" s="137">
        <f t="shared" si="178"/>
        <v>-3.016</v>
      </c>
      <c r="AK1070" s="137">
        <f t="shared" si="179"/>
        <v>4.2236038047356534E-3</v>
      </c>
      <c r="AL1070" s="137">
        <f t="shared" si="180"/>
        <v>1.2806662997021205E-3</v>
      </c>
      <c r="AM1070" s="137">
        <f t="shared" si="181"/>
        <v>4.2236038047356534E-3</v>
      </c>
      <c r="AN1070" s="137" t="str">
        <f t="shared" si="182"/>
        <v/>
      </c>
      <c r="AO1070" s="137" t="str">
        <f t="shared" si="183"/>
        <v/>
      </c>
      <c r="AP1070" s="137">
        <f t="shared" si="184"/>
        <v>0</v>
      </c>
      <c r="AQ1070" s="137" t="str">
        <f t="shared" si="185"/>
        <v/>
      </c>
      <c r="AR1070" s="137" t="str">
        <f t="shared" si="186"/>
        <v/>
      </c>
      <c r="AZ1070" s="163"/>
      <c r="BA1070" s="142"/>
      <c r="BB1070" s="163"/>
      <c r="BC1070" s="174"/>
      <c r="BD1070" s="174"/>
      <c r="BE1070" s="174"/>
      <c r="BF1070" s="174"/>
      <c r="BG1070" s="164"/>
      <c r="BH1070" s="164"/>
      <c r="BI1070" s="164"/>
      <c r="BK1070" s="137">
        <v>223</v>
      </c>
      <c r="BL1070" s="137">
        <f t="shared" si="188"/>
        <v>1.420799999999995</v>
      </c>
      <c r="BM1070" s="137">
        <f t="shared" si="189"/>
        <v>0.98492564551243134</v>
      </c>
      <c r="BN1070" s="137">
        <f t="shared" si="190"/>
        <v>2.0209535775261855E-4</v>
      </c>
      <c r="BO1070" s="137" t="str">
        <f t="shared" si="191"/>
        <v/>
      </c>
      <c r="BP1070" s="137" t="str">
        <f t="shared" si="187"/>
        <v/>
      </c>
    </row>
    <row r="1071" spans="3:68" ht="20.100000000000001" customHeight="1" x14ac:dyDescent="0.25">
      <c r="C1071" s="12"/>
      <c r="E1071" s="130"/>
      <c r="F1071" s="130"/>
      <c r="S1071" s="138"/>
      <c r="U1071" s="154"/>
      <c r="V1071" s="154"/>
      <c r="AF1071" s="137">
        <v>247</v>
      </c>
      <c r="AG1071" s="137">
        <f t="shared" si="178"/>
        <v>-3.012</v>
      </c>
      <c r="AK1071" s="137">
        <f t="shared" si="179"/>
        <v>4.2748317537976898E-3</v>
      </c>
      <c r="AL1071" s="137">
        <f t="shared" si="180"/>
        <v>1.2976629876138184E-3</v>
      </c>
      <c r="AM1071" s="137">
        <f t="shared" si="181"/>
        <v>4.2748317537976898E-3</v>
      </c>
      <c r="AN1071" s="137" t="str">
        <f t="shared" si="182"/>
        <v/>
      </c>
      <c r="AO1071" s="137" t="str">
        <f t="shared" si="183"/>
        <v/>
      </c>
      <c r="AP1071" s="137">
        <f t="shared" si="184"/>
        <v>0</v>
      </c>
      <c r="AQ1071" s="137" t="str">
        <f t="shared" si="185"/>
        <v/>
      </c>
      <c r="AR1071" s="137" t="str">
        <f t="shared" si="186"/>
        <v/>
      </c>
      <c r="AZ1071" s="163"/>
      <c r="BA1071" s="142"/>
      <c r="BB1071" s="163"/>
      <c r="BC1071" s="174"/>
      <c r="BD1071" s="174"/>
      <c r="BE1071" s="174"/>
      <c r="BF1071" s="174"/>
      <c r="BG1071" s="164"/>
      <c r="BH1071" s="164"/>
      <c r="BI1071" s="164"/>
      <c r="BK1071" s="137">
        <v>224</v>
      </c>
      <c r="BL1071" s="137">
        <f t="shared" si="188"/>
        <v>1.4271999999999949</v>
      </c>
      <c r="BM1071" s="137">
        <f t="shared" si="189"/>
        <v>0.98472355015467872</v>
      </c>
      <c r="BN1071" s="137">
        <f t="shared" si="190"/>
        <v>2.0372079826258549E-4</v>
      </c>
      <c r="BO1071" s="137" t="str">
        <f t="shared" si="191"/>
        <v/>
      </c>
      <c r="BP1071" s="137" t="str">
        <f t="shared" si="187"/>
        <v/>
      </c>
    </row>
    <row r="1072" spans="3:68" ht="20.100000000000001" customHeight="1" x14ac:dyDescent="0.25">
      <c r="C1072" s="12"/>
      <c r="E1072" s="130"/>
      <c r="F1072" s="130"/>
      <c r="S1072" s="138"/>
      <c r="U1072" s="154"/>
      <c r="V1072" s="154"/>
      <c r="AF1072" s="137">
        <v>248</v>
      </c>
      <c r="AG1072" s="137">
        <f t="shared" si="178"/>
        <v>-3.008</v>
      </c>
      <c r="AK1072" s="137">
        <f t="shared" si="179"/>
        <v>4.3266118185949169E-3</v>
      </c>
      <c r="AL1072" s="137">
        <f t="shared" si="180"/>
        <v>1.3148656898853155E-3</v>
      </c>
      <c r="AM1072" s="137">
        <f t="shared" si="181"/>
        <v>4.3266118185949169E-3</v>
      </c>
      <c r="AN1072" s="137" t="str">
        <f t="shared" si="182"/>
        <v/>
      </c>
      <c r="AO1072" s="137" t="str">
        <f t="shared" si="183"/>
        <v/>
      </c>
      <c r="AP1072" s="137">
        <f t="shared" si="184"/>
        <v>0</v>
      </c>
      <c r="AQ1072" s="137" t="str">
        <f t="shared" si="185"/>
        <v/>
      </c>
      <c r="AR1072" s="137" t="str">
        <f t="shared" si="186"/>
        <v/>
      </c>
      <c r="AZ1072" s="163"/>
      <c r="BA1072" s="142"/>
      <c r="BB1072" s="163"/>
      <c r="BC1072" s="174"/>
      <c r="BD1072" s="174"/>
      <c r="BE1072" s="174"/>
      <c r="BF1072" s="174"/>
      <c r="BG1072" s="164"/>
      <c r="BH1072" s="164"/>
      <c r="BI1072" s="164"/>
      <c r="BK1072" s="137">
        <v>225</v>
      </c>
      <c r="BL1072" s="137">
        <f t="shared" si="188"/>
        <v>1.4335999999999949</v>
      </c>
      <c r="BM1072" s="137">
        <f t="shared" si="189"/>
        <v>0.98451982935641613</v>
      </c>
      <c r="BN1072" s="137">
        <f t="shared" si="190"/>
        <v>2.0534903451663311E-4</v>
      </c>
      <c r="BO1072" s="137" t="str">
        <f t="shared" si="191"/>
        <v/>
      </c>
      <c r="BP1072" s="137" t="str">
        <f t="shared" si="187"/>
        <v/>
      </c>
    </row>
    <row r="1073" spans="3:68" ht="20.100000000000001" customHeight="1" x14ac:dyDescent="0.25">
      <c r="C1073" s="12"/>
      <c r="E1073" s="130"/>
      <c r="F1073" s="130"/>
      <c r="S1073" s="138"/>
      <c r="U1073" s="154"/>
      <c r="V1073" s="154"/>
      <c r="AF1073" s="137">
        <v>249</v>
      </c>
      <c r="AG1073" s="137">
        <f t="shared" si="178"/>
        <v>-3.004</v>
      </c>
      <c r="AK1073" s="137">
        <f t="shared" si="179"/>
        <v>4.3789490197957293E-3</v>
      </c>
      <c r="AL1073" s="137">
        <f t="shared" si="180"/>
        <v>1.3322766250096097E-3</v>
      </c>
      <c r="AM1073" s="137">
        <f t="shared" si="181"/>
        <v>4.3789490197957293E-3</v>
      </c>
      <c r="AN1073" s="137" t="str">
        <f t="shared" si="182"/>
        <v/>
      </c>
      <c r="AO1073" s="137" t="str">
        <f t="shared" si="183"/>
        <v/>
      </c>
      <c r="AP1073" s="137">
        <f t="shared" si="184"/>
        <v>0</v>
      </c>
      <c r="AQ1073" s="137" t="str">
        <f t="shared" si="185"/>
        <v/>
      </c>
      <c r="AR1073" s="137" t="str">
        <f t="shared" si="186"/>
        <v/>
      </c>
      <c r="AZ1073" s="163"/>
      <c r="BA1073" s="142"/>
      <c r="BB1073" s="163"/>
      <c r="BC1073" s="174"/>
      <c r="BD1073" s="174"/>
      <c r="BE1073" s="174"/>
      <c r="BF1073" s="174"/>
      <c r="BG1073" s="164"/>
      <c r="BH1073" s="164"/>
      <c r="BI1073" s="164"/>
      <c r="BK1073" s="137">
        <v>226</v>
      </c>
      <c r="BL1073" s="137">
        <f t="shared" si="188"/>
        <v>1.4399999999999948</v>
      </c>
      <c r="BM1073" s="137">
        <f t="shared" si="189"/>
        <v>0.9843144803218995</v>
      </c>
      <c r="BN1073" s="137">
        <f t="shared" si="190"/>
        <v>2.0698001731145332E-4</v>
      </c>
      <c r="BO1073" s="137" t="str">
        <f t="shared" si="191"/>
        <v/>
      </c>
      <c r="BP1073" s="137" t="str">
        <f t="shared" si="187"/>
        <v/>
      </c>
    </row>
    <row r="1074" spans="3:68" ht="20.100000000000001" customHeight="1" x14ac:dyDescent="0.25">
      <c r="C1074" s="12"/>
      <c r="E1074" s="130"/>
      <c r="F1074" s="130"/>
      <c r="S1074" s="138"/>
      <c r="U1074" s="154"/>
      <c r="V1074" s="154"/>
      <c r="AF1074" s="137">
        <v>250</v>
      </c>
      <c r="AG1074" s="137">
        <f t="shared" si="178"/>
        <v>-3</v>
      </c>
      <c r="AK1074" s="137">
        <f t="shared" si="179"/>
        <v>4.4318484119380075E-3</v>
      </c>
      <c r="AL1074" s="137">
        <f t="shared" si="180"/>
        <v>1.3498980316300933E-3</v>
      </c>
      <c r="AM1074" s="137">
        <f t="shared" si="181"/>
        <v>4.4318484119380075E-3</v>
      </c>
      <c r="AN1074" s="137" t="str">
        <f t="shared" si="182"/>
        <v/>
      </c>
      <c r="AO1074" s="137" t="str">
        <f t="shared" si="183"/>
        <v/>
      </c>
      <c r="AP1074" s="137">
        <f t="shared" si="184"/>
        <v>0</v>
      </c>
      <c r="AQ1074" s="137" t="str">
        <f t="shared" si="185"/>
        <v/>
      </c>
      <c r="AR1074" s="137" t="str">
        <f t="shared" si="186"/>
        <v/>
      </c>
      <c r="AZ1074" s="163"/>
      <c r="BA1074" s="142"/>
      <c r="BB1074" s="163"/>
      <c r="BC1074" s="174"/>
      <c r="BD1074" s="174"/>
      <c r="BE1074" s="174"/>
      <c r="BF1074" s="174"/>
      <c r="BG1074" s="164"/>
      <c r="BH1074" s="164"/>
      <c r="BI1074" s="164"/>
      <c r="BK1074" s="137">
        <v>227</v>
      </c>
      <c r="BL1074" s="137">
        <f t="shared" si="188"/>
        <v>1.4463999999999948</v>
      </c>
      <c r="BM1074" s="137">
        <f t="shared" si="189"/>
        <v>0.98410750030458805</v>
      </c>
      <c r="BN1074" s="137">
        <f t="shared" si="190"/>
        <v>2.086136975933961E-4</v>
      </c>
      <c r="BO1074" s="137" t="str">
        <f t="shared" si="191"/>
        <v/>
      </c>
      <c r="BP1074" s="137" t="str">
        <f t="shared" si="187"/>
        <v/>
      </c>
    </row>
    <row r="1075" spans="3:68" ht="20.100000000000001" customHeight="1" x14ac:dyDescent="0.25">
      <c r="C1075" s="12"/>
      <c r="E1075" s="130"/>
      <c r="F1075" s="130"/>
      <c r="S1075" s="138"/>
      <c r="U1075" s="154"/>
      <c r="V1075" s="154"/>
      <c r="AF1075" s="137">
        <v>251</v>
      </c>
      <c r="AG1075" s="137">
        <f t="shared" si="178"/>
        <v>-2.996</v>
      </c>
      <c r="AK1075" s="137">
        <f t="shared" si="179"/>
        <v>4.4853150835133934E-3</v>
      </c>
      <c r="AL1075" s="137">
        <f t="shared" si="180"/>
        <v>1.3677321686761793E-3</v>
      </c>
      <c r="AM1075" s="137">
        <f t="shared" si="181"/>
        <v>4.4853150835133934E-3</v>
      </c>
      <c r="AN1075" s="137" t="str">
        <f t="shared" si="182"/>
        <v/>
      </c>
      <c r="AO1075" s="137" t="str">
        <f t="shared" si="183"/>
        <v/>
      </c>
      <c r="AP1075" s="137">
        <f t="shared" si="184"/>
        <v>0</v>
      </c>
      <c r="AQ1075" s="137" t="str">
        <f t="shared" si="185"/>
        <v/>
      </c>
      <c r="AR1075" s="137" t="str">
        <f t="shared" si="186"/>
        <v/>
      </c>
      <c r="AZ1075" s="163"/>
      <c r="BA1075" s="142"/>
      <c r="BB1075" s="163"/>
      <c r="BC1075" s="174"/>
      <c r="BD1075" s="174"/>
      <c r="BE1075" s="174"/>
      <c r="BF1075" s="174"/>
      <c r="BG1075" s="164"/>
      <c r="BH1075" s="164"/>
      <c r="BI1075" s="164"/>
      <c r="BK1075" s="137">
        <v>228</v>
      </c>
      <c r="BL1075" s="137">
        <f t="shared" si="188"/>
        <v>1.4527999999999948</v>
      </c>
      <c r="BM1075" s="137">
        <f t="shared" si="189"/>
        <v>0.98389888660699465</v>
      </c>
      <c r="BN1075" s="137">
        <f t="shared" si="190"/>
        <v>2.1025002645935764E-4</v>
      </c>
      <c r="BO1075" s="137" t="str">
        <f t="shared" si="191"/>
        <v/>
      </c>
      <c r="BP1075" s="137" t="str">
        <f t="shared" si="187"/>
        <v/>
      </c>
    </row>
    <row r="1076" spans="3:68" ht="20.100000000000001" customHeight="1" x14ac:dyDescent="0.25">
      <c r="C1076" s="12"/>
      <c r="E1076" s="130"/>
      <c r="F1076" s="130"/>
      <c r="S1076" s="138"/>
      <c r="U1076" s="154"/>
      <c r="V1076" s="154"/>
      <c r="AF1076" s="137">
        <v>252</v>
      </c>
      <c r="AG1076" s="137">
        <f t="shared" si="178"/>
        <v>-2.992</v>
      </c>
      <c r="AK1076" s="137">
        <f t="shared" si="179"/>
        <v>4.5393541570498278E-3</v>
      </c>
      <c r="AL1076" s="137">
        <f t="shared" si="180"/>
        <v>1.3857813154993001E-3</v>
      </c>
      <c r="AM1076" s="137">
        <f t="shared" si="181"/>
        <v>4.5393541570498278E-3</v>
      </c>
      <c r="AN1076" s="137" t="str">
        <f t="shared" si="182"/>
        <v/>
      </c>
      <c r="AO1076" s="137" t="str">
        <f t="shared" si="183"/>
        <v/>
      </c>
      <c r="AP1076" s="137">
        <f t="shared" si="184"/>
        <v>0</v>
      </c>
      <c r="AQ1076" s="137" t="str">
        <f t="shared" si="185"/>
        <v/>
      </c>
      <c r="AR1076" s="137" t="str">
        <f t="shared" si="186"/>
        <v/>
      </c>
      <c r="AZ1076" s="163"/>
      <c r="BA1076" s="142"/>
      <c r="BB1076" s="163"/>
      <c r="BC1076" s="174"/>
      <c r="BD1076" s="174"/>
      <c r="BE1076" s="174"/>
      <c r="BF1076" s="174"/>
      <c r="BG1076" s="164"/>
      <c r="BH1076" s="164"/>
      <c r="BI1076" s="164"/>
      <c r="BK1076" s="137">
        <v>229</v>
      </c>
      <c r="BL1076" s="137">
        <f t="shared" si="188"/>
        <v>1.4591999999999947</v>
      </c>
      <c r="BM1076" s="137">
        <f t="shared" si="189"/>
        <v>0.98368863658053529</v>
      </c>
      <c r="BN1076" s="137">
        <f t="shared" si="190"/>
        <v>2.1188895515755757E-4</v>
      </c>
      <c r="BO1076" s="137" t="str">
        <f t="shared" si="191"/>
        <v/>
      </c>
      <c r="BP1076" s="137" t="str">
        <f t="shared" si="187"/>
        <v/>
      </c>
    </row>
    <row r="1077" spans="3:68" ht="20.100000000000001" customHeight="1" x14ac:dyDescent="0.25">
      <c r="C1077" s="12"/>
      <c r="E1077" s="130"/>
      <c r="F1077" s="130"/>
      <c r="S1077" s="138"/>
      <c r="U1077" s="154"/>
      <c r="V1077" s="154"/>
      <c r="AF1077" s="137">
        <v>253</v>
      </c>
      <c r="AG1077" s="137">
        <f t="shared" si="178"/>
        <v>-2.988</v>
      </c>
      <c r="AK1077" s="137">
        <f t="shared" si="179"/>
        <v>4.5939707891923722E-3</v>
      </c>
      <c r="AL1077" s="137">
        <f t="shared" si="180"/>
        <v>1.4040477720092016E-3</v>
      </c>
      <c r="AM1077" s="137">
        <f t="shared" si="181"/>
        <v>4.5939707891923722E-3</v>
      </c>
      <c r="AN1077" s="137" t="str">
        <f t="shared" si="182"/>
        <v/>
      </c>
      <c r="AO1077" s="137" t="str">
        <f t="shared" si="183"/>
        <v/>
      </c>
      <c r="AP1077" s="137">
        <f t="shared" si="184"/>
        <v>0</v>
      </c>
      <c r="AQ1077" s="137" t="str">
        <f t="shared" si="185"/>
        <v/>
      </c>
      <c r="AR1077" s="137" t="str">
        <f t="shared" si="186"/>
        <v/>
      </c>
      <c r="AZ1077" s="163"/>
      <c r="BA1077" s="142"/>
      <c r="BB1077" s="163"/>
      <c r="BC1077" s="174"/>
      <c r="BD1077" s="174"/>
      <c r="BE1077" s="174"/>
      <c r="BF1077" s="174"/>
      <c r="BG1077" s="164"/>
      <c r="BH1077" s="164"/>
      <c r="BI1077" s="164"/>
      <c r="BK1077" s="137">
        <v>230</v>
      </c>
      <c r="BL1077" s="137">
        <f t="shared" si="188"/>
        <v>1.4655999999999947</v>
      </c>
      <c r="BM1077" s="137">
        <f t="shared" si="189"/>
        <v>0.98347674762537773</v>
      </c>
      <c r="BN1077" s="137">
        <f t="shared" si="190"/>
        <v>2.1353043508975933E-4</v>
      </c>
      <c r="BO1077" s="137" t="str">
        <f t="shared" si="191"/>
        <v/>
      </c>
      <c r="BP1077" s="137" t="str">
        <f t="shared" si="187"/>
        <v/>
      </c>
    </row>
    <row r="1078" spans="3:68" ht="20.100000000000001" customHeight="1" x14ac:dyDescent="0.25">
      <c r="C1078" s="12"/>
      <c r="E1078" s="130"/>
      <c r="F1078" s="130"/>
      <c r="S1078" s="138"/>
      <c r="U1078" s="154"/>
      <c r="V1078" s="154"/>
      <c r="AF1078" s="137">
        <v>254</v>
      </c>
      <c r="AG1078" s="137">
        <f t="shared" si="178"/>
        <v>-2.984</v>
      </c>
      <c r="AK1078" s="137">
        <f t="shared" si="179"/>
        <v>4.6491701707822254E-3</v>
      </c>
      <c r="AL1078" s="137">
        <f t="shared" si="180"/>
        <v>1.4225338588105773E-3</v>
      </c>
      <c r="AM1078" s="137">
        <f t="shared" si="181"/>
        <v>4.6491701707822254E-3</v>
      </c>
      <c r="AN1078" s="137" t="str">
        <f t="shared" si="182"/>
        <v/>
      </c>
      <c r="AO1078" s="137" t="str">
        <f t="shared" si="183"/>
        <v/>
      </c>
      <c r="AP1078" s="137">
        <f t="shared" si="184"/>
        <v>0</v>
      </c>
      <c r="AQ1078" s="137" t="str">
        <f t="shared" si="185"/>
        <v/>
      </c>
      <c r="AR1078" s="137" t="str">
        <f t="shared" si="186"/>
        <v/>
      </c>
      <c r="AZ1078" s="163"/>
      <c r="BA1078" s="142"/>
      <c r="BB1078" s="163"/>
      <c r="BC1078" s="174"/>
      <c r="BD1078" s="174"/>
      <c r="BE1078" s="174"/>
      <c r="BF1078" s="174"/>
      <c r="BG1078" s="164"/>
      <c r="BH1078" s="164"/>
      <c r="BI1078" s="164"/>
      <c r="BK1078" s="137">
        <v>231</v>
      </c>
      <c r="BL1078" s="137">
        <f t="shared" si="188"/>
        <v>1.4719999999999946</v>
      </c>
      <c r="BM1078" s="137">
        <f t="shared" si="189"/>
        <v>0.98326321719028797</v>
      </c>
      <c r="BN1078" s="137">
        <f t="shared" si="190"/>
        <v>2.1517441781160329E-4</v>
      </c>
      <c r="BO1078" s="137" t="str">
        <f t="shared" si="191"/>
        <v/>
      </c>
      <c r="BP1078" s="137" t="str">
        <f t="shared" si="187"/>
        <v/>
      </c>
    </row>
    <row r="1079" spans="3:68" ht="20.100000000000001" customHeight="1" x14ac:dyDescent="0.25">
      <c r="C1079" s="12"/>
      <c r="E1079" s="130"/>
      <c r="F1079" s="130"/>
      <c r="S1079" s="138"/>
      <c r="U1079" s="154"/>
      <c r="V1079" s="154"/>
      <c r="AF1079" s="137">
        <v>255</v>
      </c>
      <c r="AG1079" s="137">
        <f t="shared" si="178"/>
        <v>-2.98</v>
      </c>
      <c r="AK1079" s="137">
        <f t="shared" si="179"/>
        <v>4.7049575269339792E-3</v>
      </c>
      <c r="AL1079" s="137">
        <f t="shared" si="180"/>
        <v>1.4412419173400134E-3</v>
      </c>
      <c r="AM1079" s="137">
        <f t="shared" si="181"/>
        <v>4.7049575269339792E-3</v>
      </c>
      <c r="AN1079" s="137" t="str">
        <f t="shared" si="182"/>
        <v/>
      </c>
      <c r="AO1079" s="137" t="str">
        <f t="shared" si="183"/>
        <v/>
      </c>
      <c r="AP1079" s="137">
        <f t="shared" si="184"/>
        <v>0</v>
      </c>
      <c r="AQ1079" s="137" t="str">
        <f t="shared" si="185"/>
        <v/>
      </c>
      <c r="AR1079" s="137" t="str">
        <f t="shared" si="186"/>
        <v/>
      </c>
      <c r="AZ1079" s="163"/>
      <c r="BA1079" s="142"/>
      <c r="BB1079" s="163"/>
      <c r="BC1079" s="174"/>
      <c r="BD1079" s="174"/>
      <c r="BE1079" s="174"/>
      <c r="BF1079" s="174"/>
      <c r="BG1079" s="164"/>
      <c r="BH1079" s="164"/>
      <c r="BI1079" s="164"/>
      <c r="BK1079" s="137">
        <v>232</v>
      </c>
      <c r="BL1079" s="137">
        <f t="shared" si="188"/>
        <v>1.4783999999999946</v>
      </c>
      <c r="BM1079" s="137">
        <f t="shared" si="189"/>
        <v>0.98304804277247637</v>
      </c>
      <c r="BN1079" s="137">
        <f t="shared" si="190"/>
        <v>2.1682085503416104E-4</v>
      </c>
      <c r="BO1079" s="137" t="str">
        <f t="shared" si="191"/>
        <v/>
      </c>
      <c r="BP1079" s="137" t="str">
        <f t="shared" si="187"/>
        <v/>
      </c>
    </row>
    <row r="1080" spans="3:68" ht="20.100000000000001" customHeight="1" x14ac:dyDescent="0.25">
      <c r="C1080" s="12"/>
      <c r="E1080" s="130"/>
      <c r="F1080" s="130"/>
      <c r="S1080" s="138"/>
      <c r="U1080" s="154"/>
      <c r="V1080" s="154"/>
      <c r="AF1080" s="137">
        <v>256</v>
      </c>
      <c r="AG1080" s="137">
        <f t="shared" si="178"/>
        <v>-2.976</v>
      </c>
      <c r="AK1080" s="137">
        <f t="shared" si="179"/>
        <v>4.7613381171110044E-3</v>
      </c>
      <c r="AL1080" s="137">
        <f t="shared" si="180"/>
        <v>1.4601743100032204E-3</v>
      </c>
      <c r="AM1080" s="137">
        <f t="shared" si="181"/>
        <v>4.7613381171110044E-3</v>
      </c>
      <c r="AN1080" s="137" t="str">
        <f t="shared" si="182"/>
        <v/>
      </c>
      <c r="AO1080" s="137" t="str">
        <f t="shared" si="183"/>
        <v/>
      </c>
      <c r="AP1080" s="137">
        <f t="shared" si="184"/>
        <v>0</v>
      </c>
      <c r="AQ1080" s="137" t="str">
        <f t="shared" si="185"/>
        <v/>
      </c>
      <c r="AR1080" s="137" t="str">
        <f t="shared" si="186"/>
        <v/>
      </c>
      <c r="AZ1080" s="163"/>
      <c r="BA1080" s="142"/>
      <c r="BB1080" s="163"/>
      <c r="BC1080" s="174"/>
      <c r="BD1080" s="174"/>
      <c r="BE1080" s="174"/>
      <c r="BF1080" s="174"/>
      <c r="BG1080" s="164"/>
      <c r="BH1080" s="164"/>
      <c r="BI1080" s="164"/>
      <c r="BK1080" s="137">
        <v>233</v>
      </c>
      <c r="BL1080" s="137">
        <f t="shared" si="188"/>
        <v>1.4847999999999946</v>
      </c>
      <c r="BM1080" s="137">
        <f t="shared" si="189"/>
        <v>0.98283122191744221</v>
      </c>
      <c r="BN1080" s="137">
        <f t="shared" si="190"/>
        <v>2.1846969862548971E-4</v>
      </c>
      <c r="BO1080" s="137" t="str">
        <f t="shared" si="191"/>
        <v/>
      </c>
      <c r="BP1080" s="137" t="str">
        <f t="shared" si="187"/>
        <v/>
      </c>
    </row>
    <row r="1081" spans="3:68" ht="20.100000000000001" customHeight="1" x14ac:dyDescent="0.25">
      <c r="C1081" s="12"/>
      <c r="E1081" s="130"/>
      <c r="F1081" s="130"/>
      <c r="S1081" s="138"/>
      <c r="U1081" s="154"/>
      <c r="V1081" s="154"/>
      <c r="AF1081" s="137">
        <v>257</v>
      </c>
      <c r="AG1081" s="137">
        <f t="shared" ref="AG1081:AG1144" si="192">AG$818+(AF1081*AG$821)</f>
        <v>-2.972</v>
      </c>
      <c r="AK1081" s="137">
        <f t="shared" ref="AK1081:AK1144" si="193">_xlfn.NORM.DIST(AG1081,AG$815,AG$816,0)</f>
        <v>4.8183172351990121E-3</v>
      </c>
      <c r="AL1081" s="137">
        <f t="shared" ref="AL1081:AL1144" si="194">_xlfn.NORM.DIST(AG1081,AG$815,AG$816,1)</f>
        <v>1.4793334203125842E-3</v>
      </c>
      <c r="AM1081" s="137">
        <f t="shared" ref="AM1081:AM1144" si="195">IF(OR(AL1081&lt;$AN$820,AL1081&gt;$AN$821),AK1081,"")</f>
        <v>4.8183172351990121E-3</v>
      </c>
      <c r="AN1081" s="137" t="str">
        <f t="shared" ref="AN1081:AN1144" si="196">IF(AND(AL1081&gt;$AN$820,AL1081&lt;$AN$821),AK1081,"")</f>
        <v/>
      </c>
      <c r="AO1081" s="137" t="str">
        <f t="shared" ref="AO1081:AO1144" si="197">IF(AK1081=MAX(AK$824:AK$2815),AK1081,"")</f>
        <v/>
      </c>
      <c r="AP1081" s="137">
        <f t="shared" ref="AP1081:AP1144" si="198">_xlfn.NORM.DIST(AF1081,AN$816,AN$817,0)</f>
        <v>0</v>
      </c>
      <c r="AQ1081" s="137" t="str">
        <f t="shared" ref="AQ1081:AQ1144" si="199">IF(AP1081=MAX(AP$824:AP$2815),AK1081,"")</f>
        <v/>
      </c>
      <c r="AR1081" s="137" t="str">
        <f t="shared" ref="AR1081:AR1144" si="200">IF(AQ1081=MIN(AQ$824:AQ$2815),AQ1081,"")</f>
        <v/>
      </c>
      <c r="AZ1081" s="163"/>
      <c r="BA1081" s="142"/>
      <c r="BB1081" s="163"/>
      <c r="BC1081" s="174"/>
      <c r="BD1081" s="174"/>
      <c r="BE1081" s="174"/>
      <c r="BF1081" s="174"/>
      <c r="BG1081" s="164"/>
      <c r="BH1081" s="164"/>
      <c r="BI1081" s="164"/>
      <c r="BK1081" s="137">
        <v>234</v>
      </c>
      <c r="BL1081" s="137">
        <f t="shared" si="188"/>
        <v>1.4911999999999945</v>
      </c>
      <c r="BM1081" s="137">
        <f t="shared" si="189"/>
        <v>0.98261275221881672</v>
      </c>
      <c r="BN1081" s="137">
        <f t="shared" si="190"/>
        <v>2.2012090061107603E-4</v>
      </c>
      <c r="BO1081" s="137" t="str">
        <f t="shared" si="191"/>
        <v/>
      </c>
      <c r="BP1081" s="137" t="str">
        <f t="shared" si="187"/>
        <v/>
      </c>
    </row>
    <row r="1082" spans="3:68" ht="20.100000000000001" customHeight="1" x14ac:dyDescent="0.25">
      <c r="C1082" s="12"/>
      <c r="E1082" s="130"/>
      <c r="F1082" s="130"/>
      <c r="S1082" s="138"/>
      <c r="U1082" s="154"/>
      <c r="V1082" s="154"/>
      <c r="AF1082" s="137">
        <v>258</v>
      </c>
      <c r="AG1082" s="137">
        <f t="shared" si="192"/>
        <v>-2.968</v>
      </c>
      <c r="AK1082" s="137">
        <f t="shared" si="193"/>
        <v>4.8759002095777031E-3</v>
      </c>
      <c r="AL1082" s="137">
        <f t="shared" si="194"/>
        <v>1.4987216530249958E-3</v>
      </c>
      <c r="AM1082" s="137">
        <f t="shared" si="195"/>
        <v>4.8759002095777031E-3</v>
      </c>
      <c r="AN1082" s="137" t="str">
        <f t="shared" si="196"/>
        <v/>
      </c>
      <c r="AO1082" s="137" t="str">
        <f t="shared" si="197"/>
        <v/>
      </c>
      <c r="AP1082" s="137">
        <f t="shared" si="198"/>
        <v>0</v>
      </c>
      <c r="AQ1082" s="137" t="str">
        <f t="shared" si="199"/>
        <v/>
      </c>
      <c r="AR1082" s="137" t="str">
        <f t="shared" si="200"/>
        <v/>
      </c>
      <c r="AZ1082" s="163"/>
      <c r="BA1082" s="142"/>
      <c r="BB1082" s="163"/>
      <c r="BC1082" s="174"/>
      <c r="BD1082" s="174"/>
      <c r="BE1082" s="174"/>
      <c r="BF1082" s="174"/>
      <c r="BG1082" s="164"/>
      <c r="BH1082" s="164"/>
      <c r="BI1082" s="164"/>
      <c r="BK1082" s="137">
        <v>235</v>
      </c>
      <c r="BL1082" s="137">
        <f t="shared" si="188"/>
        <v>1.4975999999999945</v>
      </c>
      <c r="BM1082" s="137">
        <f t="shared" si="189"/>
        <v>0.98239263131820564</v>
      </c>
      <c r="BN1082" s="137">
        <f t="shared" si="190"/>
        <v>2.2177441317516866E-4</v>
      </c>
      <c r="BO1082" s="137" t="str">
        <f t="shared" si="191"/>
        <v/>
      </c>
      <c r="BP1082" s="137" t="str">
        <f t="shared" si="187"/>
        <v/>
      </c>
    </row>
    <row r="1083" spans="3:68" ht="20.100000000000001" customHeight="1" x14ac:dyDescent="0.25">
      <c r="C1083" s="12"/>
      <c r="E1083" s="130"/>
      <c r="F1083" s="130"/>
      <c r="S1083" s="138"/>
      <c r="U1083" s="154"/>
      <c r="V1083" s="154"/>
      <c r="AF1083" s="137">
        <v>259</v>
      </c>
      <c r="AG1083" s="137">
        <f t="shared" si="192"/>
        <v>-2.964</v>
      </c>
      <c r="AK1083" s="137">
        <f t="shared" si="193"/>
        <v>4.9340924031905011E-3</v>
      </c>
      <c r="AL1083" s="137">
        <f t="shared" si="194"/>
        <v>1.5183414342799769E-3</v>
      </c>
      <c r="AM1083" s="137">
        <f t="shared" si="195"/>
        <v>4.9340924031905011E-3</v>
      </c>
      <c r="AN1083" s="137" t="str">
        <f t="shared" si="196"/>
        <v/>
      </c>
      <c r="AO1083" s="137" t="str">
        <f t="shared" si="197"/>
        <v/>
      </c>
      <c r="AP1083" s="137">
        <f t="shared" si="198"/>
        <v>0</v>
      </c>
      <c r="AQ1083" s="137" t="str">
        <f t="shared" si="199"/>
        <v/>
      </c>
      <c r="AR1083" s="137" t="str">
        <f t="shared" si="200"/>
        <v/>
      </c>
      <c r="AZ1083" s="163"/>
      <c r="BA1083" s="142"/>
      <c r="BB1083" s="163"/>
      <c r="BC1083" s="174"/>
      <c r="BD1083" s="174"/>
      <c r="BE1083" s="174"/>
      <c r="BF1083" s="174"/>
      <c r="BG1083" s="164"/>
      <c r="BH1083" s="164"/>
      <c r="BI1083" s="164"/>
      <c r="BK1083" s="137">
        <v>236</v>
      </c>
      <c r="BL1083" s="137">
        <f t="shared" si="188"/>
        <v>1.5039999999999945</v>
      </c>
      <c r="BM1083" s="137">
        <f t="shared" si="189"/>
        <v>0.98217085690503048</v>
      </c>
      <c r="BN1083" s="137">
        <f t="shared" si="190"/>
        <v>2.2343018866288755E-4</v>
      </c>
      <c r="BO1083" s="137" t="str">
        <f t="shared" si="191"/>
        <v/>
      </c>
      <c r="BP1083" s="137" t="str">
        <f t="shared" si="187"/>
        <v/>
      </c>
    </row>
    <row r="1084" spans="3:68" ht="20.100000000000001" customHeight="1" x14ac:dyDescent="0.25">
      <c r="C1084" s="12"/>
      <c r="E1084" s="130"/>
      <c r="F1084" s="130"/>
      <c r="S1084" s="138"/>
      <c r="U1084" s="154"/>
      <c r="V1084" s="154"/>
      <c r="AF1084" s="137">
        <v>260</v>
      </c>
      <c r="AG1084" s="137">
        <f t="shared" si="192"/>
        <v>-2.96</v>
      </c>
      <c r="AK1084" s="137">
        <f t="shared" si="193"/>
        <v>4.9928992136123763E-3</v>
      </c>
      <c r="AL1084" s="137">
        <f t="shared" si="194"/>
        <v>1.538195211738057E-3</v>
      </c>
      <c r="AM1084" s="137">
        <f t="shared" si="195"/>
        <v>4.9928992136123763E-3</v>
      </c>
      <c r="AN1084" s="137" t="str">
        <f t="shared" si="196"/>
        <v/>
      </c>
      <c r="AO1084" s="137" t="str">
        <f t="shared" si="197"/>
        <v/>
      </c>
      <c r="AP1084" s="137">
        <f t="shared" si="198"/>
        <v>0</v>
      </c>
      <c r="AQ1084" s="137" t="str">
        <f t="shared" si="199"/>
        <v/>
      </c>
      <c r="AR1084" s="137" t="str">
        <f t="shared" si="200"/>
        <v/>
      </c>
      <c r="AZ1084" s="163"/>
      <c r="BA1084" s="142"/>
      <c r="BB1084" s="163"/>
      <c r="BC1084" s="174"/>
      <c r="BD1084" s="174"/>
      <c r="BE1084" s="174"/>
      <c r="BF1084" s="174"/>
      <c r="BG1084" s="164"/>
      <c r="BH1084" s="164"/>
      <c r="BI1084" s="164"/>
      <c r="BK1084" s="137">
        <v>237</v>
      </c>
      <c r="BL1084" s="137">
        <f t="shared" si="188"/>
        <v>1.5103999999999944</v>
      </c>
      <c r="BM1084" s="137">
        <f t="shared" si="189"/>
        <v>0.98194742671636759</v>
      </c>
      <c r="BN1084" s="137">
        <f t="shared" si="190"/>
        <v>2.2508817957900273E-4</v>
      </c>
      <c r="BO1084" s="137" t="str">
        <f t="shared" si="191"/>
        <v/>
      </c>
      <c r="BP1084" s="137" t="str">
        <f t="shared" si="187"/>
        <v/>
      </c>
    </row>
    <row r="1085" spans="3:68" ht="20.100000000000001" customHeight="1" x14ac:dyDescent="0.25">
      <c r="C1085" s="12"/>
      <c r="E1085" s="130"/>
      <c r="F1085" s="130"/>
      <c r="S1085" s="138"/>
      <c r="U1085" s="154"/>
      <c r="V1085" s="154"/>
      <c r="AF1085" s="137">
        <v>261</v>
      </c>
      <c r="AG1085" s="137">
        <f t="shared" si="192"/>
        <v>-2.956</v>
      </c>
      <c r="AK1085" s="137">
        <f t="shared" si="193"/>
        <v>5.0523260731156153E-3</v>
      </c>
      <c r="AL1085" s="137">
        <f t="shared" si="194"/>
        <v>1.5582854547194413E-3</v>
      </c>
      <c r="AM1085" s="137">
        <f t="shared" si="195"/>
        <v>5.0523260731156153E-3</v>
      </c>
      <c r="AN1085" s="137" t="str">
        <f t="shared" si="196"/>
        <v/>
      </c>
      <c r="AO1085" s="137" t="str">
        <f t="shared" si="197"/>
        <v/>
      </c>
      <c r="AP1085" s="137">
        <f t="shared" si="198"/>
        <v>0</v>
      </c>
      <c r="AQ1085" s="137" t="str">
        <f t="shared" si="199"/>
        <v/>
      </c>
      <c r="AR1085" s="137" t="str">
        <f t="shared" si="200"/>
        <v/>
      </c>
      <c r="AZ1085" s="163"/>
      <c r="BA1085" s="142"/>
      <c r="BB1085" s="163"/>
      <c r="BC1085" s="174"/>
      <c r="BD1085" s="174"/>
      <c r="BE1085" s="174"/>
      <c r="BF1085" s="174"/>
      <c r="BG1085" s="164"/>
      <c r="BH1085" s="164"/>
      <c r="BI1085" s="164"/>
      <c r="BK1085" s="137">
        <v>238</v>
      </c>
      <c r="BL1085" s="137">
        <f t="shared" si="188"/>
        <v>1.5167999999999944</v>
      </c>
      <c r="BM1085" s="137">
        <f t="shared" si="189"/>
        <v>0.98172233853678859</v>
      </c>
      <c r="BN1085" s="137">
        <f t="shared" si="190"/>
        <v>2.2674833859159804E-4</v>
      </c>
      <c r="BO1085" s="137" t="str">
        <f t="shared" si="191"/>
        <v/>
      </c>
      <c r="BP1085" s="137" t="str">
        <f t="shared" si="187"/>
        <v/>
      </c>
    </row>
    <row r="1086" spans="3:68" ht="20.100000000000001" customHeight="1" x14ac:dyDescent="0.25">
      <c r="C1086" s="12"/>
      <c r="E1086" s="130"/>
      <c r="F1086" s="130"/>
      <c r="S1086" s="138"/>
      <c r="U1086" s="154"/>
      <c r="V1086" s="154"/>
      <c r="AF1086" s="137">
        <v>262</v>
      </c>
      <c r="AG1086" s="137">
        <f t="shared" si="192"/>
        <v>-2.952</v>
      </c>
      <c r="AK1086" s="137">
        <f t="shared" si="193"/>
        <v>5.1123784487336638E-3</v>
      </c>
      <c r="AL1086" s="137">
        <f t="shared" si="194"/>
        <v>1.5786146543429215E-3</v>
      </c>
      <c r="AM1086" s="137">
        <f t="shared" si="195"/>
        <v>5.1123784487336638E-3</v>
      </c>
      <c r="AN1086" s="137" t="str">
        <f t="shared" si="196"/>
        <v/>
      </c>
      <c r="AO1086" s="137" t="str">
        <f t="shared" si="197"/>
        <v/>
      </c>
      <c r="AP1086" s="137">
        <f t="shared" si="198"/>
        <v>0</v>
      </c>
      <c r="AQ1086" s="137" t="str">
        <f t="shared" si="199"/>
        <v/>
      </c>
      <c r="AR1086" s="137" t="str">
        <f t="shared" si="200"/>
        <v/>
      </c>
      <c r="AZ1086" s="163"/>
      <c r="BA1086" s="142"/>
      <c r="BB1086" s="163"/>
      <c r="BC1086" s="174"/>
      <c r="BD1086" s="174"/>
      <c r="BE1086" s="174"/>
      <c r="BF1086" s="174"/>
      <c r="BG1086" s="164"/>
      <c r="BH1086" s="164"/>
      <c r="BI1086" s="164"/>
      <c r="BK1086" s="137">
        <v>239</v>
      </c>
      <c r="BL1086" s="137">
        <f t="shared" si="188"/>
        <v>1.5231999999999943</v>
      </c>
      <c r="BM1086" s="137">
        <f t="shared" si="189"/>
        <v>0.98149559019819699</v>
      </c>
      <c r="BN1086" s="137">
        <f t="shared" si="190"/>
        <v>2.2841061853084987E-4</v>
      </c>
      <c r="BO1086" s="137" t="str">
        <f t="shared" si="191"/>
        <v/>
      </c>
      <c r="BP1086" s="137" t="str">
        <f t="shared" si="187"/>
        <v/>
      </c>
    </row>
    <row r="1087" spans="3:68" ht="20.100000000000001" customHeight="1" x14ac:dyDescent="0.25">
      <c r="C1087" s="12"/>
      <c r="E1087" s="130"/>
      <c r="F1087" s="130"/>
      <c r="S1087" s="138"/>
      <c r="U1087" s="154"/>
      <c r="V1087" s="154"/>
      <c r="AF1087" s="137">
        <v>263</v>
      </c>
      <c r="AG1087" s="137">
        <f t="shared" si="192"/>
        <v>-2.948</v>
      </c>
      <c r="AK1087" s="137">
        <f t="shared" si="193"/>
        <v>5.1730618423228882E-3</v>
      </c>
      <c r="AL1087" s="137">
        <f t="shared" si="194"/>
        <v>1.599185323665053E-3</v>
      </c>
      <c r="AM1087" s="137">
        <f t="shared" si="195"/>
        <v>5.1730618423228882E-3</v>
      </c>
      <c r="AN1087" s="137" t="str">
        <f t="shared" si="196"/>
        <v/>
      </c>
      <c r="AO1087" s="137" t="str">
        <f t="shared" si="197"/>
        <v/>
      </c>
      <c r="AP1087" s="137">
        <f t="shared" si="198"/>
        <v>0</v>
      </c>
      <c r="AQ1087" s="137" t="str">
        <f t="shared" si="199"/>
        <v/>
      </c>
      <c r="AR1087" s="137" t="str">
        <f t="shared" si="200"/>
        <v/>
      </c>
      <c r="AZ1087" s="163"/>
      <c r="BA1087" s="142"/>
      <c r="BB1087" s="163"/>
      <c r="BC1087" s="174"/>
      <c r="BD1087" s="174"/>
      <c r="BE1087" s="174"/>
      <c r="BF1087" s="174"/>
      <c r="BG1087" s="164"/>
      <c r="BH1087" s="164"/>
      <c r="BI1087" s="164"/>
      <c r="BK1087" s="137">
        <v>240</v>
      </c>
      <c r="BL1087" s="137">
        <f t="shared" si="188"/>
        <v>1.5295999999999943</v>
      </c>
      <c r="BM1087" s="137">
        <f t="shared" si="189"/>
        <v>0.98126717957966614</v>
      </c>
      <c r="BN1087" s="137">
        <f t="shared" si="190"/>
        <v>2.3007497239202479E-4</v>
      </c>
      <c r="BO1087" s="137" t="str">
        <f t="shared" si="191"/>
        <v/>
      </c>
      <c r="BP1087" s="137" t="str">
        <f t="shared" si="187"/>
        <v/>
      </c>
    </row>
    <row r="1088" spans="3:68" ht="20.100000000000001" customHeight="1" x14ac:dyDescent="0.25">
      <c r="C1088" s="12"/>
      <c r="E1088" s="130"/>
      <c r="F1088" s="130"/>
      <c r="S1088" s="138"/>
      <c r="U1088" s="154"/>
      <c r="V1088" s="154"/>
      <c r="AF1088" s="137">
        <v>264</v>
      </c>
      <c r="AG1088" s="137">
        <f t="shared" si="192"/>
        <v>-2.944</v>
      </c>
      <c r="AK1088" s="137">
        <f t="shared" si="193"/>
        <v>5.2343817906222714E-3</v>
      </c>
      <c r="AL1088" s="137">
        <f t="shared" si="194"/>
        <v>1.619999997819565E-3</v>
      </c>
      <c r="AM1088" s="137">
        <f t="shared" si="195"/>
        <v>5.2343817906222714E-3</v>
      </c>
      <c r="AN1088" s="137" t="str">
        <f t="shared" si="196"/>
        <v/>
      </c>
      <c r="AO1088" s="137" t="str">
        <f t="shared" si="197"/>
        <v/>
      </c>
      <c r="AP1088" s="137">
        <f t="shared" si="198"/>
        <v>0</v>
      </c>
      <c r="AQ1088" s="137" t="str">
        <f t="shared" si="199"/>
        <v/>
      </c>
      <c r="AR1088" s="137" t="str">
        <f t="shared" si="200"/>
        <v/>
      </c>
      <c r="AZ1088" s="163"/>
      <c r="BA1088" s="142"/>
      <c r="BB1088" s="163"/>
      <c r="BC1088" s="174"/>
      <c r="BD1088" s="174"/>
      <c r="BE1088" s="174"/>
      <c r="BF1088" s="174"/>
      <c r="BG1088" s="164"/>
      <c r="BH1088" s="164"/>
      <c r="BI1088" s="164"/>
      <c r="BK1088" s="137">
        <v>241</v>
      </c>
      <c r="BL1088" s="137">
        <f t="shared" si="188"/>
        <v>1.5359999999999943</v>
      </c>
      <c r="BM1088" s="137">
        <f t="shared" si="189"/>
        <v>0.98103710460727411</v>
      </c>
      <c r="BN1088" s="137">
        <f t="shared" si="190"/>
        <v>2.3174135333436929E-4</v>
      </c>
      <c r="BO1088" s="137" t="str">
        <f t="shared" si="191"/>
        <v/>
      </c>
      <c r="BP1088" s="137" t="str">
        <f t="shared" si="187"/>
        <v/>
      </c>
    </row>
    <row r="1089" spans="3:68" ht="20.100000000000001" customHeight="1" x14ac:dyDescent="0.25">
      <c r="C1089" s="12"/>
      <c r="E1089" s="130"/>
      <c r="F1089" s="130"/>
      <c r="S1089" s="138"/>
      <c r="U1089" s="154"/>
      <c r="V1089" s="154"/>
      <c r="AF1089" s="137">
        <v>265</v>
      </c>
      <c r="AG1089" s="137">
        <f t="shared" si="192"/>
        <v>-2.94</v>
      </c>
      <c r="AK1089" s="137">
        <f t="shared" si="193"/>
        <v>5.2963438653110201E-3</v>
      </c>
      <c r="AL1089" s="137">
        <f t="shared" si="194"/>
        <v>1.6410612341569962E-3</v>
      </c>
      <c r="AM1089" s="137">
        <f t="shared" si="195"/>
        <v>5.2963438653110201E-3</v>
      </c>
      <c r="AN1089" s="137" t="str">
        <f t="shared" si="196"/>
        <v/>
      </c>
      <c r="AO1089" s="137" t="str">
        <f t="shared" si="197"/>
        <v/>
      </c>
      <c r="AP1089" s="137">
        <f t="shared" si="198"/>
        <v>0</v>
      </c>
      <c r="AQ1089" s="137" t="str">
        <f t="shared" si="199"/>
        <v/>
      </c>
      <c r="AR1089" s="137" t="str">
        <f t="shared" si="200"/>
        <v/>
      </c>
      <c r="AZ1089" s="163"/>
      <c r="BA1089" s="142"/>
      <c r="BB1089" s="163"/>
      <c r="BC1089" s="174"/>
      <c r="BD1089" s="174"/>
      <c r="BE1089" s="174"/>
      <c r="BF1089" s="174"/>
      <c r="BG1089" s="164"/>
      <c r="BH1089" s="164"/>
      <c r="BI1089" s="164"/>
      <c r="BK1089" s="137">
        <v>242</v>
      </c>
      <c r="BL1089" s="137">
        <f t="shared" si="188"/>
        <v>1.5423999999999942</v>
      </c>
      <c r="BM1089" s="137">
        <f t="shared" si="189"/>
        <v>0.98080536325393974</v>
      </c>
      <c r="BN1089" s="137">
        <f t="shared" si="190"/>
        <v>2.3340971468388538E-4</v>
      </c>
      <c r="BO1089" s="137" t="str">
        <f t="shared" si="191"/>
        <v/>
      </c>
      <c r="BP1089" s="137" t="str">
        <f t="shared" si="187"/>
        <v/>
      </c>
    </row>
    <row r="1090" spans="3:68" ht="20.100000000000001" customHeight="1" x14ac:dyDescent="0.25">
      <c r="C1090" s="12"/>
      <c r="E1090" s="130"/>
      <c r="F1090" s="130"/>
      <c r="S1090" s="138"/>
      <c r="U1090" s="154"/>
      <c r="V1090" s="154"/>
      <c r="AF1090" s="137">
        <v>266</v>
      </c>
      <c r="AG1090" s="137">
        <f t="shared" si="192"/>
        <v>-2.9359999999999999</v>
      </c>
      <c r="AK1090" s="137">
        <f t="shared" si="193"/>
        <v>5.3589536730640434E-3</v>
      </c>
      <c r="AL1090" s="137">
        <f t="shared" si="194"/>
        <v>1.6623716123845814E-3</v>
      </c>
      <c r="AM1090" s="137">
        <f t="shared" si="195"/>
        <v>5.3589536730640434E-3</v>
      </c>
      <c r="AN1090" s="137" t="str">
        <f t="shared" si="196"/>
        <v/>
      </c>
      <c r="AO1090" s="137" t="str">
        <f t="shared" si="197"/>
        <v/>
      </c>
      <c r="AP1090" s="137">
        <f t="shared" si="198"/>
        <v>0</v>
      </c>
      <c r="AQ1090" s="137" t="str">
        <f t="shared" si="199"/>
        <v/>
      </c>
      <c r="AR1090" s="137" t="str">
        <f t="shared" si="200"/>
        <v/>
      </c>
      <c r="AZ1090" s="163"/>
      <c r="BA1090" s="142"/>
      <c r="BB1090" s="163"/>
      <c r="BC1090" s="174"/>
      <c r="BD1090" s="174"/>
      <c r="BE1090" s="174"/>
      <c r="BF1090" s="174"/>
      <c r="BG1090" s="164"/>
      <c r="BH1090" s="164"/>
      <c r="BI1090" s="164"/>
      <c r="BK1090" s="137">
        <v>243</v>
      </c>
      <c r="BL1090" s="137">
        <f t="shared" si="188"/>
        <v>1.5487999999999942</v>
      </c>
      <c r="BM1090" s="137">
        <f t="shared" si="189"/>
        <v>0.98057195353925586</v>
      </c>
      <c r="BN1090" s="137">
        <f t="shared" si="190"/>
        <v>2.350800099335526E-4</v>
      </c>
      <c r="BO1090" s="137" t="str">
        <f t="shared" si="191"/>
        <v/>
      </c>
      <c r="BP1090" s="137" t="str">
        <f t="shared" si="187"/>
        <v/>
      </c>
    </row>
    <row r="1091" spans="3:68" ht="20.100000000000001" customHeight="1" x14ac:dyDescent="0.25">
      <c r="C1091" s="12"/>
      <c r="E1091" s="130"/>
      <c r="F1091" s="130"/>
      <c r="S1091" s="138"/>
      <c r="U1091" s="154"/>
      <c r="V1091" s="154"/>
      <c r="AF1091" s="137">
        <v>267</v>
      </c>
      <c r="AG1091" s="137">
        <f t="shared" si="192"/>
        <v>-2.9319999999999999</v>
      </c>
      <c r="AK1091" s="137">
        <f t="shared" si="193"/>
        <v>5.422216855605279E-3</v>
      </c>
      <c r="AL1091" s="137">
        <f t="shared" si="194"/>
        <v>1.683933734706331E-3</v>
      </c>
      <c r="AM1091" s="137">
        <f t="shared" si="195"/>
        <v>5.422216855605279E-3</v>
      </c>
      <c r="AN1091" s="137" t="str">
        <f t="shared" si="196"/>
        <v/>
      </c>
      <c r="AO1091" s="137" t="str">
        <f t="shared" si="197"/>
        <v/>
      </c>
      <c r="AP1091" s="137">
        <f t="shared" si="198"/>
        <v>0</v>
      </c>
      <c r="AQ1091" s="137" t="str">
        <f t="shared" si="199"/>
        <v/>
      </c>
      <c r="AR1091" s="137" t="str">
        <f t="shared" si="200"/>
        <v/>
      </c>
      <c r="AZ1091" s="163"/>
      <c r="BA1091" s="142"/>
      <c r="BB1091" s="163"/>
      <c r="BC1091" s="174"/>
      <c r="BD1091" s="174"/>
      <c r="BE1091" s="174"/>
      <c r="BF1091" s="174"/>
      <c r="BG1091" s="164"/>
      <c r="BH1091" s="164"/>
      <c r="BI1091" s="164"/>
      <c r="BK1091" s="137">
        <v>244</v>
      </c>
      <c r="BL1091" s="137">
        <f t="shared" si="188"/>
        <v>1.5551999999999941</v>
      </c>
      <c r="BM1091" s="137">
        <f t="shared" si="189"/>
        <v>0.98033687352932231</v>
      </c>
      <c r="BN1091" s="137">
        <f t="shared" si="190"/>
        <v>2.3675219274310599E-4</v>
      </c>
      <c r="BO1091" s="137" t="str">
        <f t="shared" si="191"/>
        <v/>
      </c>
      <c r="BP1091" s="137" t="str">
        <f t="shared" si="187"/>
        <v/>
      </c>
    </row>
    <row r="1092" spans="3:68" ht="20.100000000000001" customHeight="1" x14ac:dyDescent="0.25">
      <c r="C1092" s="12"/>
      <c r="E1092" s="130"/>
      <c r="F1092" s="130"/>
      <c r="S1092" s="138"/>
      <c r="U1092" s="154"/>
      <c r="V1092" s="154"/>
      <c r="AF1092" s="137">
        <v>268</v>
      </c>
      <c r="AG1092" s="137">
        <f t="shared" si="192"/>
        <v>-2.9279999999999999</v>
      </c>
      <c r="AK1092" s="137">
        <f t="shared" si="193"/>
        <v>5.4861390897588055E-3</v>
      </c>
      <c r="AL1092" s="137">
        <f t="shared" si="194"/>
        <v>1.7057502259633433E-3</v>
      </c>
      <c r="AM1092" s="137">
        <f t="shared" si="195"/>
        <v>5.4861390897588055E-3</v>
      </c>
      <c r="AN1092" s="137" t="str">
        <f t="shared" si="196"/>
        <v/>
      </c>
      <c r="AO1092" s="137" t="str">
        <f t="shared" si="197"/>
        <v/>
      </c>
      <c r="AP1092" s="137">
        <f t="shared" si="198"/>
        <v>0</v>
      </c>
      <c r="AQ1092" s="137" t="str">
        <f t="shared" si="199"/>
        <v/>
      </c>
      <c r="AR1092" s="137" t="str">
        <f t="shared" si="200"/>
        <v/>
      </c>
      <c r="AZ1092" s="163"/>
      <c r="BA1092" s="142"/>
      <c r="BB1092" s="163"/>
      <c r="BC1092" s="174"/>
      <c r="BD1092" s="174"/>
      <c r="BE1092" s="174"/>
      <c r="BF1092" s="174"/>
      <c r="BG1092" s="164"/>
      <c r="BH1092" s="164"/>
      <c r="BI1092" s="164"/>
      <c r="BK1092" s="137">
        <v>245</v>
      </c>
      <c r="BL1092" s="137">
        <f t="shared" si="188"/>
        <v>1.5615999999999941</v>
      </c>
      <c r="BM1092" s="137">
        <f t="shared" si="189"/>
        <v>0.9801001213365792</v>
      </c>
      <c r="BN1092" s="137">
        <f t="shared" si="190"/>
        <v>2.3842621694225574E-4</v>
      </c>
      <c r="BO1092" s="137" t="str">
        <f t="shared" si="191"/>
        <v/>
      </c>
      <c r="BP1092" s="137" t="str">
        <f t="shared" si="187"/>
        <v/>
      </c>
    </row>
    <row r="1093" spans="3:68" ht="20.100000000000001" customHeight="1" x14ac:dyDescent="0.25">
      <c r="C1093" s="12"/>
      <c r="E1093" s="130"/>
      <c r="F1093" s="130"/>
      <c r="S1093" s="138"/>
      <c r="U1093" s="154"/>
      <c r="V1093" s="154"/>
      <c r="AF1093" s="137">
        <v>269</v>
      </c>
      <c r="AG1093" s="137">
        <f t="shared" si="192"/>
        <v>-2.9239999999999999</v>
      </c>
      <c r="AK1093" s="137">
        <f t="shared" si="193"/>
        <v>5.5507260874977527E-3</v>
      </c>
      <c r="AL1093" s="137">
        <f t="shared" si="194"/>
        <v>1.727823733774286E-3</v>
      </c>
      <c r="AM1093" s="137">
        <f t="shared" si="195"/>
        <v>5.5507260874977527E-3</v>
      </c>
      <c r="AN1093" s="137" t="str">
        <f t="shared" si="196"/>
        <v/>
      </c>
      <c r="AO1093" s="137" t="str">
        <f t="shared" si="197"/>
        <v/>
      </c>
      <c r="AP1093" s="137">
        <f t="shared" si="198"/>
        <v>0</v>
      </c>
      <c r="AQ1093" s="137" t="str">
        <f t="shared" si="199"/>
        <v/>
      </c>
      <c r="AR1093" s="137" t="str">
        <f t="shared" si="200"/>
        <v/>
      </c>
      <c r="AZ1093" s="163"/>
      <c r="BA1093" s="142"/>
      <c r="BB1093" s="163"/>
      <c r="BC1093" s="174"/>
      <c r="BD1093" s="174"/>
      <c r="BE1093" s="174"/>
      <c r="BF1093" s="174"/>
      <c r="BG1093" s="164"/>
      <c r="BH1093" s="164"/>
      <c r="BI1093" s="164"/>
      <c r="BK1093" s="137">
        <v>246</v>
      </c>
      <c r="BL1093" s="137">
        <f t="shared" si="188"/>
        <v>1.5679999999999941</v>
      </c>
      <c r="BM1093" s="137">
        <f t="shared" si="189"/>
        <v>0.97986169511963694</v>
      </c>
      <c r="BN1093" s="137">
        <f t="shared" si="190"/>
        <v>2.4010203652935491E-4</v>
      </c>
      <c r="BO1093" s="137" t="str">
        <f t="shared" si="191"/>
        <v/>
      </c>
      <c r="BP1093" s="137" t="str">
        <f t="shared" si="187"/>
        <v/>
      </c>
    </row>
    <row r="1094" spans="3:68" ht="20.100000000000001" customHeight="1" x14ac:dyDescent="0.25">
      <c r="C1094" s="12"/>
      <c r="E1094" s="130"/>
      <c r="F1094" s="130"/>
      <c r="S1094" s="138"/>
      <c r="U1094" s="154"/>
      <c r="V1094" s="154"/>
      <c r="AF1094" s="137">
        <v>270</v>
      </c>
      <c r="AG1094" s="137">
        <f t="shared" si="192"/>
        <v>-2.92</v>
      </c>
      <c r="AK1094" s="137">
        <f t="shared" si="193"/>
        <v>5.615983595990969E-3</v>
      </c>
      <c r="AL1094" s="137">
        <f t="shared" si="194"/>
        <v>1.7501569286760988E-3</v>
      </c>
      <c r="AM1094" s="137">
        <f t="shared" si="195"/>
        <v>5.615983595990969E-3</v>
      </c>
      <c r="AN1094" s="137" t="str">
        <f t="shared" si="196"/>
        <v/>
      </c>
      <c r="AO1094" s="137" t="str">
        <f t="shared" si="197"/>
        <v/>
      </c>
      <c r="AP1094" s="137">
        <f t="shared" si="198"/>
        <v>0</v>
      </c>
      <c r="AQ1094" s="137" t="str">
        <f t="shared" si="199"/>
        <v/>
      </c>
      <c r="AR1094" s="137" t="str">
        <f t="shared" si="200"/>
        <v/>
      </c>
      <c r="AZ1094" s="163"/>
      <c r="BA1094" s="142"/>
      <c r="BB1094" s="163"/>
      <c r="BC1094" s="174"/>
      <c r="BD1094" s="174"/>
      <c r="BE1094" s="174"/>
      <c r="BF1094" s="174"/>
      <c r="BG1094" s="164"/>
      <c r="BH1094" s="164"/>
      <c r="BI1094" s="164"/>
      <c r="BK1094" s="137">
        <v>247</v>
      </c>
      <c r="BL1094" s="137">
        <f t="shared" si="188"/>
        <v>1.574399999999994</v>
      </c>
      <c r="BM1094" s="137">
        <f t="shared" si="189"/>
        <v>0.97962159308310759</v>
      </c>
      <c r="BN1094" s="137">
        <f t="shared" si="190"/>
        <v>2.4177960567350887E-4</v>
      </c>
      <c r="BO1094" s="137" t="str">
        <f t="shared" si="191"/>
        <v/>
      </c>
      <c r="BP1094" s="137" t="str">
        <f t="shared" si="187"/>
        <v/>
      </c>
    </row>
    <row r="1095" spans="3:68" ht="20.100000000000001" customHeight="1" x14ac:dyDescent="0.25">
      <c r="C1095" s="12"/>
      <c r="E1095" s="130"/>
      <c r="F1095" s="130"/>
      <c r="S1095" s="138"/>
      <c r="U1095" s="154"/>
      <c r="V1095" s="154"/>
      <c r="AF1095" s="137">
        <v>271</v>
      </c>
      <c r="AG1095" s="137">
        <f t="shared" si="192"/>
        <v>-2.9159999999999999</v>
      </c>
      <c r="AK1095" s="137">
        <f t="shared" si="193"/>
        <v>5.6819173976473767E-3</v>
      </c>
      <c r="AL1095" s="137">
        <f t="shared" si="194"/>
        <v>1.7727525042648654E-3</v>
      </c>
      <c r="AM1095" s="137">
        <f t="shared" si="195"/>
        <v>5.6819173976473767E-3</v>
      </c>
      <c r="AN1095" s="137" t="str">
        <f t="shared" si="196"/>
        <v/>
      </c>
      <c r="AO1095" s="137" t="str">
        <f t="shared" si="197"/>
        <v/>
      </c>
      <c r="AP1095" s="137">
        <f t="shared" si="198"/>
        <v>0</v>
      </c>
      <c r="AQ1095" s="137" t="str">
        <f t="shared" si="199"/>
        <v/>
      </c>
      <c r="AR1095" s="137" t="str">
        <f t="shared" si="200"/>
        <v/>
      </c>
      <c r="AZ1095" s="163"/>
      <c r="BA1095" s="142"/>
      <c r="BB1095" s="163"/>
      <c r="BC1095" s="174"/>
      <c r="BD1095" s="174"/>
      <c r="BE1095" s="174"/>
      <c r="BF1095" s="174"/>
      <c r="BG1095" s="164"/>
      <c r="BH1095" s="164"/>
      <c r="BI1095" s="164"/>
      <c r="BK1095" s="137">
        <v>248</v>
      </c>
      <c r="BL1095" s="137">
        <f t="shared" si="188"/>
        <v>1.580799999999994</v>
      </c>
      <c r="BM1095" s="137">
        <f t="shared" si="189"/>
        <v>0.97937981347743408</v>
      </c>
      <c r="BN1095" s="137">
        <f t="shared" si="190"/>
        <v>2.4345887871457528E-4</v>
      </c>
      <c r="BO1095" s="137" t="str">
        <f t="shared" si="191"/>
        <v/>
      </c>
      <c r="BP1095" s="137" t="str">
        <f t="shared" si="187"/>
        <v/>
      </c>
    </row>
    <row r="1096" spans="3:68" ht="20.100000000000001" customHeight="1" x14ac:dyDescent="0.25">
      <c r="C1096" s="12"/>
      <c r="E1096" s="130"/>
      <c r="F1096" s="130"/>
      <c r="S1096" s="138"/>
      <c r="U1096" s="154"/>
      <c r="V1096" s="154"/>
      <c r="AF1096" s="137">
        <v>272</v>
      </c>
      <c r="AG1096" s="137">
        <f t="shared" si="192"/>
        <v>-2.9119999999999999</v>
      </c>
      <c r="AK1096" s="137">
        <f t="shared" si="193"/>
        <v>5.7485333101580478E-3</v>
      </c>
      <c r="AL1096" s="137">
        <f t="shared" si="194"/>
        <v>1.7956131773368459E-3</v>
      </c>
      <c r="AM1096" s="137">
        <f t="shared" si="195"/>
        <v>5.7485333101580478E-3</v>
      </c>
      <c r="AN1096" s="137" t="str">
        <f t="shared" si="196"/>
        <v/>
      </c>
      <c r="AO1096" s="137" t="str">
        <f t="shared" si="197"/>
        <v/>
      </c>
      <c r="AP1096" s="137">
        <f t="shared" si="198"/>
        <v>0</v>
      </c>
      <c r="AQ1096" s="137" t="str">
        <f t="shared" si="199"/>
        <v/>
      </c>
      <c r="AR1096" s="137" t="str">
        <f t="shared" si="200"/>
        <v/>
      </c>
      <c r="AZ1096" s="163"/>
      <c r="BA1096" s="142"/>
      <c r="BB1096" s="163"/>
      <c r="BC1096" s="174"/>
      <c r="BD1096" s="174"/>
      <c r="BE1096" s="174"/>
      <c r="BF1096" s="174"/>
      <c r="BG1096" s="164"/>
      <c r="BH1096" s="164"/>
      <c r="BI1096" s="164"/>
      <c r="BK1096" s="137">
        <v>249</v>
      </c>
      <c r="BL1096" s="137">
        <f t="shared" si="188"/>
        <v>1.5871999999999939</v>
      </c>
      <c r="BM1096" s="137">
        <f t="shared" si="189"/>
        <v>0.9791363545987195</v>
      </c>
      <c r="BN1096" s="137">
        <f t="shared" si="190"/>
        <v>2.451398101646074E-4</v>
      </c>
      <c r="BO1096" s="137" t="str">
        <f t="shared" si="191"/>
        <v/>
      </c>
      <c r="BP1096" s="137" t="str">
        <f t="shared" si="187"/>
        <v/>
      </c>
    </row>
    <row r="1097" spans="3:68" ht="20.100000000000001" customHeight="1" x14ac:dyDescent="0.25">
      <c r="C1097" s="12"/>
      <c r="E1097" s="130"/>
      <c r="F1097" s="130"/>
      <c r="S1097" s="138"/>
      <c r="U1097" s="154"/>
      <c r="V1097" s="154"/>
      <c r="AF1097" s="137">
        <v>273</v>
      </c>
      <c r="AG1097" s="137">
        <f t="shared" si="192"/>
        <v>-2.9079999999999999</v>
      </c>
      <c r="AK1097" s="137">
        <f t="shared" si="193"/>
        <v>5.8158371865359194E-3</v>
      </c>
      <c r="AL1097" s="137">
        <f t="shared" si="194"/>
        <v>1.8187416880297129E-3</v>
      </c>
      <c r="AM1097" s="137">
        <f t="shared" si="195"/>
        <v>5.8158371865359194E-3</v>
      </c>
      <c r="AN1097" s="137" t="str">
        <f t="shared" si="196"/>
        <v/>
      </c>
      <c r="AO1097" s="137" t="str">
        <f t="shared" si="197"/>
        <v/>
      </c>
      <c r="AP1097" s="137">
        <f t="shared" si="198"/>
        <v>0</v>
      </c>
      <c r="AQ1097" s="137" t="str">
        <f t="shared" si="199"/>
        <v/>
      </c>
      <c r="AR1097" s="137" t="str">
        <f t="shared" si="200"/>
        <v/>
      </c>
      <c r="AZ1097" s="163"/>
      <c r="BA1097" s="142"/>
      <c r="BB1097" s="163"/>
      <c r="BC1097" s="174"/>
      <c r="BD1097" s="174"/>
      <c r="BE1097" s="174"/>
      <c r="BF1097" s="174"/>
      <c r="BG1097" s="164"/>
      <c r="BH1097" s="164"/>
      <c r="BI1097" s="164"/>
      <c r="BK1097" s="137">
        <v>250</v>
      </c>
      <c r="BL1097" s="137">
        <f t="shared" si="188"/>
        <v>1.5935999999999939</v>
      </c>
      <c r="BM1097" s="137">
        <f t="shared" si="189"/>
        <v>0.9788912147885549</v>
      </c>
      <c r="BN1097" s="137">
        <f t="shared" si="190"/>
        <v>2.4682235470852021E-4</v>
      </c>
      <c r="BO1097" s="137" t="str">
        <f t="shared" si="191"/>
        <v/>
      </c>
      <c r="BP1097" s="137" t="str">
        <f t="shared" si="187"/>
        <v/>
      </c>
    </row>
    <row r="1098" spans="3:68" ht="20.100000000000001" customHeight="1" x14ac:dyDescent="0.25">
      <c r="C1098" s="12"/>
      <c r="E1098" s="130"/>
      <c r="F1098" s="130"/>
      <c r="S1098" s="138"/>
      <c r="U1098" s="154"/>
      <c r="V1098" s="154"/>
      <c r="AF1098" s="137">
        <v>274</v>
      </c>
      <c r="AG1098" s="137">
        <f t="shared" si="192"/>
        <v>-2.9039999999999999</v>
      </c>
      <c r="AK1098" s="137">
        <f t="shared" si="193"/>
        <v>5.883834915153101E-3</v>
      </c>
      <c r="AL1098" s="137">
        <f t="shared" si="194"/>
        <v>1.8421407999638815E-3</v>
      </c>
      <c r="AM1098" s="137">
        <f t="shared" si="195"/>
        <v>5.883834915153101E-3</v>
      </c>
      <c r="AN1098" s="137" t="str">
        <f t="shared" si="196"/>
        <v/>
      </c>
      <c r="AO1098" s="137" t="str">
        <f t="shared" si="197"/>
        <v/>
      </c>
      <c r="AP1098" s="137">
        <f t="shared" si="198"/>
        <v>0</v>
      </c>
      <c r="AQ1098" s="137" t="str">
        <f t="shared" si="199"/>
        <v/>
      </c>
      <c r="AR1098" s="137" t="str">
        <f t="shared" si="200"/>
        <v/>
      </c>
      <c r="AZ1098" s="163"/>
      <c r="BA1098" s="142"/>
      <c r="BB1098" s="163"/>
      <c r="BC1098" s="174"/>
      <c r="BD1098" s="174"/>
      <c r="BE1098" s="174"/>
      <c r="BF1098" s="174"/>
      <c r="BG1098" s="164"/>
      <c r="BH1098" s="164"/>
      <c r="BI1098" s="164"/>
      <c r="BK1098" s="137">
        <v>251</v>
      </c>
      <c r="BL1098" s="137">
        <f t="shared" si="188"/>
        <v>1.5999999999999939</v>
      </c>
      <c r="BM1098" s="137">
        <f t="shared" si="189"/>
        <v>0.97864439243384638</v>
      </c>
      <c r="BN1098" s="137">
        <f t="shared" si="190"/>
        <v>2.4850646720431246E-4</v>
      </c>
      <c r="BO1098" s="137" t="str">
        <f t="shared" si="191"/>
        <v/>
      </c>
      <c r="BP1098" s="137" t="str">
        <f t="shared" si="187"/>
        <v/>
      </c>
    </row>
    <row r="1099" spans="3:68" ht="20.100000000000001" customHeight="1" x14ac:dyDescent="0.25">
      <c r="C1099" s="12"/>
      <c r="E1099" s="130"/>
      <c r="F1099" s="130"/>
      <c r="S1099" s="138"/>
      <c r="U1099" s="154"/>
      <c r="V1099" s="154"/>
      <c r="AF1099" s="137">
        <v>275</v>
      </c>
      <c r="AG1099" s="137">
        <f t="shared" si="192"/>
        <v>-2.9</v>
      </c>
      <c r="AK1099" s="137">
        <f t="shared" si="193"/>
        <v>5.9525324197758538E-3</v>
      </c>
      <c r="AL1099" s="137">
        <f t="shared" si="194"/>
        <v>1.8658133003840378E-3</v>
      </c>
      <c r="AM1099" s="137">
        <f t="shared" si="195"/>
        <v>5.9525324197758538E-3</v>
      </c>
      <c r="AN1099" s="137" t="str">
        <f t="shared" si="196"/>
        <v/>
      </c>
      <c r="AO1099" s="137" t="str">
        <f t="shared" si="197"/>
        <v/>
      </c>
      <c r="AP1099" s="137">
        <f t="shared" si="198"/>
        <v>0</v>
      </c>
      <c r="AQ1099" s="137" t="str">
        <f t="shared" si="199"/>
        <v/>
      </c>
      <c r="AR1099" s="137" t="str">
        <f t="shared" si="200"/>
        <v/>
      </c>
      <c r="AZ1099" s="163"/>
      <c r="BA1099" s="142"/>
      <c r="BB1099" s="163"/>
      <c r="BC1099" s="174"/>
      <c r="BD1099" s="174"/>
      <c r="BE1099" s="174"/>
      <c r="BF1099" s="174"/>
      <c r="BG1099" s="164"/>
      <c r="BH1099" s="164"/>
      <c r="BI1099" s="164"/>
      <c r="BK1099" s="137">
        <v>252</v>
      </c>
      <c r="BL1099" s="137">
        <f t="shared" si="188"/>
        <v>1.6063999999999938</v>
      </c>
      <c r="BM1099" s="137">
        <f t="shared" si="189"/>
        <v>0.97839588596664206</v>
      </c>
      <c r="BN1099" s="137">
        <f t="shared" si="190"/>
        <v>2.5019210268395486E-4</v>
      </c>
      <c r="BO1099" s="137" t="str">
        <f t="shared" si="191"/>
        <v/>
      </c>
      <c r="BP1099" s="137" t="str">
        <f t="shared" si="187"/>
        <v/>
      </c>
    </row>
    <row r="1100" spans="3:68" ht="20.100000000000001" customHeight="1" x14ac:dyDescent="0.25">
      <c r="C1100" s="12"/>
      <c r="E1100" s="130"/>
      <c r="F1100" s="130"/>
      <c r="S1100" s="138"/>
      <c r="U1100" s="154"/>
      <c r="V1100" s="154"/>
      <c r="AF1100" s="137">
        <v>276</v>
      </c>
      <c r="AG1100" s="137">
        <f t="shared" si="192"/>
        <v>-2.8959999999999999</v>
      </c>
      <c r="AK1100" s="137">
        <f t="shared" si="193"/>
        <v>6.0219356595970453E-3</v>
      </c>
      <c r="AL1100" s="137">
        <f t="shared" si="194"/>
        <v>1.8897620003007739E-3</v>
      </c>
      <c r="AM1100" s="137">
        <f t="shared" si="195"/>
        <v>6.0219356595970453E-3</v>
      </c>
      <c r="AN1100" s="137" t="str">
        <f t="shared" si="196"/>
        <v/>
      </c>
      <c r="AO1100" s="137" t="str">
        <f t="shared" si="197"/>
        <v/>
      </c>
      <c r="AP1100" s="137">
        <f t="shared" si="198"/>
        <v>0</v>
      </c>
      <c r="AQ1100" s="137" t="str">
        <f t="shared" si="199"/>
        <v/>
      </c>
      <c r="AR1100" s="137" t="str">
        <f t="shared" si="200"/>
        <v/>
      </c>
      <c r="AZ1100" s="163"/>
      <c r="BA1100" s="142"/>
      <c r="BB1100" s="163"/>
      <c r="BC1100" s="174"/>
      <c r="BD1100" s="174"/>
      <c r="BE1100" s="174"/>
      <c r="BF1100" s="174"/>
      <c r="BG1100" s="164"/>
      <c r="BH1100" s="164"/>
      <c r="BI1100" s="164"/>
      <c r="BK1100" s="137">
        <v>253</v>
      </c>
      <c r="BL1100" s="137">
        <f t="shared" si="188"/>
        <v>1.6127999999999938</v>
      </c>
      <c r="BM1100" s="137">
        <f t="shared" si="189"/>
        <v>0.97814569386395811</v>
      </c>
      <c r="BN1100" s="137">
        <f t="shared" si="190"/>
        <v>2.5187921635483335E-4</v>
      </c>
      <c r="BO1100" s="137" t="str">
        <f t="shared" si="191"/>
        <v/>
      </c>
      <c r="BP1100" s="137" t="str">
        <f t="shared" si="187"/>
        <v/>
      </c>
    </row>
    <row r="1101" spans="3:68" ht="20.100000000000001" customHeight="1" x14ac:dyDescent="0.25">
      <c r="C1101" s="12"/>
      <c r="E1101" s="130"/>
      <c r="F1101" s="130"/>
      <c r="S1101" s="138"/>
      <c r="U1101" s="154"/>
      <c r="V1101" s="154"/>
      <c r="AF1101" s="137">
        <v>277</v>
      </c>
      <c r="AG1101" s="137">
        <f t="shared" si="192"/>
        <v>-2.8919999999999999</v>
      </c>
      <c r="AK1101" s="137">
        <f t="shared" si="193"/>
        <v>6.0920506292661764E-3</v>
      </c>
      <c r="AL1101" s="137">
        <f t="shared" si="194"/>
        <v>1.9139897346323652E-3</v>
      </c>
      <c r="AM1101" s="137">
        <f t="shared" si="195"/>
        <v>6.0920506292661764E-3</v>
      </c>
      <c r="AN1101" s="137" t="str">
        <f t="shared" si="196"/>
        <v/>
      </c>
      <c r="AO1101" s="137" t="str">
        <f t="shared" si="197"/>
        <v/>
      </c>
      <c r="AP1101" s="137">
        <f t="shared" si="198"/>
        <v>0</v>
      </c>
      <c r="AQ1101" s="137" t="str">
        <f t="shared" si="199"/>
        <v/>
      </c>
      <c r="AR1101" s="137" t="str">
        <f t="shared" si="200"/>
        <v/>
      </c>
      <c r="AZ1101" s="163"/>
      <c r="BA1101" s="142"/>
      <c r="BB1101" s="163"/>
      <c r="BC1101" s="174"/>
      <c r="BD1101" s="174"/>
      <c r="BE1101" s="174"/>
      <c r="BF1101" s="174"/>
      <c r="BG1101" s="164"/>
      <c r="BH1101" s="164"/>
      <c r="BI1101" s="164"/>
      <c r="BK1101" s="137">
        <v>254</v>
      </c>
      <c r="BL1101" s="137">
        <f t="shared" si="188"/>
        <v>1.6191999999999938</v>
      </c>
      <c r="BM1101" s="137">
        <f t="shared" si="189"/>
        <v>0.97789381464760328</v>
      </c>
      <c r="BN1101" s="137">
        <f t="shared" si="190"/>
        <v>2.5356776359952704E-4</v>
      </c>
      <c r="BO1101" s="137" t="str">
        <f t="shared" si="191"/>
        <v/>
      </c>
      <c r="BP1101" s="137" t="str">
        <f t="shared" si="187"/>
        <v/>
      </c>
    </row>
    <row r="1102" spans="3:68" ht="20.100000000000001" customHeight="1" x14ac:dyDescent="0.25">
      <c r="C1102" s="12"/>
      <c r="E1102" s="130"/>
      <c r="F1102" s="130"/>
      <c r="S1102" s="138"/>
      <c r="U1102" s="154"/>
      <c r="V1102" s="154"/>
      <c r="AF1102" s="137">
        <v>278</v>
      </c>
      <c r="AG1102" s="137">
        <f t="shared" si="192"/>
        <v>-2.8879999999999999</v>
      </c>
      <c r="AK1102" s="137">
        <f t="shared" si="193"/>
        <v>6.1628833589169102E-3</v>
      </c>
      <c r="AL1102" s="137">
        <f t="shared" si="194"/>
        <v>1.9384993623466355E-3</v>
      </c>
      <c r="AM1102" s="137">
        <f t="shared" si="195"/>
        <v>6.1628833589169102E-3</v>
      </c>
      <c r="AN1102" s="137" t="str">
        <f t="shared" si="196"/>
        <v/>
      </c>
      <c r="AO1102" s="137" t="str">
        <f t="shared" si="197"/>
        <v/>
      </c>
      <c r="AP1102" s="137">
        <f t="shared" si="198"/>
        <v>0</v>
      </c>
      <c r="AQ1102" s="137" t="str">
        <f t="shared" si="199"/>
        <v/>
      </c>
      <c r="AR1102" s="137" t="str">
        <f t="shared" si="200"/>
        <v/>
      </c>
      <c r="AZ1102" s="163"/>
      <c r="BA1102" s="142"/>
      <c r="BB1102" s="163"/>
      <c r="BC1102" s="174"/>
      <c r="BD1102" s="174"/>
      <c r="BE1102" s="174"/>
      <c r="BF1102" s="174"/>
      <c r="BG1102" s="164"/>
      <c r="BH1102" s="164"/>
      <c r="BI1102" s="164"/>
      <c r="BK1102" s="137">
        <v>255</v>
      </c>
      <c r="BL1102" s="137">
        <f t="shared" si="188"/>
        <v>1.6255999999999937</v>
      </c>
      <c r="BM1102" s="137">
        <f t="shared" si="189"/>
        <v>0.97764024688400375</v>
      </c>
      <c r="BN1102" s="137">
        <f t="shared" si="190"/>
        <v>2.5525769997636338E-4</v>
      </c>
      <c r="BO1102" s="137" t="str">
        <f t="shared" si="191"/>
        <v/>
      </c>
      <c r="BP1102" s="137" t="str">
        <f t="shared" si="187"/>
        <v/>
      </c>
    </row>
    <row r="1103" spans="3:68" ht="20.100000000000001" customHeight="1" x14ac:dyDescent="0.25">
      <c r="C1103" s="12"/>
      <c r="E1103" s="130"/>
      <c r="F1103" s="130"/>
      <c r="S1103" s="138"/>
      <c r="U1103" s="154"/>
      <c r="V1103" s="154"/>
      <c r="AF1103" s="137">
        <v>279</v>
      </c>
      <c r="AG1103" s="137">
        <f t="shared" si="192"/>
        <v>-2.8839999999999999</v>
      </c>
      <c r="AK1103" s="137">
        <f t="shared" si="193"/>
        <v>6.2344399141920411E-3</v>
      </c>
      <c r="AL1103" s="137">
        <f t="shared" si="194"/>
        <v>1.9632937666029561E-3</v>
      </c>
      <c r="AM1103" s="137">
        <f t="shared" si="195"/>
        <v>6.2344399141920411E-3</v>
      </c>
      <c r="AN1103" s="137" t="str">
        <f t="shared" si="196"/>
        <v/>
      </c>
      <c r="AO1103" s="137" t="str">
        <f t="shared" si="197"/>
        <v/>
      </c>
      <c r="AP1103" s="137">
        <f t="shared" si="198"/>
        <v>0</v>
      </c>
      <c r="AQ1103" s="137" t="str">
        <f t="shared" si="199"/>
        <v/>
      </c>
      <c r="AR1103" s="137" t="str">
        <f t="shared" si="200"/>
        <v/>
      </c>
      <c r="AZ1103" s="163"/>
      <c r="BA1103" s="142"/>
      <c r="BB1103" s="163"/>
      <c r="BC1103" s="174"/>
      <c r="BD1103" s="174"/>
      <c r="BE1103" s="174"/>
      <c r="BF1103" s="174"/>
      <c r="BG1103" s="164"/>
      <c r="BH1103" s="164"/>
      <c r="BI1103" s="164"/>
      <c r="BK1103" s="137">
        <v>256</v>
      </c>
      <c r="BL1103" s="137">
        <f t="shared" si="188"/>
        <v>1.6319999999999937</v>
      </c>
      <c r="BM1103" s="137">
        <f t="shared" si="189"/>
        <v>0.97738498918402739</v>
      </c>
      <c r="BN1103" s="137">
        <f t="shared" si="190"/>
        <v>2.5694898122119447E-4</v>
      </c>
      <c r="BO1103" s="137" t="str">
        <f t="shared" si="191"/>
        <v/>
      </c>
      <c r="BP1103" s="137" t="str">
        <f t="shared" si="187"/>
        <v/>
      </c>
    </row>
    <row r="1104" spans="3:68" ht="20.100000000000001" customHeight="1" x14ac:dyDescent="0.25">
      <c r="C1104" s="12"/>
      <c r="E1104" s="130"/>
      <c r="F1104" s="130"/>
      <c r="S1104" s="138"/>
      <c r="U1104" s="154"/>
      <c r="V1104" s="154"/>
      <c r="AF1104" s="137">
        <v>280</v>
      </c>
      <c r="AG1104" s="137">
        <f t="shared" si="192"/>
        <v>-2.88</v>
      </c>
      <c r="AK1104" s="137">
        <f t="shared" si="193"/>
        <v>6.3067263962659275E-3</v>
      </c>
      <c r="AL1104" s="137">
        <f t="shared" si="194"/>
        <v>1.9883758548943252E-3</v>
      </c>
      <c r="AM1104" s="137">
        <f t="shared" si="195"/>
        <v>6.3067263962659275E-3</v>
      </c>
      <c r="AN1104" s="137" t="str">
        <f t="shared" si="196"/>
        <v/>
      </c>
      <c r="AO1104" s="137" t="str">
        <f t="shared" si="197"/>
        <v/>
      </c>
      <c r="AP1104" s="137">
        <f t="shared" si="198"/>
        <v>0</v>
      </c>
      <c r="AQ1104" s="137" t="str">
        <f t="shared" si="199"/>
        <v/>
      </c>
      <c r="AR1104" s="137" t="str">
        <f t="shared" si="200"/>
        <v/>
      </c>
      <c r="AZ1104" s="163"/>
      <c r="BA1104" s="142"/>
      <c r="BB1104" s="163"/>
      <c r="BC1104" s="174"/>
      <c r="BD1104" s="174"/>
      <c r="BE1104" s="174"/>
      <c r="BF1104" s="174"/>
      <c r="BG1104" s="164"/>
      <c r="BH1104" s="164"/>
      <c r="BI1104" s="164"/>
      <c r="BK1104" s="137">
        <v>257</v>
      </c>
      <c r="BL1104" s="137">
        <f t="shared" si="188"/>
        <v>1.6383999999999936</v>
      </c>
      <c r="BM1104" s="137">
        <f t="shared" si="189"/>
        <v>0.97712804020280619</v>
      </c>
      <c r="BN1104" s="137">
        <f t="shared" si="190"/>
        <v>2.58641563247064E-4</v>
      </c>
      <c r="BO1104" s="137" t="str">
        <f t="shared" si="191"/>
        <v/>
      </c>
      <c r="BP1104" s="137" t="str">
        <f t="shared" ref="BP1104:BP1167" si="201">IF($BM1104&lt;(1-$BI$860),$BN1104,"")</f>
        <v/>
      </c>
    </row>
    <row r="1105" spans="3:68" ht="20.100000000000001" customHeight="1" x14ac:dyDescent="0.25">
      <c r="C1105" s="12"/>
      <c r="E1105" s="130"/>
      <c r="F1105" s="130"/>
      <c r="S1105" s="138"/>
      <c r="U1105" s="154"/>
      <c r="V1105" s="154"/>
      <c r="AF1105" s="137">
        <v>281</v>
      </c>
      <c r="AG1105" s="137">
        <f t="shared" si="192"/>
        <v>-2.8759999999999999</v>
      </c>
      <c r="AK1105" s="137">
        <f t="shared" si="193"/>
        <v>6.3797489418642855E-3</v>
      </c>
      <c r="AL1105" s="137">
        <f t="shared" si="194"/>
        <v>2.0137485591895342E-3</v>
      </c>
      <c r="AM1105" s="137">
        <f t="shared" si="195"/>
        <v>6.3797489418642855E-3</v>
      </c>
      <c r="AN1105" s="137" t="str">
        <f t="shared" si="196"/>
        <v/>
      </c>
      <c r="AO1105" s="137" t="str">
        <f t="shared" si="197"/>
        <v/>
      </c>
      <c r="AP1105" s="137">
        <f t="shared" si="198"/>
        <v>0</v>
      </c>
      <c r="AQ1105" s="137" t="str">
        <f t="shared" si="199"/>
        <v/>
      </c>
      <c r="AR1105" s="137" t="str">
        <f t="shared" si="200"/>
        <v/>
      </c>
      <c r="AZ1105" s="163"/>
      <c r="BA1105" s="142"/>
      <c r="BB1105" s="163"/>
      <c r="BC1105" s="174"/>
      <c r="BD1105" s="174"/>
      <c r="BE1105" s="174"/>
      <c r="BF1105" s="174"/>
      <c r="BG1105" s="164"/>
      <c r="BH1105" s="164"/>
      <c r="BI1105" s="164"/>
      <c r="BK1105" s="137">
        <v>258</v>
      </c>
      <c r="BL1105" s="137">
        <f t="shared" ref="BL1105:BL1168" si="202">BL1104+$BO$845</f>
        <v>1.6447999999999936</v>
      </c>
      <c r="BM1105" s="137">
        <f t="shared" ref="BM1105:BM1168" si="203">_xlfn.CHISQ.DIST.RT(BL1105,7)</f>
        <v>0.97686939863955913</v>
      </c>
      <c r="BN1105" s="137">
        <f t="shared" ref="BN1105:BN1168" si="204">BM1105-BM1106</f>
        <v>2.6033540214487338E-4</v>
      </c>
      <c r="BO1105" s="137" t="str">
        <f t="shared" ref="BO1105:BO1168" si="205">IF(BM1105&lt;(1-$BI$852),BN1105,"")</f>
        <v/>
      </c>
      <c r="BP1105" s="137" t="str">
        <f t="shared" si="201"/>
        <v/>
      </c>
    </row>
    <row r="1106" spans="3:68" ht="20.100000000000001" customHeight="1" x14ac:dyDescent="0.25">
      <c r="C1106" s="12"/>
      <c r="E1106" s="130"/>
      <c r="F1106" s="130"/>
      <c r="S1106" s="138"/>
      <c r="U1106" s="154"/>
      <c r="V1106" s="154"/>
      <c r="AF1106" s="137">
        <v>282</v>
      </c>
      <c r="AG1106" s="137">
        <f t="shared" si="192"/>
        <v>-2.8719999999999999</v>
      </c>
      <c r="AK1106" s="137">
        <f t="shared" si="193"/>
        <v>6.4535137232814037E-3</v>
      </c>
      <c r="AL1106" s="137">
        <f t="shared" si="194"/>
        <v>2.0394148360754136E-3</v>
      </c>
      <c r="AM1106" s="137">
        <f t="shared" si="195"/>
        <v>6.4535137232814037E-3</v>
      </c>
      <c r="AN1106" s="137" t="str">
        <f t="shared" si="196"/>
        <v/>
      </c>
      <c r="AO1106" s="137" t="str">
        <f t="shared" si="197"/>
        <v/>
      </c>
      <c r="AP1106" s="137">
        <f t="shared" si="198"/>
        <v>0</v>
      </c>
      <c r="AQ1106" s="137" t="str">
        <f t="shared" si="199"/>
        <v/>
      </c>
      <c r="AR1106" s="137" t="str">
        <f t="shared" si="200"/>
        <v/>
      </c>
      <c r="AZ1106" s="163"/>
      <c r="BA1106" s="142"/>
      <c r="BB1106" s="163"/>
      <c r="BC1106" s="174"/>
      <c r="BD1106" s="174"/>
      <c r="BE1106" s="174"/>
      <c r="BF1106" s="174"/>
      <c r="BG1106" s="164"/>
      <c r="BH1106" s="164"/>
      <c r="BI1106" s="164"/>
      <c r="BK1106" s="137">
        <v>259</v>
      </c>
      <c r="BL1106" s="137">
        <f t="shared" si="202"/>
        <v>1.6511999999999936</v>
      </c>
      <c r="BM1106" s="137">
        <f t="shared" si="203"/>
        <v>0.97660906323741425</v>
      </c>
      <c r="BN1106" s="137">
        <f t="shared" si="204"/>
        <v>2.6203045418404791E-4</v>
      </c>
      <c r="BO1106" s="137" t="str">
        <f t="shared" si="205"/>
        <v/>
      </c>
      <c r="BP1106" s="137" t="str">
        <f t="shared" si="201"/>
        <v/>
      </c>
    </row>
    <row r="1107" spans="3:68" ht="20.100000000000001" customHeight="1" x14ac:dyDescent="0.25">
      <c r="C1107" s="12"/>
      <c r="E1107" s="130"/>
      <c r="F1107" s="130"/>
      <c r="S1107" s="138"/>
      <c r="U1107" s="154"/>
      <c r="V1107" s="154"/>
      <c r="AF1107" s="137">
        <v>283</v>
      </c>
      <c r="AG1107" s="137">
        <f t="shared" si="192"/>
        <v>-2.8679999999999999</v>
      </c>
      <c r="AK1107" s="137">
        <f t="shared" si="193"/>
        <v>6.5280269483946468E-3</v>
      </c>
      <c r="AL1107" s="137">
        <f t="shared" si="194"/>
        <v>2.0653776668991329E-3</v>
      </c>
      <c r="AM1107" s="137">
        <f t="shared" si="195"/>
        <v>6.5280269483946468E-3</v>
      </c>
      <c r="AN1107" s="137" t="str">
        <f t="shared" si="196"/>
        <v/>
      </c>
      <c r="AO1107" s="137" t="str">
        <f t="shared" si="197"/>
        <v/>
      </c>
      <c r="AP1107" s="137">
        <f t="shared" si="198"/>
        <v>0</v>
      </c>
      <c r="AQ1107" s="137" t="str">
        <f t="shared" si="199"/>
        <v/>
      </c>
      <c r="AR1107" s="137" t="str">
        <f t="shared" si="200"/>
        <v/>
      </c>
      <c r="AZ1107" s="163"/>
      <c r="BA1107" s="142"/>
      <c r="BB1107" s="163"/>
      <c r="BC1107" s="174"/>
      <c r="BD1107" s="174"/>
      <c r="BE1107" s="174"/>
      <c r="BF1107" s="174"/>
      <c r="BG1107" s="164"/>
      <c r="BH1107" s="164"/>
      <c r="BI1107" s="164"/>
      <c r="BK1107" s="137">
        <v>260</v>
      </c>
      <c r="BL1107" s="137">
        <f t="shared" si="202"/>
        <v>1.6575999999999935</v>
      </c>
      <c r="BM1107" s="137">
        <f t="shared" si="203"/>
        <v>0.97634703278323021</v>
      </c>
      <c r="BN1107" s="137">
        <f t="shared" si="204"/>
        <v>2.6372667581331388E-4</v>
      </c>
      <c r="BO1107" s="137" t="str">
        <f t="shared" si="205"/>
        <v/>
      </c>
      <c r="BP1107" s="137" t="str">
        <f t="shared" si="201"/>
        <v/>
      </c>
    </row>
    <row r="1108" spans="3:68" ht="20.100000000000001" customHeight="1" x14ac:dyDescent="0.25">
      <c r="C1108" s="12"/>
      <c r="E1108" s="130"/>
      <c r="F1108" s="130"/>
      <c r="S1108" s="138"/>
      <c r="U1108" s="154"/>
      <c r="V1108" s="154"/>
      <c r="AF1108" s="137">
        <v>284</v>
      </c>
      <c r="AG1108" s="137">
        <f t="shared" si="192"/>
        <v>-2.8639999999999999</v>
      </c>
      <c r="AK1108" s="137">
        <f t="shared" si="193"/>
        <v>6.603294860676282E-3</v>
      </c>
      <c r="AL1108" s="137">
        <f t="shared" si="194"/>
        <v>2.0916400579105488E-3</v>
      </c>
      <c r="AM1108" s="137">
        <f t="shared" si="195"/>
        <v>6.603294860676282E-3</v>
      </c>
      <c r="AN1108" s="137" t="str">
        <f t="shared" si="196"/>
        <v/>
      </c>
      <c r="AO1108" s="137" t="str">
        <f t="shared" si="197"/>
        <v/>
      </c>
      <c r="AP1108" s="137">
        <f t="shared" si="198"/>
        <v>0</v>
      </c>
      <c r="AQ1108" s="137" t="str">
        <f t="shared" si="199"/>
        <v/>
      </c>
      <c r="AR1108" s="137" t="str">
        <f t="shared" si="200"/>
        <v/>
      </c>
      <c r="AZ1108" s="163"/>
      <c r="BA1108" s="142"/>
      <c r="BB1108" s="163"/>
      <c r="BC1108" s="174"/>
      <c r="BD1108" s="174"/>
      <c r="BE1108" s="174"/>
      <c r="BF1108" s="174"/>
      <c r="BG1108" s="164"/>
      <c r="BH1108" s="164"/>
      <c r="BI1108" s="164"/>
      <c r="BK1108" s="137">
        <v>261</v>
      </c>
      <c r="BL1108" s="137">
        <f t="shared" si="202"/>
        <v>1.6639999999999935</v>
      </c>
      <c r="BM1108" s="137">
        <f t="shared" si="203"/>
        <v>0.97608330610741689</v>
      </c>
      <c r="BN1108" s="137">
        <f t="shared" si="204"/>
        <v>2.6542402366136475E-4</v>
      </c>
      <c r="BO1108" s="137" t="str">
        <f t="shared" si="205"/>
        <v/>
      </c>
      <c r="BP1108" s="137" t="str">
        <f t="shared" si="201"/>
        <v/>
      </c>
    </row>
    <row r="1109" spans="3:68" ht="20.100000000000001" customHeight="1" x14ac:dyDescent="0.25">
      <c r="C1109" s="12"/>
      <c r="E1109" s="130"/>
      <c r="F1109" s="130"/>
      <c r="S1109" s="138"/>
      <c r="U1109" s="154"/>
      <c r="V1109" s="154"/>
      <c r="AF1109" s="137">
        <v>285</v>
      </c>
      <c r="AG1109" s="137">
        <f t="shared" si="192"/>
        <v>-2.86</v>
      </c>
      <c r="AK1109" s="137">
        <f t="shared" si="193"/>
        <v>6.6793237392026202E-3</v>
      </c>
      <c r="AL1109" s="137">
        <f t="shared" si="194"/>
        <v>2.1182050404046204E-3</v>
      </c>
      <c r="AM1109" s="137">
        <f t="shared" si="195"/>
        <v>6.6793237392026202E-3</v>
      </c>
      <c r="AN1109" s="137" t="str">
        <f t="shared" si="196"/>
        <v/>
      </c>
      <c r="AO1109" s="137" t="str">
        <f t="shared" si="197"/>
        <v/>
      </c>
      <c r="AP1109" s="137">
        <f t="shared" si="198"/>
        <v>0</v>
      </c>
      <c r="AQ1109" s="137" t="str">
        <f t="shared" si="199"/>
        <v/>
      </c>
      <c r="AR1109" s="137" t="str">
        <f t="shared" si="200"/>
        <v/>
      </c>
      <c r="AZ1109" s="163"/>
      <c r="BA1109" s="142"/>
      <c r="BB1109" s="163"/>
      <c r="BC1109" s="174"/>
      <c r="BD1109" s="174"/>
      <c r="BE1109" s="174"/>
      <c r="BF1109" s="174"/>
      <c r="BG1109" s="164"/>
      <c r="BH1109" s="164"/>
      <c r="BI1109" s="164"/>
      <c r="BK1109" s="137">
        <v>262</v>
      </c>
      <c r="BL1109" s="137">
        <f t="shared" si="202"/>
        <v>1.6703999999999934</v>
      </c>
      <c r="BM1109" s="137">
        <f t="shared" si="203"/>
        <v>0.97581788208375553</v>
      </c>
      <c r="BN1109" s="137">
        <f t="shared" si="204"/>
        <v>2.6712245453652805E-4</v>
      </c>
      <c r="BO1109" s="137" t="str">
        <f t="shared" si="205"/>
        <v/>
      </c>
      <c r="BP1109" s="137" t="str">
        <f t="shared" si="201"/>
        <v/>
      </c>
    </row>
    <row r="1110" spans="3:68" ht="20.100000000000001" customHeight="1" x14ac:dyDescent="0.25">
      <c r="C1110" s="12"/>
      <c r="E1110" s="130"/>
      <c r="F1110" s="130"/>
      <c r="S1110" s="138"/>
      <c r="U1110" s="154"/>
      <c r="V1110" s="154"/>
      <c r="AF1110" s="137">
        <v>286</v>
      </c>
      <c r="AG1110" s="137">
        <f t="shared" si="192"/>
        <v>-2.8559999999999999</v>
      </c>
      <c r="AK1110" s="137">
        <f t="shared" si="193"/>
        <v>6.7561198986603012E-3</v>
      </c>
      <c r="AL1110" s="137">
        <f t="shared" si="194"/>
        <v>2.1450756708638256E-3</v>
      </c>
      <c r="AM1110" s="137">
        <f t="shared" si="195"/>
        <v>6.7561198986603012E-3</v>
      </c>
      <c r="AN1110" s="137" t="str">
        <f t="shared" si="196"/>
        <v/>
      </c>
      <c r="AO1110" s="137" t="str">
        <f t="shared" si="197"/>
        <v/>
      </c>
      <c r="AP1110" s="137">
        <f t="shared" si="198"/>
        <v>0</v>
      </c>
      <c r="AQ1110" s="137" t="str">
        <f t="shared" si="199"/>
        <v/>
      </c>
      <c r="AR1110" s="137" t="str">
        <f t="shared" si="200"/>
        <v/>
      </c>
      <c r="AZ1110" s="163"/>
      <c r="BA1110" s="142"/>
      <c r="BB1110" s="163"/>
      <c r="BC1110" s="174"/>
      <c r="BD1110" s="174"/>
      <c r="BE1110" s="174"/>
      <c r="BF1110" s="174"/>
      <c r="BG1110" s="164"/>
      <c r="BH1110" s="164"/>
      <c r="BI1110" s="164"/>
      <c r="BK1110" s="137">
        <v>263</v>
      </c>
      <c r="BL1110" s="137">
        <f t="shared" si="202"/>
        <v>1.6767999999999934</v>
      </c>
      <c r="BM1110" s="137">
        <f t="shared" si="203"/>
        <v>0.975550759629219</v>
      </c>
      <c r="BN1110" s="137">
        <f t="shared" si="204"/>
        <v>2.6882192542854177E-4</v>
      </c>
      <c r="BO1110" s="137" t="str">
        <f t="shared" si="205"/>
        <v/>
      </c>
      <c r="BP1110" s="137" t="str">
        <f t="shared" si="201"/>
        <v/>
      </c>
    </row>
    <row r="1111" spans="3:68" ht="20.100000000000001" customHeight="1" x14ac:dyDescent="0.25">
      <c r="C1111" s="12"/>
      <c r="E1111" s="130"/>
      <c r="F1111" s="130"/>
      <c r="S1111" s="138"/>
      <c r="U1111" s="154"/>
      <c r="V1111" s="154"/>
      <c r="AF1111" s="137">
        <v>287</v>
      </c>
      <c r="AG1111" s="137">
        <f t="shared" si="192"/>
        <v>-2.8519999999999999</v>
      </c>
      <c r="AK1111" s="137">
        <f t="shared" si="193"/>
        <v>6.8336896893498806E-3</v>
      </c>
      <c r="AL1111" s="137">
        <f t="shared" si="194"/>
        <v>2.1722550311006278E-3</v>
      </c>
      <c r="AM1111" s="137">
        <f t="shared" si="195"/>
        <v>6.8336896893498806E-3</v>
      </c>
      <c r="AN1111" s="137" t="str">
        <f t="shared" si="196"/>
        <v/>
      </c>
      <c r="AO1111" s="137" t="str">
        <f t="shared" si="197"/>
        <v/>
      </c>
      <c r="AP1111" s="137">
        <f t="shared" si="198"/>
        <v>0</v>
      </c>
      <c r="AQ1111" s="137" t="str">
        <f t="shared" si="199"/>
        <v/>
      </c>
      <c r="AR1111" s="137" t="str">
        <f t="shared" si="200"/>
        <v/>
      </c>
      <c r="AZ1111" s="163"/>
      <c r="BA1111" s="142"/>
      <c r="BB1111" s="163"/>
      <c r="BC1111" s="174"/>
      <c r="BD1111" s="174"/>
      <c r="BE1111" s="174"/>
      <c r="BF1111" s="174"/>
      <c r="BG1111" s="164"/>
      <c r="BH1111" s="164"/>
      <c r="BI1111" s="164"/>
      <c r="BK1111" s="137">
        <v>264</v>
      </c>
      <c r="BL1111" s="137">
        <f t="shared" si="202"/>
        <v>1.6831999999999934</v>
      </c>
      <c r="BM1111" s="137">
        <f t="shared" si="203"/>
        <v>0.97528193770379046</v>
      </c>
      <c r="BN1111" s="137">
        <f t="shared" si="204"/>
        <v>2.7052239350777718E-4</v>
      </c>
      <c r="BO1111" s="137" t="str">
        <f t="shared" si="205"/>
        <v/>
      </c>
      <c r="BP1111" s="137" t="str">
        <f t="shared" si="201"/>
        <v/>
      </c>
    </row>
    <row r="1112" spans="3:68" ht="20.100000000000001" customHeight="1" x14ac:dyDescent="0.25">
      <c r="C1112" s="12"/>
      <c r="E1112" s="130"/>
      <c r="F1112" s="130"/>
      <c r="S1112" s="138"/>
      <c r="U1112" s="154"/>
      <c r="V1112" s="154"/>
      <c r="AF1112" s="137">
        <v>288</v>
      </c>
      <c r="AG1112" s="137">
        <f t="shared" si="192"/>
        <v>-2.8479999999999999</v>
      </c>
      <c r="AK1112" s="137">
        <f t="shared" si="193"/>
        <v>6.9120394971865584E-3</v>
      </c>
      <c r="AL1112" s="137">
        <f t="shared" si="194"/>
        <v>2.1997462283999082E-3</v>
      </c>
      <c r="AM1112" s="137">
        <f t="shared" si="195"/>
        <v>6.9120394971865584E-3</v>
      </c>
      <c r="AN1112" s="137" t="str">
        <f t="shared" si="196"/>
        <v/>
      </c>
      <c r="AO1112" s="137" t="str">
        <f t="shared" si="197"/>
        <v/>
      </c>
      <c r="AP1112" s="137">
        <f t="shared" si="198"/>
        <v>0</v>
      </c>
      <c r="AQ1112" s="137" t="str">
        <f t="shared" si="199"/>
        <v/>
      </c>
      <c r="AR1112" s="137" t="str">
        <f t="shared" si="200"/>
        <v/>
      </c>
      <c r="AZ1112" s="163"/>
      <c r="BA1112" s="142"/>
      <c r="BB1112" s="163"/>
      <c r="BC1112" s="174"/>
      <c r="BD1112" s="174"/>
      <c r="BE1112" s="174"/>
      <c r="BF1112" s="174"/>
      <c r="BG1112" s="164"/>
      <c r="BH1112" s="164"/>
      <c r="BI1112" s="164"/>
      <c r="BK1112" s="137">
        <v>265</v>
      </c>
      <c r="BL1112" s="137">
        <f t="shared" si="202"/>
        <v>1.6895999999999933</v>
      </c>
      <c r="BM1112" s="137">
        <f t="shared" si="203"/>
        <v>0.97501141531028268</v>
      </c>
      <c r="BN1112" s="137">
        <f t="shared" si="204"/>
        <v>2.7222381612668212E-4</v>
      </c>
      <c r="BO1112" s="137" t="str">
        <f t="shared" si="205"/>
        <v/>
      </c>
      <c r="BP1112" s="137" t="str">
        <f t="shared" si="201"/>
        <v/>
      </c>
    </row>
    <row r="1113" spans="3:68" ht="20.100000000000001" customHeight="1" x14ac:dyDescent="0.25">
      <c r="C1113" s="12"/>
      <c r="E1113" s="130"/>
      <c r="F1113" s="130"/>
      <c r="S1113" s="138"/>
      <c r="U1113" s="154"/>
      <c r="V1113" s="154"/>
      <c r="AF1113" s="137">
        <v>289</v>
      </c>
      <c r="AG1113" s="137">
        <f t="shared" si="192"/>
        <v>-2.8440000000000003</v>
      </c>
      <c r="AK1113" s="137">
        <f t="shared" si="193"/>
        <v>6.9911757436980134E-3</v>
      </c>
      <c r="AL1113" s="137">
        <f t="shared" si="194"/>
        <v>2.2275523956614353E-3</v>
      </c>
      <c r="AM1113" s="137">
        <f t="shared" si="195"/>
        <v>6.9911757436980134E-3</v>
      </c>
      <c r="AN1113" s="137" t="str">
        <f t="shared" si="196"/>
        <v/>
      </c>
      <c r="AO1113" s="137" t="str">
        <f t="shared" si="197"/>
        <v/>
      </c>
      <c r="AP1113" s="137">
        <f t="shared" si="198"/>
        <v>0</v>
      </c>
      <c r="AQ1113" s="137" t="str">
        <f t="shared" si="199"/>
        <v/>
      </c>
      <c r="AR1113" s="137" t="str">
        <f t="shared" si="200"/>
        <v/>
      </c>
      <c r="AZ1113" s="163"/>
      <c r="BA1113" s="142"/>
      <c r="BB1113" s="163"/>
      <c r="BC1113" s="174"/>
      <c r="BD1113" s="174"/>
      <c r="BE1113" s="174"/>
      <c r="BF1113" s="174"/>
      <c r="BG1113" s="164"/>
      <c r="BH1113" s="164"/>
      <c r="BI1113" s="164"/>
      <c r="BK1113" s="137">
        <v>266</v>
      </c>
      <c r="BL1113" s="137">
        <f t="shared" si="202"/>
        <v>1.6959999999999933</v>
      </c>
      <c r="BM1113" s="137">
        <f t="shared" si="203"/>
        <v>0.974739191494156</v>
      </c>
      <c r="BN1113" s="137">
        <f t="shared" si="204"/>
        <v>2.7392615081966998E-4</v>
      </c>
      <c r="BO1113" s="137" t="str">
        <f t="shared" si="205"/>
        <v/>
      </c>
      <c r="BP1113" s="137" t="str">
        <f t="shared" si="201"/>
        <v/>
      </c>
    </row>
    <row r="1114" spans="3:68" ht="20.100000000000001" customHeight="1" x14ac:dyDescent="0.25">
      <c r="C1114" s="12"/>
      <c r="E1114" s="130"/>
      <c r="F1114" s="130"/>
      <c r="S1114" s="138"/>
      <c r="U1114" s="154"/>
      <c r="V1114" s="154"/>
      <c r="AF1114" s="137">
        <v>290</v>
      </c>
      <c r="AG1114" s="137">
        <f t="shared" si="192"/>
        <v>-2.84</v>
      </c>
      <c r="AK1114" s="137">
        <f t="shared" si="193"/>
        <v>7.0711048860194487E-3</v>
      </c>
      <c r="AL1114" s="137">
        <f t="shared" si="194"/>
        <v>2.2556766915423207E-3</v>
      </c>
      <c r="AM1114" s="137">
        <f t="shared" si="195"/>
        <v>7.0711048860194487E-3</v>
      </c>
      <c r="AN1114" s="137" t="str">
        <f t="shared" si="196"/>
        <v/>
      </c>
      <c r="AO1114" s="137" t="str">
        <f t="shared" si="197"/>
        <v/>
      </c>
      <c r="AP1114" s="137">
        <f t="shared" si="198"/>
        <v>0</v>
      </c>
      <c r="AQ1114" s="137" t="str">
        <f t="shared" si="199"/>
        <v/>
      </c>
      <c r="AR1114" s="137" t="str">
        <f t="shared" si="200"/>
        <v/>
      </c>
      <c r="AZ1114" s="163"/>
      <c r="BA1114" s="142"/>
      <c r="BB1114" s="163"/>
      <c r="BC1114" s="174"/>
      <c r="BD1114" s="174"/>
      <c r="BE1114" s="174"/>
      <c r="BF1114" s="174"/>
      <c r="BG1114" s="164"/>
      <c r="BH1114" s="164"/>
      <c r="BI1114" s="164"/>
      <c r="BK1114" s="137">
        <v>267</v>
      </c>
      <c r="BL1114" s="137">
        <f t="shared" si="202"/>
        <v>1.7023999999999933</v>
      </c>
      <c r="BM1114" s="137">
        <f t="shared" si="203"/>
        <v>0.97446526534333633</v>
      </c>
      <c r="BN1114" s="137">
        <f t="shared" si="204"/>
        <v>2.7562935530400789E-4</v>
      </c>
      <c r="BO1114" s="137" t="str">
        <f t="shared" si="205"/>
        <v/>
      </c>
      <c r="BP1114" s="137" t="str">
        <f t="shared" si="201"/>
        <v/>
      </c>
    </row>
    <row r="1115" spans="3:68" ht="20.100000000000001" customHeight="1" x14ac:dyDescent="0.25">
      <c r="C1115" s="12"/>
      <c r="E1115" s="130"/>
      <c r="F1115" s="130"/>
      <c r="S1115" s="138"/>
      <c r="U1115" s="154"/>
      <c r="V1115" s="154"/>
      <c r="AF1115" s="137">
        <v>291</v>
      </c>
      <c r="AG1115" s="137">
        <f t="shared" si="192"/>
        <v>-2.8360000000000003</v>
      </c>
      <c r="AK1115" s="137">
        <f t="shared" si="193"/>
        <v>7.1518334168855441E-3</v>
      </c>
      <c r="AL1115" s="137">
        <f t="shared" si="194"/>
        <v>2.2841223005993999E-3</v>
      </c>
      <c r="AM1115" s="137">
        <f t="shared" si="195"/>
        <v>7.1518334168855441E-3</v>
      </c>
      <c r="AN1115" s="137" t="str">
        <f t="shared" si="196"/>
        <v/>
      </c>
      <c r="AO1115" s="137" t="str">
        <f t="shared" si="197"/>
        <v/>
      </c>
      <c r="AP1115" s="137">
        <f t="shared" si="198"/>
        <v>0</v>
      </c>
      <c r="AQ1115" s="137" t="str">
        <f t="shared" si="199"/>
        <v/>
      </c>
      <c r="AR1115" s="137" t="str">
        <f t="shared" si="200"/>
        <v/>
      </c>
      <c r="AZ1115" s="163"/>
      <c r="BA1115" s="142"/>
      <c r="BB1115" s="163"/>
      <c r="BC1115" s="174"/>
      <c r="BD1115" s="174"/>
      <c r="BE1115" s="174"/>
      <c r="BF1115" s="174"/>
      <c r="BG1115" s="164"/>
      <c r="BH1115" s="164"/>
      <c r="BI1115" s="164"/>
      <c r="BK1115" s="137">
        <v>268</v>
      </c>
      <c r="BL1115" s="137">
        <f t="shared" si="202"/>
        <v>1.7087999999999932</v>
      </c>
      <c r="BM1115" s="137">
        <f t="shared" si="203"/>
        <v>0.97418963598803232</v>
      </c>
      <c r="BN1115" s="137">
        <f t="shared" si="204"/>
        <v>2.7733338747959468E-4</v>
      </c>
      <c r="BO1115" s="137" t="str">
        <f t="shared" si="205"/>
        <v/>
      </c>
      <c r="BP1115" s="137" t="str">
        <f t="shared" si="201"/>
        <v/>
      </c>
    </row>
    <row r="1116" spans="3:68" ht="20.100000000000001" customHeight="1" x14ac:dyDescent="0.25">
      <c r="C1116" s="12"/>
      <c r="E1116" s="130"/>
      <c r="F1116" s="130"/>
      <c r="S1116" s="138"/>
      <c r="U1116" s="154"/>
      <c r="V1116" s="154"/>
      <c r="AF1116" s="137">
        <v>292</v>
      </c>
      <c r="AG1116" s="137">
        <f t="shared" si="192"/>
        <v>-2.8319999999999999</v>
      </c>
      <c r="AK1116" s="137">
        <f t="shared" si="193"/>
        <v>7.2333678646196876E-3</v>
      </c>
      <c r="AL1116" s="137">
        <f t="shared" si="194"/>
        <v>2.3128924334316482E-3</v>
      </c>
      <c r="AM1116" s="137">
        <f t="shared" si="195"/>
        <v>7.2333678646196876E-3</v>
      </c>
      <c r="AN1116" s="137" t="str">
        <f t="shared" si="196"/>
        <v/>
      </c>
      <c r="AO1116" s="137" t="str">
        <f t="shared" si="197"/>
        <v/>
      </c>
      <c r="AP1116" s="137">
        <f t="shared" si="198"/>
        <v>0</v>
      </c>
      <c r="AQ1116" s="137" t="str">
        <f t="shared" si="199"/>
        <v/>
      </c>
      <c r="AR1116" s="137" t="str">
        <f t="shared" si="200"/>
        <v/>
      </c>
      <c r="AZ1116" s="163"/>
      <c r="BA1116" s="142"/>
      <c r="BB1116" s="163"/>
      <c r="BC1116" s="174"/>
      <c r="BD1116" s="174"/>
      <c r="BE1116" s="174"/>
      <c r="BF1116" s="174"/>
      <c r="BG1116" s="164"/>
      <c r="BH1116" s="164"/>
      <c r="BI1116" s="164"/>
      <c r="BK1116" s="137">
        <v>269</v>
      </c>
      <c r="BL1116" s="137">
        <f t="shared" si="202"/>
        <v>1.7151999999999932</v>
      </c>
      <c r="BM1116" s="137">
        <f t="shared" si="203"/>
        <v>0.97391230260055273</v>
      </c>
      <c r="BN1116" s="137">
        <f t="shared" si="204"/>
        <v>2.7903820542984903E-4</v>
      </c>
      <c r="BO1116" s="137" t="str">
        <f t="shared" si="205"/>
        <v/>
      </c>
      <c r="BP1116" s="137" t="str">
        <f t="shared" si="201"/>
        <v/>
      </c>
    </row>
    <row r="1117" spans="3:68" ht="20.100000000000001" customHeight="1" x14ac:dyDescent="0.25">
      <c r="C1117" s="12"/>
      <c r="E1117" s="130"/>
      <c r="F1117" s="130"/>
      <c r="S1117" s="138"/>
      <c r="U1117" s="154"/>
      <c r="V1117" s="154"/>
      <c r="AF1117" s="137">
        <v>293</v>
      </c>
      <c r="AG1117" s="137">
        <f t="shared" si="192"/>
        <v>-2.8280000000000003</v>
      </c>
      <c r="AK1117" s="137">
        <f t="shared" si="193"/>
        <v>7.3157147931199405E-3</v>
      </c>
      <c r="AL1117" s="137">
        <f t="shared" si="194"/>
        <v>2.3419903268224666E-3</v>
      </c>
      <c r="AM1117" s="137">
        <f t="shared" si="195"/>
        <v>7.3157147931199405E-3</v>
      </c>
      <c r="AN1117" s="137" t="str">
        <f t="shared" si="196"/>
        <v/>
      </c>
      <c r="AO1117" s="137" t="str">
        <f t="shared" si="197"/>
        <v/>
      </c>
      <c r="AP1117" s="137">
        <f t="shared" si="198"/>
        <v>0</v>
      </c>
      <c r="AQ1117" s="137" t="str">
        <f t="shared" si="199"/>
        <v/>
      </c>
      <c r="AR1117" s="137" t="str">
        <f t="shared" si="200"/>
        <v/>
      </c>
      <c r="AZ1117" s="163"/>
      <c r="BA1117" s="142"/>
      <c r="BB1117" s="163"/>
      <c r="BC1117" s="174"/>
      <c r="BD1117" s="174"/>
      <c r="BE1117" s="174"/>
      <c r="BF1117" s="174"/>
      <c r="BG1117" s="164"/>
      <c r="BH1117" s="164"/>
      <c r="BI1117" s="164"/>
      <c r="BK1117" s="137">
        <v>270</v>
      </c>
      <c r="BL1117" s="137">
        <f t="shared" si="202"/>
        <v>1.7215999999999931</v>
      </c>
      <c r="BM1117" s="137">
        <f t="shared" si="203"/>
        <v>0.97363326439512288</v>
      </c>
      <c r="BN1117" s="137">
        <f t="shared" si="204"/>
        <v>2.8074376742237561E-4</v>
      </c>
      <c r="BO1117" s="137" t="str">
        <f t="shared" si="205"/>
        <v/>
      </c>
      <c r="BP1117" s="137" t="str">
        <f t="shared" si="201"/>
        <v/>
      </c>
    </row>
    <row r="1118" spans="3:68" ht="20.100000000000001" customHeight="1" x14ac:dyDescent="0.25">
      <c r="C1118" s="12"/>
      <c r="E1118" s="130"/>
      <c r="F1118" s="130"/>
      <c r="S1118" s="138"/>
      <c r="U1118" s="154"/>
      <c r="V1118" s="154"/>
      <c r="AF1118" s="137">
        <v>294</v>
      </c>
      <c r="AG1118" s="137">
        <f t="shared" si="192"/>
        <v>-2.8239999999999998</v>
      </c>
      <c r="AK1118" s="137">
        <f t="shared" si="193"/>
        <v>7.3988808018422966E-3</v>
      </c>
      <c r="AL1118" s="137">
        <f t="shared" si="194"/>
        <v>2.3714192438819936E-3</v>
      </c>
      <c r="AM1118" s="137">
        <f t="shared" si="195"/>
        <v>7.3988808018422966E-3</v>
      </c>
      <c r="AN1118" s="137" t="str">
        <f t="shared" si="196"/>
        <v/>
      </c>
      <c r="AO1118" s="137" t="str">
        <f t="shared" si="197"/>
        <v/>
      </c>
      <c r="AP1118" s="137">
        <f t="shared" si="198"/>
        <v>0</v>
      </c>
      <c r="AQ1118" s="137" t="str">
        <f t="shared" si="199"/>
        <v/>
      </c>
      <c r="AR1118" s="137" t="str">
        <f t="shared" si="200"/>
        <v/>
      </c>
      <c r="AZ1118" s="163"/>
      <c r="BA1118" s="142"/>
      <c r="BB1118" s="163"/>
      <c r="BC1118" s="174"/>
      <c r="BD1118" s="174"/>
      <c r="BE1118" s="174"/>
      <c r="BF1118" s="174"/>
      <c r="BG1118" s="164"/>
      <c r="BH1118" s="164"/>
      <c r="BI1118" s="164"/>
      <c r="BK1118" s="137">
        <v>271</v>
      </c>
      <c r="BL1118" s="137">
        <f t="shared" si="202"/>
        <v>1.7279999999999931</v>
      </c>
      <c r="BM1118" s="137">
        <f t="shared" si="203"/>
        <v>0.9733525206277005</v>
      </c>
      <c r="BN1118" s="137">
        <f t="shared" si="204"/>
        <v>2.8245003190852103E-4</v>
      </c>
      <c r="BO1118" s="137" t="str">
        <f t="shared" si="205"/>
        <v/>
      </c>
      <c r="BP1118" s="137" t="str">
        <f t="shared" si="201"/>
        <v/>
      </c>
    </row>
    <row r="1119" spans="3:68" ht="20.100000000000001" customHeight="1" x14ac:dyDescent="0.25">
      <c r="C1119" s="12"/>
      <c r="E1119" s="130"/>
      <c r="F1119" s="130"/>
      <c r="S1119" s="138"/>
      <c r="U1119" s="154"/>
      <c r="V1119" s="154"/>
      <c r="AF1119" s="137">
        <v>295</v>
      </c>
      <c r="AG1119" s="137">
        <f t="shared" si="192"/>
        <v>-2.8200000000000003</v>
      </c>
      <c r="AK1119" s="137">
        <f t="shared" si="193"/>
        <v>7.4828725257805526E-3</v>
      </c>
      <c r="AL1119" s="137">
        <f t="shared" si="194"/>
        <v>2.4011824741892464E-3</v>
      </c>
      <c r="AM1119" s="137">
        <f t="shared" si="195"/>
        <v>7.4828725257805526E-3</v>
      </c>
      <c r="AN1119" s="137" t="str">
        <f t="shared" si="196"/>
        <v/>
      </c>
      <c r="AO1119" s="137" t="str">
        <f t="shared" si="197"/>
        <v/>
      </c>
      <c r="AP1119" s="137">
        <f t="shared" si="198"/>
        <v>0</v>
      </c>
      <c r="AQ1119" s="137" t="str">
        <f t="shared" si="199"/>
        <v/>
      </c>
      <c r="AR1119" s="137" t="str">
        <f t="shared" si="200"/>
        <v/>
      </c>
      <c r="AZ1119" s="163"/>
      <c r="BA1119" s="142"/>
      <c r="BB1119" s="163"/>
      <c r="BC1119" s="174"/>
      <c r="BD1119" s="174"/>
      <c r="BE1119" s="174"/>
      <c r="BF1119" s="174"/>
      <c r="BG1119" s="164"/>
      <c r="BH1119" s="164"/>
      <c r="BI1119" s="164"/>
      <c r="BK1119" s="137">
        <v>272</v>
      </c>
      <c r="BL1119" s="137">
        <f t="shared" si="202"/>
        <v>1.7343999999999931</v>
      </c>
      <c r="BM1119" s="137">
        <f t="shared" si="203"/>
        <v>0.97307007059579198</v>
      </c>
      <c r="BN1119" s="137">
        <f t="shared" si="204"/>
        <v>2.84156957524484E-4</v>
      </c>
      <c r="BO1119" s="137" t="str">
        <f t="shared" si="205"/>
        <v/>
      </c>
      <c r="BP1119" s="137" t="str">
        <f t="shared" si="201"/>
        <v/>
      </c>
    </row>
    <row r="1120" spans="3:68" ht="20.100000000000001" customHeight="1" x14ac:dyDescent="0.25">
      <c r="C1120" s="12"/>
      <c r="E1120" s="130"/>
      <c r="F1120" s="130"/>
      <c r="S1120" s="138"/>
      <c r="U1120" s="154"/>
      <c r="V1120" s="154"/>
      <c r="AF1120" s="137">
        <v>296</v>
      </c>
      <c r="AG1120" s="137">
        <f t="shared" si="192"/>
        <v>-2.8159999999999998</v>
      </c>
      <c r="AK1120" s="137">
        <f t="shared" si="193"/>
        <v>7.5676966354434258E-3</v>
      </c>
      <c r="AL1120" s="137">
        <f t="shared" si="194"/>
        <v>2.4312833339342915E-3</v>
      </c>
      <c r="AM1120" s="137">
        <f t="shared" si="195"/>
        <v>7.5676966354434258E-3</v>
      </c>
      <c r="AN1120" s="137" t="str">
        <f t="shared" si="196"/>
        <v/>
      </c>
      <c r="AO1120" s="137" t="str">
        <f t="shared" si="197"/>
        <v/>
      </c>
      <c r="AP1120" s="137">
        <f t="shared" si="198"/>
        <v>0</v>
      </c>
      <c r="AQ1120" s="137" t="str">
        <f t="shared" si="199"/>
        <v/>
      </c>
      <c r="AR1120" s="137" t="str">
        <f t="shared" si="200"/>
        <v/>
      </c>
      <c r="AZ1120" s="163"/>
      <c r="BA1120" s="142"/>
      <c r="BB1120" s="163"/>
      <c r="BC1120" s="174"/>
      <c r="BD1120" s="174"/>
      <c r="BE1120" s="174"/>
      <c r="BF1120" s="174"/>
      <c r="BG1120" s="164"/>
      <c r="BH1120" s="164"/>
      <c r="BI1120" s="164"/>
      <c r="BK1120" s="137">
        <v>273</v>
      </c>
      <c r="BL1120" s="137">
        <f t="shared" si="202"/>
        <v>1.740799999999993</v>
      </c>
      <c r="BM1120" s="137">
        <f t="shared" si="203"/>
        <v>0.9727859136382675</v>
      </c>
      <c r="BN1120" s="137">
        <f t="shared" si="204"/>
        <v>2.8586450309098232E-4</v>
      </c>
      <c r="BO1120" s="137" t="str">
        <f t="shared" si="205"/>
        <v/>
      </c>
      <c r="BP1120" s="137" t="str">
        <f t="shared" si="201"/>
        <v/>
      </c>
    </row>
    <row r="1121" spans="3:68" ht="20.100000000000001" customHeight="1" x14ac:dyDescent="0.25">
      <c r="C1121" s="12"/>
      <c r="E1121" s="130"/>
      <c r="F1121" s="130"/>
      <c r="S1121" s="138"/>
      <c r="U1121" s="154"/>
      <c r="V1121" s="154"/>
      <c r="AF1121" s="137">
        <v>297</v>
      </c>
      <c r="AG1121" s="137">
        <f t="shared" si="192"/>
        <v>-2.8120000000000003</v>
      </c>
      <c r="AK1121" s="137">
        <f t="shared" si="193"/>
        <v>7.6533598368282241E-3</v>
      </c>
      <c r="AL1121" s="137">
        <f t="shared" si="194"/>
        <v>2.4617251660601809E-3</v>
      </c>
      <c r="AM1121" s="137">
        <f t="shared" si="195"/>
        <v>7.6533598368282241E-3</v>
      </c>
      <c r="AN1121" s="137" t="str">
        <f t="shared" si="196"/>
        <v/>
      </c>
      <c r="AO1121" s="137" t="str">
        <f t="shared" si="197"/>
        <v/>
      </c>
      <c r="AP1121" s="137">
        <f t="shared" si="198"/>
        <v>0</v>
      </c>
      <c r="AQ1121" s="137" t="str">
        <f t="shared" si="199"/>
        <v/>
      </c>
      <c r="AR1121" s="137" t="str">
        <f t="shared" si="200"/>
        <v/>
      </c>
      <c r="AZ1121" s="163"/>
      <c r="BA1121" s="142"/>
      <c r="BB1121" s="163"/>
      <c r="BC1121" s="174"/>
      <c r="BD1121" s="174"/>
      <c r="BE1121" s="174"/>
      <c r="BF1121" s="174"/>
      <c r="BG1121" s="164"/>
      <c r="BH1121" s="164"/>
      <c r="BI1121" s="164"/>
      <c r="BK1121" s="137">
        <v>274</v>
      </c>
      <c r="BL1121" s="137">
        <f t="shared" si="202"/>
        <v>1.747199999999993</v>
      </c>
      <c r="BM1121" s="137">
        <f t="shared" si="203"/>
        <v>0.97250004913517651</v>
      </c>
      <c r="BN1121" s="137">
        <f t="shared" si="204"/>
        <v>2.8757262761458513E-4</v>
      </c>
      <c r="BO1121" s="137" t="str">
        <f t="shared" si="205"/>
        <v/>
      </c>
      <c r="BP1121" s="137" t="str">
        <f t="shared" si="201"/>
        <v/>
      </c>
    </row>
    <row r="1122" spans="3:68" ht="20.100000000000001" customHeight="1" x14ac:dyDescent="0.25">
      <c r="C1122" s="12"/>
      <c r="E1122" s="130"/>
      <c r="F1122" s="130"/>
      <c r="S1122" s="138"/>
      <c r="U1122" s="154"/>
      <c r="V1122" s="154"/>
      <c r="AF1122" s="137">
        <v>298</v>
      </c>
      <c r="AG1122" s="137">
        <f t="shared" si="192"/>
        <v>-2.8079999999999998</v>
      </c>
      <c r="AK1122" s="137">
        <f t="shared" si="193"/>
        <v>7.739868871391698E-3</v>
      </c>
      <c r="AL1122" s="137">
        <f t="shared" si="194"/>
        <v>2.4925113404049141E-3</v>
      </c>
      <c r="AM1122" s="137">
        <f t="shared" si="195"/>
        <v>7.739868871391698E-3</v>
      </c>
      <c r="AN1122" s="137" t="str">
        <f t="shared" si="196"/>
        <v/>
      </c>
      <c r="AO1122" s="137" t="str">
        <f t="shared" si="197"/>
        <v/>
      </c>
      <c r="AP1122" s="137">
        <f t="shared" si="198"/>
        <v>0</v>
      </c>
      <c r="AQ1122" s="137" t="str">
        <f t="shared" si="199"/>
        <v/>
      </c>
      <c r="AR1122" s="137" t="str">
        <f t="shared" si="200"/>
        <v/>
      </c>
      <c r="AZ1122" s="163"/>
      <c r="BA1122" s="142"/>
      <c r="BB1122" s="163"/>
      <c r="BC1122" s="174"/>
      <c r="BD1122" s="174"/>
      <c r="BE1122" s="174"/>
      <c r="BF1122" s="174"/>
      <c r="BG1122" s="164"/>
      <c r="BH1122" s="164"/>
      <c r="BI1122" s="164"/>
      <c r="BK1122" s="137">
        <v>275</v>
      </c>
      <c r="BL1122" s="137">
        <f t="shared" si="202"/>
        <v>1.7535999999999929</v>
      </c>
      <c r="BM1122" s="137">
        <f t="shared" si="203"/>
        <v>0.97221247650756193</v>
      </c>
      <c r="BN1122" s="137">
        <f t="shared" si="204"/>
        <v>2.8928129028649163E-4</v>
      </c>
      <c r="BO1122" s="137" t="str">
        <f t="shared" si="205"/>
        <v/>
      </c>
      <c r="BP1122" s="137" t="str">
        <f t="shared" si="201"/>
        <v/>
      </c>
    </row>
    <row r="1123" spans="3:68" ht="20.100000000000001" customHeight="1" x14ac:dyDescent="0.25">
      <c r="C1123" s="12"/>
      <c r="E1123" s="130"/>
      <c r="F1123" s="130"/>
      <c r="S1123" s="138"/>
      <c r="U1123" s="154"/>
      <c r="V1123" s="154"/>
      <c r="AF1123" s="137">
        <v>299</v>
      </c>
      <c r="AG1123" s="137">
        <f t="shared" si="192"/>
        <v>-2.8040000000000003</v>
      </c>
      <c r="AK1123" s="137">
        <f t="shared" si="193"/>
        <v>7.8272305160173687E-3</v>
      </c>
      <c r="AL1123" s="137">
        <f t="shared" si="194"/>
        <v>2.5236452538431571E-3</v>
      </c>
      <c r="AM1123" s="137">
        <f t="shared" si="195"/>
        <v>7.8272305160173687E-3</v>
      </c>
      <c r="AN1123" s="137" t="str">
        <f t="shared" si="196"/>
        <v/>
      </c>
      <c r="AO1123" s="137" t="str">
        <f t="shared" si="197"/>
        <v/>
      </c>
      <c r="AP1123" s="137">
        <f t="shared" si="198"/>
        <v>0</v>
      </c>
      <c r="AQ1123" s="137" t="str">
        <f t="shared" si="199"/>
        <v/>
      </c>
      <c r="AR1123" s="137" t="str">
        <f t="shared" si="200"/>
        <v/>
      </c>
      <c r="AZ1123" s="163"/>
      <c r="BA1123" s="142"/>
      <c r="BB1123" s="163"/>
      <c r="BC1123" s="174"/>
      <c r="BD1123" s="174"/>
      <c r="BE1123" s="174"/>
      <c r="BF1123" s="174"/>
      <c r="BG1123" s="164"/>
      <c r="BH1123" s="164"/>
      <c r="BI1123" s="164"/>
      <c r="BK1123" s="137">
        <v>276</v>
      </c>
      <c r="BL1123" s="137">
        <f t="shared" si="202"/>
        <v>1.7599999999999929</v>
      </c>
      <c r="BM1123" s="137">
        <f t="shared" si="203"/>
        <v>0.97192319521727544</v>
      </c>
      <c r="BN1123" s="137">
        <f t="shared" si="204"/>
        <v>2.9099045048475158E-4</v>
      </c>
      <c r="BO1123" s="137" t="str">
        <f t="shared" si="205"/>
        <v/>
      </c>
      <c r="BP1123" s="137" t="str">
        <f t="shared" si="201"/>
        <v/>
      </c>
    </row>
    <row r="1124" spans="3:68" ht="20.100000000000001" customHeight="1" x14ac:dyDescent="0.25">
      <c r="C1124" s="12"/>
      <c r="E1124" s="130"/>
      <c r="F1124" s="130"/>
      <c r="S1124" s="138"/>
      <c r="U1124" s="154"/>
      <c r="V1124" s="154"/>
      <c r="AF1124" s="137">
        <v>300</v>
      </c>
      <c r="AG1124" s="137">
        <f t="shared" si="192"/>
        <v>-2.8</v>
      </c>
      <c r="AK1124" s="137">
        <f t="shared" si="193"/>
        <v>7.9154515829799686E-3</v>
      </c>
      <c r="AL1124" s="137">
        <f t="shared" si="194"/>
        <v>2.5551303304279312E-3</v>
      </c>
      <c r="AM1124" s="137">
        <f t="shared" si="195"/>
        <v>7.9154515829799686E-3</v>
      </c>
      <c r="AN1124" s="137" t="str">
        <f t="shared" si="196"/>
        <v/>
      </c>
      <c r="AO1124" s="137" t="str">
        <f t="shared" si="197"/>
        <v/>
      </c>
      <c r="AP1124" s="137">
        <f t="shared" si="198"/>
        <v>0</v>
      </c>
      <c r="AQ1124" s="137" t="str">
        <f t="shared" si="199"/>
        <v/>
      </c>
      <c r="AR1124" s="137" t="str">
        <f t="shared" si="200"/>
        <v/>
      </c>
      <c r="AZ1124" s="163"/>
      <c r="BA1124" s="142"/>
      <c r="BB1124" s="163"/>
      <c r="BC1124" s="174"/>
      <c r="BD1124" s="174"/>
      <c r="BE1124" s="174"/>
      <c r="BF1124" s="174"/>
      <c r="BG1124" s="164"/>
      <c r="BH1124" s="164"/>
      <c r="BI1124" s="164"/>
      <c r="BK1124" s="137">
        <v>277</v>
      </c>
      <c r="BL1124" s="137">
        <f t="shared" si="202"/>
        <v>1.7663999999999929</v>
      </c>
      <c r="BM1124" s="137">
        <f t="shared" si="203"/>
        <v>0.97163220476679069</v>
      </c>
      <c r="BN1124" s="137">
        <f t="shared" si="204"/>
        <v>2.9270006777259994E-4</v>
      </c>
      <c r="BO1124" s="137" t="str">
        <f t="shared" si="205"/>
        <v/>
      </c>
      <c r="BP1124" s="137" t="str">
        <f t="shared" si="201"/>
        <v/>
      </c>
    </row>
    <row r="1125" spans="3:68" ht="20.100000000000001" customHeight="1" x14ac:dyDescent="0.25">
      <c r="C1125" s="12"/>
      <c r="E1125" s="130"/>
      <c r="F1125" s="130"/>
      <c r="S1125" s="138"/>
      <c r="U1125" s="154"/>
      <c r="V1125" s="154"/>
      <c r="AF1125" s="137">
        <v>301</v>
      </c>
      <c r="AG1125" s="137">
        <f t="shared" si="192"/>
        <v>-2.7960000000000003</v>
      </c>
      <c r="AK1125" s="137">
        <f t="shared" si="193"/>
        <v>8.0045389199063163E-3</v>
      </c>
      <c r="AL1125" s="137">
        <f t="shared" si="194"/>
        <v>2.5869700215320475E-3</v>
      </c>
      <c r="AM1125" s="137">
        <f t="shared" si="195"/>
        <v>8.0045389199063163E-3</v>
      </c>
      <c r="AN1125" s="137" t="str">
        <f t="shared" si="196"/>
        <v/>
      </c>
      <c r="AO1125" s="137" t="str">
        <f t="shared" si="197"/>
        <v/>
      </c>
      <c r="AP1125" s="137">
        <f t="shared" si="198"/>
        <v>0</v>
      </c>
      <c r="AQ1125" s="137" t="str">
        <f t="shared" si="199"/>
        <v/>
      </c>
      <c r="AR1125" s="137" t="str">
        <f t="shared" si="200"/>
        <v/>
      </c>
      <c r="AZ1125" s="163"/>
      <c r="BA1125" s="142"/>
      <c r="BB1125" s="163"/>
      <c r="BC1125" s="174"/>
      <c r="BD1125" s="174"/>
      <c r="BE1125" s="174"/>
      <c r="BF1125" s="174"/>
      <c r="BG1125" s="164"/>
      <c r="BH1125" s="164"/>
      <c r="BI1125" s="164"/>
      <c r="BK1125" s="137">
        <v>278</v>
      </c>
      <c r="BL1125" s="137">
        <f t="shared" si="202"/>
        <v>1.7727999999999928</v>
      </c>
      <c r="BM1125" s="137">
        <f t="shared" si="203"/>
        <v>0.97133950469901809</v>
      </c>
      <c r="BN1125" s="137">
        <f t="shared" si="204"/>
        <v>2.9441010190045525E-4</v>
      </c>
      <c r="BO1125" s="137" t="str">
        <f t="shared" si="205"/>
        <v/>
      </c>
      <c r="BP1125" s="137" t="str">
        <f t="shared" si="201"/>
        <v/>
      </c>
    </row>
    <row r="1126" spans="3:68" ht="20.100000000000001" customHeight="1" x14ac:dyDescent="0.25">
      <c r="C1126" s="12"/>
      <c r="E1126" s="130"/>
      <c r="F1126" s="130"/>
      <c r="S1126" s="138"/>
      <c r="U1126" s="154"/>
      <c r="V1126" s="154"/>
      <c r="AF1126" s="137">
        <v>302</v>
      </c>
      <c r="AG1126" s="137">
        <f t="shared" si="192"/>
        <v>-2.7919999999999998</v>
      </c>
      <c r="AK1126" s="137">
        <f t="shared" si="193"/>
        <v>8.094499409733228E-3</v>
      </c>
      <c r="AL1126" s="137">
        <f t="shared" si="194"/>
        <v>2.6191678059894813E-3</v>
      </c>
      <c r="AM1126" s="137">
        <f t="shared" si="195"/>
        <v>8.094499409733228E-3</v>
      </c>
      <c r="AN1126" s="137" t="str">
        <f t="shared" si="196"/>
        <v/>
      </c>
      <c r="AO1126" s="137" t="str">
        <f t="shared" si="197"/>
        <v/>
      </c>
      <c r="AP1126" s="137">
        <f t="shared" si="198"/>
        <v>0</v>
      </c>
      <c r="AQ1126" s="137" t="str">
        <f t="shared" si="199"/>
        <v/>
      </c>
      <c r="AR1126" s="137" t="str">
        <f t="shared" si="200"/>
        <v/>
      </c>
      <c r="AZ1126" s="163"/>
      <c r="BA1126" s="142"/>
      <c r="BB1126" s="163"/>
      <c r="BC1126" s="174"/>
      <c r="BD1126" s="174"/>
      <c r="BE1126" s="174"/>
      <c r="BF1126" s="174"/>
      <c r="BG1126" s="164"/>
      <c r="BH1126" s="164"/>
      <c r="BI1126" s="164"/>
      <c r="BK1126" s="137">
        <v>279</v>
      </c>
      <c r="BL1126" s="137">
        <f t="shared" si="202"/>
        <v>1.7791999999999928</v>
      </c>
      <c r="BM1126" s="137">
        <f t="shared" si="203"/>
        <v>0.97104509459711763</v>
      </c>
      <c r="BN1126" s="137">
        <f t="shared" si="204"/>
        <v>2.9612051280469842E-4</v>
      </c>
      <c r="BO1126" s="137" t="str">
        <f t="shared" si="205"/>
        <v/>
      </c>
      <c r="BP1126" s="137" t="str">
        <f t="shared" si="201"/>
        <v/>
      </c>
    </row>
    <row r="1127" spans="3:68" ht="20.100000000000001" customHeight="1" x14ac:dyDescent="0.25">
      <c r="C1127" s="12"/>
      <c r="E1127" s="130"/>
      <c r="F1127" s="130"/>
      <c r="S1127" s="138"/>
      <c r="U1127" s="154"/>
      <c r="V1127" s="154"/>
      <c r="AF1127" s="137">
        <v>303</v>
      </c>
      <c r="AG1127" s="137">
        <f t="shared" si="192"/>
        <v>-2.7880000000000003</v>
      </c>
      <c r="AK1127" s="137">
        <f t="shared" si="193"/>
        <v>8.1853399706617643E-3</v>
      </c>
      <c r="AL1127" s="137">
        <f t="shared" si="194"/>
        <v>2.6517271902364845E-3</v>
      </c>
      <c r="AM1127" s="137">
        <f t="shared" si="195"/>
        <v>8.1853399706617643E-3</v>
      </c>
      <c r="AN1127" s="137" t="str">
        <f t="shared" si="196"/>
        <v/>
      </c>
      <c r="AO1127" s="137" t="str">
        <f t="shared" si="197"/>
        <v/>
      </c>
      <c r="AP1127" s="137">
        <f t="shared" si="198"/>
        <v>0</v>
      </c>
      <c r="AQ1127" s="137" t="str">
        <f t="shared" si="199"/>
        <v/>
      </c>
      <c r="AR1127" s="137" t="str">
        <f t="shared" si="200"/>
        <v/>
      </c>
      <c r="AZ1127" s="163"/>
      <c r="BA1127" s="142"/>
      <c r="BB1127" s="163"/>
      <c r="BC1127" s="174"/>
      <c r="BD1127" s="174"/>
      <c r="BE1127" s="174"/>
      <c r="BF1127" s="174"/>
      <c r="BG1127" s="164"/>
      <c r="BH1127" s="164"/>
      <c r="BI1127" s="164"/>
      <c r="BK1127" s="137">
        <v>280</v>
      </c>
      <c r="BL1127" s="137">
        <f t="shared" si="202"/>
        <v>1.7855999999999927</v>
      </c>
      <c r="BM1127" s="137">
        <f t="shared" si="203"/>
        <v>0.97074897408431293</v>
      </c>
      <c r="BN1127" s="137">
        <f t="shared" si="204"/>
        <v>2.97831260609005E-4</v>
      </c>
      <c r="BO1127" s="137" t="str">
        <f t="shared" si="205"/>
        <v/>
      </c>
      <c r="BP1127" s="137" t="str">
        <f t="shared" si="201"/>
        <v/>
      </c>
    </row>
    <row r="1128" spans="3:68" ht="20.100000000000001" customHeight="1" x14ac:dyDescent="0.25">
      <c r="C1128" s="12"/>
      <c r="E1128" s="130"/>
      <c r="F1128" s="130"/>
      <c r="S1128" s="138"/>
      <c r="U1128" s="154"/>
      <c r="V1128" s="154"/>
      <c r="AF1128" s="137">
        <v>304</v>
      </c>
      <c r="AG1128" s="137">
        <f t="shared" si="192"/>
        <v>-2.7839999999999998</v>
      </c>
      <c r="AK1128" s="137">
        <f t="shared" si="193"/>
        <v>8.2770675561084951E-3</v>
      </c>
      <c r="AL1128" s="137">
        <f t="shared" si="194"/>
        <v>2.6846517084525724E-3</v>
      </c>
      <c r="AM1128" s="137">
        <f t="shared" si="195"/>
        <v>8.2770675561084951E-3</v>
      </c>
      <c r="AN1128" s="137" t="str">
        <f t="shared" si="196"/>
        <v/>
      </c>
      <c r="AO1128" s="137" t="str">
        <f t="shared" si="197"/>
        <v/>
      </c>
      <c r="AP1128" s="137">
        <f t="shared" si="198"/>
        <v>0</v>
      </c>
      <c r="AQ1128" s="137" t="str">
        <f t="shared" si="199"/>
        <v/>
      </c>
      <c r="AR1128" s="137" t="str">
        <f t="shared" si="200"/>
        <v/>
      </c>
      <c r="AZ1128" s="163"/>
      <c r="BA1128" s="142"/>
      <c r="BB1128" s="163"/>
      <c r="BC1128" s="174"/>
      <c r="BD1128" s="174"/>
      <c r="BE1128" s="174"/>
      <c r="BF1128" s="174"/>
      <c r="BG1128" s="164"/>
      <c r="BH1128" s="164"/>
      <c r="BI1128" s="164"/>
      <c r="BK1128" s="137">
        <v>281</v>
      </c>
      <c r="BL1128" s="137">
        <f t="shared" si="202"/>
        <v>1.7919999999999927</v>
      </c>
      <c r="BM1128" s="137">
        <f t="shared" si="203"/>
        <v>0.97045114282370393</v>
      </c>
      <c r="BN1128" s="137">
        <f t="shared" si="204"/>
        <v>2.9954230562423412E-4</v>
      </c>
      <c r="BO1128" s="137" t="str">
        <f t="shared" si="205"/>
        <v/>
      </c>
      <c r="BP1128" s="137" t="str">
        <f t="shared" si="201"/>
        <v/>
      </c>
    </row>
    <row r="1129" spans="3:68" ht="20.100000000000001" customHeight="1" x14ac:dyDescent="0.25">
      <c r="C1129" s="12"/>
      <c r="E1129" s="130"/>
      <c r="F1129" s="130"/>
      <c r="S1129" s="138"/>
      <c r="U1129" s="154"/>
      <c r="V1129" s="154"/>
      <c r="AF1129" s="137">
        <v>305</v>
      </c>
      <c r="AG1129" s="137">
        <f t="shared" si="192"/>
        <v>-2.7800000000000002</v>
      </c>
      <c r="AK1129" s="137">
        <f t="shared" si="193"/>
        <v>8.3696891546530226E-3</v>
      </c>
      <c r="AL1129" s="137">
        <f t="shared" si="194"/>
        <v>2.7179449227012539E-3</v>
      </c>
      <c r="AM1129" s="137">
        <f t="shared" si="195"/>
        <v>8.3696891546530226E-3</v>
      </c>
      <c r="AN1129" s="137" t="str">
        <f t="shared" si="196"/>
        <v/>
      </c>
      <c r="AO1129" s="137" t="str">
        <f t="shared" si="197"/>
        <v/>
      </c>
      <c r="AP1129" s="137">
        <f t="shared" si="198"/>
        <v>0</v>
      </c>
      <c r="AQ1129" s="137" t="str">
        <f t="shared" si="199"/>
        <v/>
      </c>
      <c r="AR1129" s="137" t="str">
        <f t="shared" si="200"/>
        <v/>
      </c>
      <c r="AZ1129" s="163"/>
      <c r="BA1129" s="142"/>
      <c r="BB1129" s="163"/>
      <c r="BC1129" s="174"/>
      <c r="BD1129" s="174"/>
      <c r="BE1129" s="174"/>
      <c r="BF1129" s="174"/>
      <c r="BG1129" s="164"/>
      <c r="BH1129" s="164"/>
      <c r="BI1129" s="164"/>
      <c r="BK1129" s="137">
        <v>282</v>
      </c>
      <c r="BL1129" s="137">
        <f t="shared" si="202"/>
        <v>1.7983999999999927</v>
      </c>
      <c r="BM1129" s="137">
        <f t="shared" si="203"/>
        <v>0.97015160051807969</v>
      </c>
      <c r="BN1129" s="137">
        <f t="shared" si="204"/>
        <v>3.0125360834820647E-4</v>
      </c>
      <c r="BO1129" s="137" t="str">
        <f t="shared" si="205"/>
        <v/>
      </c>
      <c r="BP1129" s="137" t="str">
        <f t="shared" si="201"/>
        <v/>
      </c>
    </row>
    <row r="1130" spans="3:68" ht="20.100000000000001" customHeight="1" x14ac:dyDescent="0.25">
      <c r="C1130" s="12"/>
      <c r="E1130" s="130"/>
      <c r="F1130" s="130"/>
      <c r="S1130" s="138"/>
      <c r="U1130" s="154"/>
      <c r="V1130" s="154"/>
      <c r="AF1130" s="137">
        <v>306</v>
      </c>
      <c r="AG1130" s="137">
        <f t="shared" si="192"/>
        <v>-2.7759999999999998</v>
      </c>
      <c r="AK1130" s="137">
        <f t="shared" si="193"/>
        <v>8.4632117899824232E-3</v>
      </c>
      <c r="AL1130" s="137">
        <f t="shared" si="194"/>
        <v>2.7516104230706205E-3</v>
      </c>
      <c r="AM1130" s="137">
        <f t="shared" si="195"/>
        <v>8.4632117899824232E-3</v>
      </c>
      <c r="AN1130" s="137" t="str">
        <f t="shared" si="196"/>
        <v/>
      </c>
      <c r="AO1130" s="137" t="str">
        <f t="shared" si="197"/>
        <v/>
      </c>
      <c r="AP1130" s="137">
        <f t="shared" si="198"/>
        <v>0</v>
      </c>
      <c r="AQ1130" s="137" t="str">
        <f t="shared" si="199"/>
        <v/>
      </c>
      <c r="AR1130" s="137" t="str">
        <f t="shared" si="200"/>
        <v/>
      </c>
      <c r="AZ1130" s="163"/>
      <c r="BA1130" s="142"/>
      <c r="BB1130" s="163"/>
      <c r="BC1130" s="174"/>
      <c r="BD1130" s="174"/>
      <c r="BE1130" s="174"/>
      <c r="BF1130" s="174"/>
      <c r="BG1130" s="164"/>
      <c r="BH1130" s="164"/>
      <c r="BI1130" s="164"/>
      <c r="BK1130" s="137">
        <v>283</v>
      </c>
      <c r="BL1130" s="137">
        <f t="shared" si="202"/>
        <v>1.8047999999999926</v>
      </c>
      <c r="BM1130" s="137">
        <f t="shared" si="203"/>
        <v>0.96985034690973149</v>
      </c>
      <c r="BN1130" s="137">
        <f t="shared" si="204"/>
        <v>3.0296512946648146E-4</v>
      </c>
      <c r="BO1130" s="137" t="str">
        <f t="shared" si="205"/>
        <v/>
      </c>
      <c r="BP1130" s="137" t="str">
        <f t="shared" si="201"/>
        <v/>
      </c>
    </row>
    <row r="1131" spans="3:68" ht="20.100000000000001" customHeight="1" x14ac:dyDescent="0.25">
      <c r="C1131" s="12"/>
      <c r="E1131" s="130"/>
      <c r="F1131" s="130"/>
      <c r="S1131" s="138"/>
      <c r="U1131" s="154"/>
      <c r="V1131" s="154"/>
      <c r="AF1131" s="137">
        <v>307</v>
      </c>
      <c r="AG1131" s="137">
        <f t="shared" si="192"/>
        <v>-2.7720000000000002</v>
      </c>
      <c r="AK1131" s="137">
        <f t="shared" si="193"/>
        <v>8.5576425208319339E-3</v>
      </c>
      <c r="AL1131" s="137">
        <f t="shared" si="194"/>
        <v>2.785651827813586E-3</v>
      </c>
      <c r="AM1131" s="137">
        <f t="shared" si="195"/>
        <v>8.5576425208319339E-3</v>
      </c>
      <c r="AN1131" s="137" t="str">
        <f t="shared" si="196"/>
        <v/>
      </c>
      <c r="AO1131" s="137" t="str">
        <f t="shared" si="197"/>
        <v/>
      </c>
      <c r="AP1131" s="137">
        <f t="shared" si="198"/>
        <v>0</v>
      </c>
      <c r="AQ1131" s="137" t="str">
        <f t="shared" si="199"/>
        <v/>
      </c>
      <c r="AR1131" s="137" t="str">
        <f t="shared" si="200"/>
        <v/>
      </c>
      <c r="AZ1131" s="163"/>
      <c r="BA1131" s="142"/>
      <c r="BB1131" s="163"/>
      <c r="BC1131" s="174"/>
      <c r="BD1131" s="174"/>
      <c r="BE1131" s="174"/>
      <c r="BF1131" s="174"/>
      <c r="BG1131" s="164"/>
      <c r="BH1131" s="164"/>
      <c r="BI1131" s="164"/>
      <c r="BK1131" s="137">
        <v>284</v>
      </c>
      <c r="BL1131" s="137">
        <f t="shared" si="202"/>
        <v>1.8111999999999926</v>
      </c>
      <c r="BM1131" s="137">
        <f t="shared" si="203"/>
        <v>0.96954738178026501</v>
      </c>
      <c r="BN1131" s="137">
        <f t="shared" si="204"/>
        <v>3.0467682985235722E-4</v>
      </c>
      <c r="BO1131" s="137" t="str">
        <f t="shared" si="205"/>
        <v/>
      </c>
      <c r="BP1131" s="137" t="str">
        <f t="shared" si="201"/>
        <v/>
      </c>
    </row>
    <row r="1132" spans="3:68" ht="20.100000000000001" customHeight="1" x14ac:dyDescent="0.25">
      <c r="C1132" s="12"/>
      <c r="E1132" s="130"/>
      <c r="F1132" s="130"/>
      <c r="S1132" s="138"/>
      <c r="U1132" s="154"/>
      <c r="V1132" s="154"/>
      <c r="AF1132" s="137">
        <v>308</v>
      </c>
      <c r="AG1132" s="137">
        <f t="shared" si="192"/>
        <v>-2.7679999999999998</v>
      </c>
      <c r="AK1132" s="137">
        <f t="shared" si="193"/>
        <v>8.6529884409224447E-3</v>
      </c>
      <c r="AL1132" s="137">
        <f t="shared" si="194"/>
        <v>2.8200727834880434E-3</v>
      </c>
      <c r="AM1132" s="137">
        <f t="shared" si="195"/>
        <v>8.6529884409224447E-3</v>
      </c>
      <c r="AN1132" s="137" t="str">
        <f t="shared" si="196"/>
        <v/>
      </c>
      <c r="AO1132" s="137" t="str">
        <f t="shared" si="197"/>
        <v/>
      </c>
      <c r="AP1132" s="137">
        <f t="shared" si="198"/>
        <v>0</v>
      </c>
      <c r="AQ1132" s="137" t="str">
        <f t="shared" si="199"/>
        <v/>
      </c>
      <c r="AR1132" s="137" t="str">
        <f t="shared" si="200"/>
        <v/>
      </c>
      <c r="AZ1132" s="163"/>
      <c r="BA1132" s="142"/>
      <c r="BB1132" s="163"/>
      <c r="BC1132" s="174"/>
      <c r="BD1132" s="174"/>
      <c r="BE1132" s="174"/>
      <c r="BF1132" s="174"/>
      <c r="BG1132" s="164"/>
      <c r="BH1132" s="164"/>
      <c r="BI1132" s="164"/>
      <c r="BK1132" s="137">
        <v>285</v>
      </c>
      <c r="BL1132" s="137">
        <f t="shared" si="202"/>
        <v>1.8175999999999926</v>
      </c>
      <c r="BM1132" s="137">
        <f t="shared" si="203"/>
        <v>0.96924270495041265</v>
      </c>
      <c r="BN1132" s="137">
        <f t="shared" si="204"/>
        <v>3.063886705669816E-4</v>
      </c>
      <c r="BO1132" s="137" t="str">
        <f t="shared" si="205"/>
        <v/>
      </c>
      <c r="BP1132" s="137" t="str">
        <f t="shared" si="201"/>
        <v/>
      </c>
    </row>
    <row r="1133" spans="3:68" ht="20.100000000000001" customHeight="1" x14ac:dyDescent="0.25">
      <c r="C1133" s="12"/>
      <c r="E1133" s="130"/>
      <c r="F1133" s="130"/>
      <c r="S1133" s="138"/>
      <c r="U1133" s="154"/>
      <c r="V1133" s="154"/>
      <c r="AF1133" s="137">
        <v>309</v>
      </c>
      <c r="AG1133" s="137">
        <f t="shared" si="192"/>
        <v>-2.7640000000000002</v>
      </c>
      <c r="AK1133" s="137">
        <f t="shared" si="193"/>
        <v>8.7492566788941965E-3</v>
      </c>
      <c r="AL1133" s="137">
        <f t="shared" si="194"/>
        <v>2.8548769650965917E-3</v>
      </c>
      <c r="AM1133" s="137">
        <f t="shared" si="195"/>
        <v>8.7492566788941965E-3</v>
      </c>
      <c r="AN1133" s="137" t="str">
        <f t="shared" si="196"/>
        <v/>
      </c>
      <c r="AO1133" s="137" t="str">
        <f t="shared" si="197"/>
        <v/>
      </c>
      <c r="AP1133" s="137">
        <f t="shared" si="198"/>
        <v>0</v>
      </c>
      <c r="AQ1133" s="137" t="str">
        <f t="shared" si="199"/>
        <v/>
      </c>
      <c r="AR1133" s="137" t="str">
        <f t="shared" si="200"/>
        <v/>
      </c>
      <c r="AZ1133" s="163"/>
      <c r="BA1133" s="142"/>
      <c r="BB1133" s="163"/>
      <c r="BC1133" s="174"/>
      <c r="BD1133" s="174"/>
      <c r="BE1133" s="174"/>
      <c r="BF1133" s="174"/>
      <c r="BG1133" s="164"/>
      <c r="BH1133" s="164"/>
      <c r="BI1133" s="164"/>
      <c r="BK1133" s="137">
        <v>286</v>
      </c>
      <c r="BL1133" s="137">
        <f t="shared" si="202"/>
        <v>1.8239999999999925</v>
      </c>
      <c r="BM1133" s="137">
        <f t="shared" si="203"/>
        <v>0.96893631627984567</v>
      </c>
      <c r="BN1133" s="137">
        <f t="shared" si="204"/>
        <v>3.0810061285968526E-4</v>
      </c>
      <c r="BO1133" s="137" t="str">
        <f t="shared" si="205"/>
        <v/>
      </c>
      <c r="BP1133" s="137" t="str">
        <f t="shared" si="201"/>
        <v/>
      </c>
    </row>
    <row r="1134" spans="3:68" ht="20.100000000000001" customHeight="1" x14ac:dyDescent="0.25">
      <c r="C1134" s="12"/>
      <c r="E1134" s="130"/>
      <c r="F1134" s="130"/>
      <c r="S1134" s="138"/>
      <c r="U1134" s="154"/>
      <c r="V1134" s="154"/>
      <c r="AF1134" s="137">
        <v>310</v>
      </c>
      <c r="AG1134" s="137">
        <f t="shared" si="192"/>
        <v>-2.76</v>
      </c>
      <c r="AK1134" s="137">
        <f t="shared" si="193"/>
        <v>8.8464543982372315E-3</v>
      </c>
      <c r="AL1134" s="137">
        <f t="shared" si="194"/>
        <v>2.890068076226146E-3</v>
      </c>
      <c r="AM1134" s="137">
        <f t="shared" si="195"/>
        <v>8.8464543982372315E-3</v>
      </c>
      <c r="AN1134" s="137" t="str">
        <f t="shared" si="196"/>
        <v/>
      </c>
      <c r="AO1134" s="137" t="str">
        <f t="shared" si="197"/>
        <v/>
      </c>
      <c r="AP1134" s="137">
        <f t="shared" si="198"/>
        <v>0</v>
      </c>
      <c r="AQ1134" s="137" t="str">
        <f t="shared" si="199"/>
        <v/>
      </c>
      <c r="AR1134" s="137" t="str">
        <f t="shared" si="200"/>
        <v/>
      </c>
      <c r="AZ1134" s="163"/>
      <c r="BA1134" s="142"/>
      <c r="BB1134" s="163"/>
      <c r="BC1134" s="174"/>
      <c r="BD1134" s="174"/>
      <c r="BE1134" s="174"/>
      <c r="BF1134" s="174"/>
      <c r="BG1134" s="164"/>
      <c r="BH1134" s="164"/>
      <c r="BI1134" s="164"/>
      <c r="BK1134" s="137">
        <v>287</v>
      </c>
      <c r="BL1134" s="137">
        <f t="shared" si="202"/>
        <v>1.8303999999999925</v>
      </c>
      <c r="BM1134" s="137">
        <f t="shared" si="203"/>
        <v>0.96862821566698598</v>
      </c>
      <c r="BN1134" s="137">
        <f t="shared" si="204"/>
        <v>3.0981261816775962E-4</v>
      </c>
      <c r="BO1134" s="137" t="str">
        <f t="shared" si="205"/>
        <v/>
      </c>
      <c r="BP1134" s="137" t="str">
        <f t="shared" si="201"/>
        <v/>
      </c>
    </row>
    <row r="1135" spans="3:68" ht="20.100000000000001" customHeight="1" x14ac:dyDescent="0.25">
      <c r="C1135" s="12"/>
      <c r="E1135" s="130"/>
      <c r="F1135" s="130"/>
      <c r="S1135" s="138"/>
      <c r="U1135" s="154"/>
      <c r="V1135" s="154"/>
      <c r="AF1135" s="137">
        <v>311</v>
      </c>
      <c r="AG1135" s="137">
        <f t="shared" si="192"/>
        <v>-2.7560000000000002</v>
      </c>
      <c r="AK1135" s="137">
        <f t="shared" si="193"/>
        <v>8.94458879721792E-3</v>
      </c>
      <c r="AL1135" s="137">
        <f t="shared" si="194"/>
        <v>2.9256498491871301E-3</v>
      </c>
      <c r="AM1135" s="137">
        <f t="shared" si="195"/>
        <v>8.94458879721792E-3</v>
      </c>
      <c r="AN1135" s="137" t="str">
        <f t="shared" si="196"/>
        <v/>
      </c>
      <c r="AO1135" s="137" t="str">
        <f t="shared" si="197"/>
        <v/>
      </c>
      <c r="AP1135" s="137">
        <f t="shared" si="198"/>
        <v>0</v>
      </c>
      <c r="AQ1135" s="137" t="str">
        <f t="shared" si="199"/>
        <v/>
      </c>
      <c r="AR1135" s="137" t="str">
        <f t="shared" si="200"/>
        <v/>
      </c>
      <c r="AZ1135" s="163"/>
      <c r="BA1135" s="142"/>
      <c r="BB1135" s="163"/>
      <c r="BC1135" s="174"/>
      <c r="BD1135" s="174"/>
      <c r="BE1135" s="174"/>
      <c r="BF1135" s="174"/>
      <c r="BG1135" s="164"/>
      <c r="BH1135" s="164"/>
      <c r="BI1135" s="164"/>
      <c r="BK1135" s="137">
        <v>288</v>
      </c>
      <c r="BL1135" s="137">
        <f t="shared" si="202"/>
        <v>1.8367999999999924</v>
      </c>
      <c r="BM1135" s="137">
        <f t="shared" si="203"/>
        <v>0.96831840304881822</v>
      </c>
      <c r="BN1135" s="137">
        <f t="shared" si="204"/>
        <v>3.1152464811701197E-4</v>
      </c>
      <c r="BO1135" s="137" t="str">
        <f t="shared" si="205"/>
        <v/>
      </c>
      <c r="BP1135" s="137" t="str">
        <f t="shared" si="201"/>
        <v/>
      </c>
    </row>
    <row r="1136" spans="3:68" ht="20.100000000000001" customHeight="1" x14ac:dyDescent="0.25">
      <c r="C1136" s="12"/>
      <c r="E1136" s="130"/>
      <c r="F1136" s="130"/>
      <c r="S1136" s="138"/>
      <c r="U1136" s="154"/>
      <c r="V1136" s="154"/>
      <c r="AF1136" s="137">
        <v>312</v>
      </c>
      <c r="AG1136" s="137">
        <f t="shared" si="192"/>
        <v>-2.7519999999999998</v>
      </c>
      <c r="AK1136" s="137">
        <f t="shared" si="193"/>
        <v>9.0436671088022641E-3</v>
      </c>
      <c r="AL1136" s="137">
        <f t="shared" si="194"/>
        <v>2.9616260451524891E-3</v>
      </c>
      <c r="AM1136" s="137">
        <f t="shared" si="195"/>
        <v>9.0436671088022641E-3</v>
      </c>
      <c r="AN1136" s="137" t="str">
        <f t="shared" si="196"/>
        <v/>
      </c>
      <c r="AO1136" s="137" t="str">
        <f t="shared" si="197"/>
        <v/>
      </c>
      <c r="AP1136" s="137">
        <f t="shared" si="198"/>
        <v>0</v>
      </c>
      <c r="AQ1136" s="137" t="str">
        <f t="shared" si="199"/>
        <v/>
      </c>
      <c r="AR1136" s="137" t="str">
        <f t="shared" si="200"/>
        <v/>
      </c>
      <c r="AZ1136" s="163"/>
      <c r="BA1136" s="142"/>
      <c r="BB1136" s="163"/>
      <c r="BC1136" s="174"/>
      <c r="BD1136" s="174"/>
      <c r="BE1136" s="174"/>
      <c r="BF1136" s="174"/>
      <c r="BG1136" s="164"/>
      <c r="BH1136" s="164"/>
      <c r="BI1136" s="164"/>
      <c r="BK1136" s="137">
        <v>289</v>
      </c>
      <c r="BL1136" s="137">
        <f t="shared" si="202"/>
        <v>1.8431999999999924</v>
      </c>
      <c r="BM1136" s="137">
        <f t="shared" si="203"/>
        <v>0.96800687840070121</v>
      </c>
      <c r="BN1136" s="137">
        <f t="shared" si="204"/>
        <v>3.1323666452176546E-4</v>
      </c>
      <c r="BO1136" s="137" t="str">
        <f t="shared" si="205"/>
        <v/>
      </c>
      <c r="BP1136" s="137" t="str">
        <f t="shared" si="201"/>
        <v/>
      </c>
    </row>
    <row r="1137" spans="3:68" ht="20.100000000000001" customHeight="1" x14ac:dyDescent="0.25">
      <c r="C1137" s="12"/>
      <c r="E1137" s="130"/>
      <c r="F1137" s="130"/>
      <c r="S1137" s="138"/>
      <c r="U1137" s="154"/>
      <c r="V1137" s="154"/>
      <c r="AF1137" s="137">
        <v>313</v>
      </c>
      <c r="AG1137" s="137">
        <f t="shared" si="192"/>
        <v>-2.7480000000000002</v>
      </c>
      <c r="AK1137" s="137">
        <f t="shared" si="193"/>
        <v>9.1436966005751536E-3</v>
      </c>
      <c r="AL1137" s="137">
        <f t="shared" si="194"/>
        <v>2.9980004542962645E-3</v>
      </c>
      <c r="AM1137" s="137">
        <f t="shared" si="195"/>
        <v>9.1436966005751536E-3</v>
      </c>
      <c r="AN1137" s="137" t="str">
        <f t="shared" si="196"/>
        <v/>
      </c>
      <c r="AO1137" s="137" t="str">
        <f t="shared" si="197"/>
        <v/>
      </c>
      <c r="AP1137" s="137">
        <f t="shared" si="198"/>
        <v>0</v>
      </c>
      <c r="AQ1137" s="137" t="str">
        <f t="shared" si="199"/>
        <v/>
      </c>
      <c r="AR1137" s="137" t="str">
        <f t="shared" si="200"/>
        <v/>
      </c>
      <c r="AZ1137" s="163"/>
      <c r="BA1137" s="142"/>
      <c r="BB1137" s="163"/>
      <c r="BC1137" s="174"/>
      <c r="BD1137" s="174"/>
      <c r="BE1137" s="174"/>
      <c r="BF1137" s="174"/>
      <c r="BG1137" s="164"/>
      <c r="BH1137" s="164"/>
      <c r="BI1137" s="164"/>
      <c r="BK1137" s="137">
        <v>290</v>
      </c>
      <c r="BL1137" s="137">
        <f t="shared" si="202"/>
        <v>1.8495999999999924</v>
      </c>
      <c r="BM1137" s="137">
        <f t="shared" si="203"/>
        <v>0.96769364173617944</v>
      </c>
      <c r="BN1137" s="137">
        <f t="shared" si="204"/>
        <v>3.1494862938497015E-4</v>
      </c>
      <c r="BO1137" s="137" t="str">
        <f t="shared" si="205"/>
        <v/>
      </c>
      <c r="BP1137" s="137" t="str">
        <f t="shared" si="201"/>
        <v/>
      </c>
    </row>
    <row r="1138" spans="3:68" ht="20.100000000000001" customHeight="1" x14ac:dyDescent="0.25">
      <c r="C1138" s="12"/>
      <c r="E1138" s="130"/>
      <c r="F1138" s="130"/>
      <c r="S1138" s="138"/>
      <c r="U1138" s="154"/>
      <c r="V1138" s="154"/>
      <c r="AF1138" s="137">
        <v>314</v>
      </c>
      <c r="AG1138" s="137">
        <f t="shared" si="192"/>
        <v>-2.7439999999999998</v>
      </c>
      <c r="AK1138" s="137">
        <f t="shared" si="193"/>
        <v>9.2446845746563342E-3</v>
      </c>
      <c r="AL1138" s="137">
        <f t="shared" si="194"/>
        <v>3.03477689593197E-3</v>
      </c>
      <c r="AM1138" s="137">
        <f t="shared" si="195"/>
        <v>9.2446845746563342E-3</v>
      </c>
      <c r="AN1138" s="137" t="str">
        <f t="shared" si="196"/>
        <v/>
      </c>
      <c r="AO1138" s="137" t="str">
        <f t="shared" si="197"/>
        <v/>
      </c>
      <c r="AP1138" s="137">
        <f t="shared" si="198"/>
        <v>0</v>
      </c>
      <c r="AQ1138" s="137" t="str">
        <f t="shared" si="199"/>
        <v/>
      </c>
      <c r="AR1138" s="137" t="str">
        <f t="shared" si="200"/>
        <v/>
      </c>
      <c r="AZ1138" s="163"/>
      <c r="BA1138" s="142"/>
      <c r="BB1138" s="163"/>
      <c r="BC1138" s="174"/>
      <c r="BD1138" s="174"/>
      <c r="BE1138" s="174"/>
      <c r="BF1138" s="174"/>
      <c r="BG1138" s="164"/>
      <c r="BH1138" s="164"/>
      <c r="BI1138" s="164"/>
      <c r="BK1138" s="137">
        <v>291</v>
      </c>
      <c r="BL1138" s="137">
        <f t="shared" si="202"/>
        <v>1.8559999999999923</v>
      </c>
      <c r="BM1138" s="137">
        <f t="shared" si="203"/>
        <v>0.96737869310679447</v>
      </c>
      <c r="BN1138" s="137">
        <f t="shared" si="204"/>
        <v>3.166605048978699E-4</v>
      </c>
      <c r="BO1138" s="137" t="str">
        <f t="shared" si="205"/>
        <v/>
      </c>
      <c r="BP1138" s="137" t="str">
        <f t="shared" si="201"/>
        <v/>
      </c>
    </row>
    <row r="1139" spans="3:68" ht="20.100000000000001" customHeight="1" x14ac:dyDescent="0.25">
      <c r="C1139" s="12"/>
      <c r="E1139" s="130"/>
      <c r="F1139" s="130"/>
      <c r="S1139" s="138"/>
      <c r="U1139" s="154"/>
      <c r="V1139" s="154"/>
      <c r="AF1139" s="137">
        <v>315</v>
      </c>
      <c r="AG1139" s="137">
        <f t="shared" si="192"/>
        <v>-2.74</v>
      </c>
      <c r="AK1139" s="137">
        <f t="shared" si="193"/>
        <v>9.3466383676122835E-3</v>
      </c>
      <c r="AL1139" s="137">
        <f t="shared" si="194"/>
        <v>3.071959218650487E-3</v>
      </c>
      <c r="AM1139" s="137">
        <f t="shared" si="195"/>
        <v>9.3466383676122835E-3</v>
      </c>
      <c r="AN1139" s="137" t="str">
        <f t="shared" si="196"/>
        <v/>
      </c>
      <c r="AO1139" s="137" t="str">
        <f t="shared" si="197"/>
        <v/>
      </c>
      <c r="AP1139" s="137">
        <f t="shared" si="198"/>
        <v>0</v>
      </c>
      <c r="AQ1139" s="137" t="str">
        <f t="shared" si="199"/>
        <v/>
      </c>
      <c r="AR1139" s="137" t="str">
        <f t="shared" si="200"/>
        <v/>
      </c>
      <c r="AZ1139" s="163"/>
      <c r="BA1139" s="142"/>
      <c r="BB1139" s="163"/>
      <c r="BC1139" s="174"/>
      <c r="BD1139" s="174"/>
      <c r="BE1139" s="174"/>
      <c r="BF1139" s="174"/>
      <c r="BG1139" s="164"/>
      <c r="BH1139" s="164"/>
      <c r="BI1139" s="164"/>
      <c r="BK1139" s="137">
        <v>292</v>
      </c>
      <c r="BL1139" s="137">
        <f t="shared" si="202"/>
        <v>1.8623999999999923</v>
      </c>
      <c r="BM1139" s="137">
        <f t="shared" si="203"/>
        <v>0.9670620326018966</v>
      </c>
      <c r="BN1139" s="137">
        <f t="shared" si="204"/>
        <v>3.1837225344100162E-4</v>
      </c>
      <c r="BO1139" s="137" t="str">
        <f t="shared" si="205"/>
        <v/>
      </c>
      <c r="BP1139" s="137" t="str">
        <f t="shared" si="201"/>
        <v/>
      </c>
    </row>
    <row r="1140" spans="3:68" ht="20.100000000000001" customHeight="1" x14ac:dyDescent="0.25">
      <c r="C1140" s="12"/>
      <c r="E1140" s="130"/>
      <c r="F1140" s="130"/>
      <c r="S1140" s="138"/>
      <c r="U1140" s="154"/>
      <c r="V1140" s="154"/>
      <c r="AF1140" s="137">
        <v>316</v>
      </c>
      <c r="AG1140" s="137">
        <f t="shared" si="192"/>
        <v>-2.7359999999999998</v>
      </c>
      <c r="AK1140" s="137">
        <f t="shared" si="193"/>
        <v>9.4495653503647269E-3</v>
      </c>
      <c r="AL1140" s="137">
        <f t="shared" si="194"/>
        <v>3.1095513004577406E-3</v>
      </c>
      <c r="AM1140" s="137">
        <f t="shared" si="195"/>
        <v>9.4495653503647269E-3</v>
      </c>
      <c r="AN1140" s="137" t="str">
        <f t="shared" si="196"/>
        <v/>
      </c>
      <c r="AO1140" s="137" t="str">
        <f t="shared" si="197"/>
        <v/>
      </c>
      <c r="AP1140" s="137">
        <f t="shared" si="198"/>
        <v>0</v>
      </c>
      <c r="AQ1140" s="137" t="str">
        <f t="shared" si="199"/>
        <v/>
      </c>
      <c r="AR1140" s="137" t="str">
        <f t="shared" si="200"/>
        <v/>
      </c>
      <c r="AZ1140" s="163"/>
      <c r="BA1140" s="142"/>
      <c r="BB1140" s="163"/>
      <c r="BC1140" s="174"/>
      <c r="BD1140" s="174"/>
      <c r="BE1140" s="174"/>
      <c r="BF1140" s="174"/>
      <c r="BG1140" s="164"/>
      <c r="BH1140" s="164"/>
      <c r="BI1140" s="164"/>
      <c r="BK1140" s="137">
        <v>293</v>
      </c>
      <c r="BL1140" s="137">
        <f t="shared" si="202"/>
        <v>1.8687999999999922</v>
      </c>
      <c r="BM1140" s="137">
        <f t="shared" si="203"/>
        <v>0.9667436603484556</v>
      </c>
      <c r="BN1140" s="137">
        <f t="shared" si="204"/>
        <v>3.2008383758341807E-4</v>
      </c>
      <c r="BO1140" s="137" t="str">
        <f t="shared" si="205"/>
        <v/>
      </c>
      <c r="BP1140" s="137" t="str">
        <f t="shared" si="201"/>
        <v/>
      </c>
    </row>
    <row r="1141" spans="3:68" ht="20.100000000000001" customHeight="1" x14ac:dyDescent="0.25">
      <c r="C1141" s="12"/>
      <c r="E1141" s="130"/>
      <c r="F1141" s="130"/>
      <c r="S1141" s="138"/>
      <c r="U1141" s="154"/>
      <c r="V1141" s="154"/>
      <c r="AF1141" s="137">
        <v>317</v>
      </c>
      <c r="AG1141" s="137">
        <f t="shared" si="192"/>
        <v>-2.7320000000000002</v>
      </c>
      <c r="AK1141" s="137">
        <f t="shared" si="193"/>
        <v>9.5534729280950109E-3</v>
      </c>
      <c r="AL1141" s="137">
        <f t="shared" si="194"/>
        <v>3.1475570489118564E-3</v>
      </c>
      <c r="AM1141" s="137">
        <f t="shared" si="195"/>
        <v>9.5534729280950109E-3</v>
      </c>
      <c r="AN1141" s="137" t="str">
        <f t="shared" si="196"/>
        <v/>
      </c>
      <c r="AO1141" s="137" t="str">
        <f t="shared" si="197"/>
        <v/>
      </c>
      <c r="AP1141" s="137">
        <f t="shared" si="198"/>
        <v>0</v>
      </c>
      <c r="AQ1141" s="137" t="str">
        <f t="shared" si="199"/>
        <v/>
      </c>
      <c r="AR1141" s="137" t="str">
        <f t="shared" si="200"/>
        <v/>
      </c>
      <c r="AZ1141" s="163"/>
      <c r="BA1141" s="142"/>
      <c r="BB1141" s="163"/>
      <c r="BC1141" s="174"/>
      <c r="BD1141" s="174"/>
      <c r="BE1141" s="174"/>
      <c r="BF1141" s="174"/>
      <c r="BG1141" s="164"/>
      <c r="BH1141" s="164"/>
      <c r="BI1141" s="164"/>
      <c r="BK1141" s="137">
        <v>294</v>
      </c>
      <c r="BL1141" s="137">
        <f t="shared" si="202"/>
        <v>1.8751999999999922</v>
      </c>
      <c r="BM1141" s="137">
        <f t="shared" si="203"/>
        <v>0.96642357651087218</v>
      </c>
      <c r="BN1141" s="137">
        <f t="shared" si="204"/>
        <v>3.2179522008335404E-4</v>
      </c>
      <c r="BO1141" s="137" t="str">
        <f t="shared" si="205"/>
        <v/>
      </c>
      <c r="BP1141" s="137" t="str">
        <f t="shared" si="201"/>
        <v/>
      </c>
    </row>
    <row r="1142" spans="3:68" ht="20.100000000000001" customHeight="1" x14ac:dyDescent="0.25">
      <c r="C1142" s="12"/>
      <c r="E1142" s="130"/>
      <c r="F1142" s="130"/>
      <c r="S1142" s="138"/>
      <c r="U1142" s="154"/>
      <c r="V1142" s="154"/>
      <c r="AF1142" s="137">
        <v>318</v>
      </c>
      <c r="AG1142" s="137">
        <f t="shared" si="192"/>
        <v>-2.7279999999999998</v>
      </c>
      <c r="AK1142" s="137">
        <f t="shared" si="193"/>
        <v>9.6583685401450091E-3</v>
      </c>
      <c r="AL1142" s="137">
        <f t="shared" si="194"/>
        <v>3.1859804012600796E-3</v>
      </c>
      <c r="AM1142" s="137">
        <f t="shared" si="195"/>
        <v>9.6583685401450091E-3</v>
      </c>
      <c r="AN1142" s="137" t="str">
        <f t="shared" si="196"/>
        <v/>
      </c>
      <c r="AO1142" s="137" t="str">
        <f t="shared" si="197"/>
        <v/>
      </c>
      <c r="AP1142" s="137">
        <f t="shared" si="198"/>
        <v>0</v>
      </c>
      <c r="AQ1142" s="137" t="str">
        <f t="shared" si="199"/>
        <v/>
      </c>
      <c r="AR1142" s="137" t="str">
        <f t="shared" si="200"/>
        <v/>
      </c>
      <c r="AZ1142" s="163"/>
      <c r="BA1142" s="142"/>
      <c r="BB1142" s="163"/>
      <c r="BC1142" s="174"/>
      <c r="BD1142" s="174"/>
      <c r="BE1142" s="174"/>
      <c r="BF1142" s="174"/>
      <c r="BG1142" s="164"/>
      <c r="BH1142" s="164"/>
      <c r="BI1142" s="164"/>
      <c r="BK1142" s="137">
        <v>295</v>
      </c>
      <c r="BL1142" s="137">
        <f t="shared" si="202"/>
        <v>1.8815999999999922</v>
      </c>
      <c r="BM1142" s="137">
        <f t="shared" si="203"/>
        <v>0.96610178129078883</v>
      </c>
      <c r="BN1142" s="137">
        <f t="shared" si="204"/>
        <v>3.235063638877822E-4</v>
      </c>
      <c r="BO1142" s="137" t="str">
        <f t="shared" si="205"/>
        <v/>
      </c>
      <c r="BP1142" s="137" t="str">
        <f t="shared" si="201"/>
        <v/>
      </c>
    </row>
    <row r="1143" spans="3:68" ht="20.100000000000001" customHeight="1" x14ac:dyDescent="0.25">
      <c r="C1143" s="12"/>
      <c r="E1143" s="130"/>
      <c r="F1143" s="130"/>
      <c r="S1143" s="138"/>
      <c r="U1143" s="154"/>
      <c r="V1143" s="154"/>
      <c r="AF1143" s="137">
        <v>319</v>
      </c>
      <c r="AG1143" s="137">
        <f t="shared" si="192"/>
        <v>-2.7240000000000002</v>
      </c>
      <c r="AK1143" s="137">
        <f t="shared" si="193"/>
        <v>9.7642596599138518E-3</v>
      </c>
      <c r="AL1143" s="137">
        <f t="shared" si="194"/>
        <v>3.2248253245751352E-3</v>
      </c>
      <c r="AM1143" s="137">
        <f t="shared" si="195"/>
        <v>9.7642596599138518E-3</v>
      </c>
      <c r="AN1143" s="137" t="str">
        <f t="shared" si="196"/>
        <v/>
      </c>
      <c r="AO1143" s="137" t="str">
        <f t="shared" si="197"/>
        <v/>
      </c>
      <c r="AP1143" s="137">
        <f t="shared" si="198"/>
        <v>0</v>
      </c>
      <c r="AQ1143" s="137" t="str">
        <f t="shared" si="199"/>
        <v/>
      </c>
      <c r="AR1143" s="137" t="str">
        <f t="shared" si="200"/>
        <v/>
      </c>
      <c r="AZ1143" s="163"/>
      <c r="BA1143" s="142"/>
      <c r="BB1143" s="163"/>
      <c r="BC1143" s="174"/>
      <c r="BD1143" s="174"/>
      <c r="BE1143" s="174"/>
      <c r="BF1143" s="174"/>
      <c r="BG1143" s="164"/>
      <c r="BH1143" s="164"/>
      <c r="BI1143" s="164"/>
      <c r="BK1143" s="137">
        <v>296</v>
      </c>
      <c r="BL1143" s="137">
        <f t="shared" si="202"/>
        <v>1.8879999999999921</v>
      </c>
      <c r="BM1143" s="137">
        <f t="shared" si="203"/>
        <v>0.96577827492690105</v>
      </c>
      <c r="BN1143" s="137">
        <f t="shared" si="204"/>
        <v>3.2521723213307929E-4</v>
      </c>
      <c r="BO1143" s="137" t="str">
        <f t="shared" si="205"/>
        <v/>
      </c>
      <c r="BP1143" s="137" t="str">
        <f t="shared" si="201"/>
        <v/>
      </c>
    </row>
    <row r="1144" spans="3:68" ht="20.100000000000001" customHeight="1" x14ac:dyDescent="0.25">
      <c r="C1144" s="12"/>
      <c r="E1144" s="130"/>
      <c r="F1144" s="130"/>
      <c r="S1144" s="138"/>
      <c r="U1144" s="154"/>
      <c r="V1144" s="154"/>
      <c r="AF1144" s="137">
        <v>320</v>
      </c>
      <c r="AG1144" s="137">
        <f t="shared" si="192"/>
        <v>-2.7199999999999998</v>
      </c>
      <c r="AK1144" s="137">
        <f t="shared" si="193"/>
        <v>9.8711537947511439E-3</v>
      </c>
      <c r="AL1144" s="137">
        <f t="shared" si="194"/>
        <v>3.2640958158913144E-3</v>
      </c>
      <c r="AM1144" s="137">
        <f t="shared" si="195"/>
        <v>9.8711537947511439E-3</v>
      </c>
      <c r="AN1144" s="137" t="str">
        <f t="shared" si="196"/>
        <v/>
      </c>
      <c r="AO1144" s="137" t="str">
        <f t="shared" si="197"/>
        <v/>
      </c>
      <c r="AP1144" s="137">
        <f t="shared" si="198"/>
        <v>0</v>
      </c>
      <c r="AQ1144" s="137" t="str">
        <f t="shared" si="199"/>
        <v/>
      </c>
      <c r="AR1144" s="137" t="str">
        <f t="shared" si="200"/>
        <v/>
      </c>
      <c r="AZ1144" s="163"/>
      <c r="BA1144" s="142"/>
      <c r="BB1144" s="163"/>
      <c r="BC1144" s="174"/>
      <c r="BD1144" s="174"/>
      <c r="BE1144" s="174"/>
      <c r="BF1144" s="174"/>
      <c r="BG1144" s="164"/>
      <c r="BH1144" s="164"/>
      <c r="BI1144" s="164"/>
      <c r="BK1144" s="137">
        <v>297</v>
      </c>
      <c r="BL1144" s="137">
        <f t="shared" si="202"/>
        <v>1.8943999999999921</v>
      </c>
      <c r="BM1144" s="137">
        <f t="shared" si="203"/>
        <v>0.96545305769476797</v>
      </c>
      <c r="BN1144" s="137">
        <f t="shared" si="204"/>
        <v>3.2692778814435997E-4</v>
      </c>
      <c r="BO1144" s="137" t="str">
        <f t="shared" si="205"/>
        <v/>
      </c>
      <c r="BP1144" s="137" t="str">
        <f t="shared" si="201"/>
        <v/>
      </c>
    </row>
    <row r="1145" spans="3:68" ht="20.100000000000001" customHeight="1" x14ac:dyDescent="0.25">
      <c r="C1145" s="12"/>
      <c r="E1145" s="130"/>
      <c r="F1145" s="130"/>
      <c r="S1145" s="138"/>
      <c r="U1145" s="154"/>
      <c r="V1145" s="154"/>
      <c r="AF1145" s="137">
        <v>321</v>
      </c>
      <c r="AG1145" s="137">
        <f t="shared" ref="AG1145:AG1208" si="206">AG$818+(AF1145*AG$821)</f>
        <v>-2.7160000000000002</v>
      </c>
      <c r="AK1145" s="137">
        <f t="shared" ref="AK1145:AK1208" si="207">_xlfn.NORM.DIST(AG1145,AG$815,AG$816,0)</f>
        <v>9.9790584858458903E-3</v>
      </c>
      <c r="AL1145" s="137">
        <f t="shared" ref="AL1145:AL1208" si="208">_xlfn.NORM.DIST(AG1145,AG$815,AG$816,1)</f>
        <v>3.3037959023399892E-3</v>
      </c>
      <c r="AM1145" s="137">
        <f t="shared" ref="AM1145:AM1208" si="209">IF(OR(AL1145&lt;$AN$820,AL1145&gt;$AN$821),AK1145,"")</f>
        <v>9.9790584858458903E-3</v>
      </c>
      <c r="AN1145" s="137" t="str">
        <f t="shared" ref="AN1145:AN1208" si="210">IF(AND(AL1145&gt;$AN$820,AL1145&lt;$AN$821),AK1145,"")</f>
        <v/>
      </c>
      <c r="AO1145" s="137" t="str">
        <f t="shared" ref="AO1145:AO1208" si="211">IF(AK1145=MAX(AK$824:AK$2815),AK1145,"")</f>
        <v/>
      </c>
      <c r="AP1145" s="137">
        <f t="shared" ref="AP1145:AP1208" si="212">_xlfn.NORM.DIST(AF1145,AN$816,AN$817,0)</f>
        <v>0</v>
      </c>
      <c r="AQ1145" s="137" t="str">
        <f t="shared" ref="AQ1145:AQ1208" si="213">IF(AP1145=MAX(AP$824:AP$2815),AK1145,"")</f>
        <v/>
      </c>
      <c r="AR1145" s="137" t="str">
        <f t="shared" ref="AR1145:AR1208" si="214">IF(AQ1145=MIN(AQ$824:AQ$2815),AQ1145,"")</f>
        <v/>
      </c>
      <c r="AZ1145" s="163"/>
      <c r="BA1145" s="142"/>
      <c r="BB1145" s="163"/>
      <c r="BC1145" s="174"/>
      <c r="BD1145" s="174"/>
      <c r="BE1145" s="174"/>
      <c r="BF1145" s="174"/>
      <c r="BG1145" s="164"/>
      <c r="BH1145" s="164"/>
      <c r="BI1145" s="164"/>
      <c r="BK1145" s="137">
        <v>298</v>
      </c>
      <c r="BL1145" s="137">
        <f t="shared" si="202"/>
        <v>1.9007999999999921</v>
      </c>
      <c r="BM1145" s="137">
        <f t="shared" si="203"/>
        <v>0.96512612990662361</v>
      </c>
      <c r="BN1145" s="137">
        <f t="shared" si="204"/>
        <v>3.286379954355878E-4</v>
      </c>
      <c r="BO1145" s="137" t="str">
        <f t="shared" si="205"/>
        <v/>
      </c>
      <c r="BP1145" s="137" t="str">
        <f t="shared" si="201"/>
        <v/>
      </c>
    </row>
    <row r="1146" spans="3:68" ht="20.100000000000001" customHeight="1" x14ac:dyDescent="0.25">
      <c r="C1146" s="12"/>
      <c r="E1146" s="130"/>
      <c r="F1146" s="130"/>
      <c r="S1146" s="138"/>
      <c r="U1146" s="154"/>
      <c r="V1146" s="154"/>
      <c r="AF1146" s="137">
        <v>322</v>
      </c>
      <c r="AG1146" s="137">
        <f t="shared" si="206"/>
        <v>-2.7119999999999997</v>
      </c>
      <c r="AK1146" s="137">
        <f t="shared" si="207"/>
        <v>1.008798130811189E-2</v>
      </c>
      <c r="AL1146" s="137">
        <f t="shared" si="208"/>
        <v>3.3439296412848167E-3</v>
      </c>
      <c r="AM1146" s="137">
        <f t="shared" si="209"/>
        <v>1.008798130811189E-2</v>
      </c>
      <c r="AN1146" s="137" t="str">
        <f t="shared" si="210"/>
        <v/>
      </c>
      <c r="AO1146" s="137" t="str">
        <f t="shared" si="211"/>
        <v/>
      </c>
      <c r="AP1146" s="137">
        <f t="shared" si="212"/>
        <v>0</v>
      </c>
      <c r="AQ1146" s="137" t="str">
        <f t="shared" si="213"/>
        <v/>
      </c>
      <c r="AR1146" s="137" t="str">
        <f t="shared" si="214"/>
        <v/>
      </c>
      <c r="AZ1146" s="163"/>
      <c r="BA1146" s="142"/>
      <c r="BB1146" s="163"/>
      <c r="BC1146" s="174"/>
      <c r="BD1146" s="174"/>
      <c r="BE1146" s="174"/>
      <c r="BF1146" s="174"/>
      <c r="BG1146" s="164"/>
      <c r="BH1146" s="164"/>
      <c r="BI1146" s="164"/>
      <c r="BK1146" s="137">
        <v>299</v>
      </c>
      <c r="BL1146" s="137">
        <f t="shared" si="202"/>
        <v>1.907199999999992</v>
      </c>
      <c r="BM1146" s="137">
        <f t="shared" si="203"/>
        <v>0.96479749191118802</v>
      </c>
      <c r="BN1146" s="137">
        <f t="shared" si="204"/>
        <v>3.3034781771068555E-4</v>
      </c>
      <c r="BO1146" s="137" t="str">
        <f t="shared" si="205"/>
        <v/>
      </c>
      <c r="BP1146" s="137" t="str">
        <f t="shared" si="201"/>
        <v/>
      </c>
    </row>
    <row r="1147" spans="3:68" ht="20.100000000000001" customHeight="1" x14ac:dyDescent="0.25">
      <c r="C1147" s="12"/>
      <c r="E1147" s="130"/>
      <c r="F1147" s="130"/>
      <c r="S1147" s="138"/>
      <c r="U1147" s="154"/>
      <c r="V1147" s="154"/>
      <c r="AF1147" s="137">
        <v>323</v>
      </c>
      <c r="AG1147" s="137">
        <f t="shared" si="206"/>
        <v>-2.7080000000000002</v>
      </c>
      <c r="AK1147" s="137">
        <f t="shared" si="207"/>
        <v>1.0197929870068748E-2</v>
      </c>
      <c r="AL1147" s="137">
        <f t="shared" si="208"/>
        <v>3.3845011204563179E-3</v>
      </c>
      <c r="AM1147" s="137">
        <f t="shared" si="209"/>
        <v>1.0197929870068748E-2</v>
      </c>
      <c r="AN1147" s="137" t="str">
        <f t="shared" si="210"/>
        <v/>
      </c>
      <c r="AO1147" s="137" t="str">
        <f t="shared" si="211"/>
        <v/>
      </c>
      <c r="AP1147" s="137">
        <f t="shared" si="212"/>
        <v>0</v>
      </c>
      <c r="AQ1147" s="137" t="str">
        <f t="shared" si="213"/>
        <v/>
      </c>
      <c r="AR1147" s="137" t="str">
        <f t="shared" si="214"/>
        <v/>
      </c>
      <c r="AZ1147" s="163"/>
      <c r="BA1147" s="142"/>
      <c r="BB1147" s="163"/>
      <c r="BC1147" s="174"/>
      <c r="BD1147" s="174"/>
      <c r="BE1147" s="174"/>
      <c r="BF1147" s="174"/>
      <c r="BG1147" s="164"/>
      <c r="BH1147" s="164"/>
      <c r="BI1147" s="164"/>
      <c r="BK1147" s="137">
        <v>300</v>
      </c>
      <c r="BL1147" s="137">
        <f t="shared" si="202"/>
        <v>1.913599999999992</v>
      </c>
      <c r="BM1147" s="137">
        <f t="shared" si="203"/>
        <v>0.96446714409347734</v>
      </c>
      <c r="BN1147" s="137">
        <f t="shared" si="204"/>
        <v>3.3205721886175876E-4</v>
      </c>
      <c r="BO1147" s="137" t="str">
        <f t="shared" si="205"/>
        <v/>
      </c>
      <c r="BP1147" s="137" t="str">
        <f t="shared" si="201"/>
        <v/>
      </c>
    </row>
    <row r="1148" spans="3:68" ht="20.100000000000001" customHeight="1" x14ac:dyDescent="0.25">
      <c r="C1148" s="12"/>
      <c r="E1148" s="130"/>
      <c r="F1148" s="130"/>
      <c r="S1148" s="138"/>
      <c r="U1148" s="154"/>
      <c r="V1148" s="154"/>
      <c r="AF1148" s="137">
        <v>324</v>
      </c>
      <c r="AG1148" s="137">
        <f t="shared" si="206"/>
        <v>-2.7039999999999997</v>
      </c>
      <c r="AK1148" s="137">
        <f t="shared" si="207"/>
        <v>1.0308911813719294E-2</v>
      </c>
      <c r="AL1148" s="137">
        <f t="shared" si="208"/>
        <v>3.4255144580861408E-3</v>
      </c>
      <c r="AM1148" s="137">
        <f t="shared" si="209"/>
        <v>1.0308911813719294E-2</v>
      </c>
      <c r="AN1148" s="137" t="str">
        <f t="shared" si="210"/>
        <v/>
      </c>
      <c r="AO1148" s="137" t="str">
        <f t="shared" si="211"/>
        <v/>
      </c>
      <c r="AP1148" s="137">
        <f t="shared" si="212"/>
        <v>0</v>
      </c>
      <c r="AQ1148" s="137" t="str">
        <f t="shared" si="213"/>
        <v/>
      </c>
      <c r="AR1148" s="137" t="str">
        <f t="shared" si="214"/>
        <v/>
      </c>
      <c r="AZ1148" s="163"/>
      <c r="BA1148" s="142"/>
      <c r="BB1148" s="163"/>
      <c r="BC1148" s="174"/>
      <c r="BD1148" s="174"/>
      <c r="BE1148" s="174"/>
      <c r="BF1148" s="174"/>
      <c r="BG1148" s="164"/>
      <c r="BH1148" s="164"/>
      <c r="BI1148" s="164"/>
      <c r="BK1148" s="137">
        <v>301</v>
      </c>
      <c r="BL1148" s="137">
        <f t="shared" si="202"/>
        <v>1.9199999999999919</v>
      </c>
      <c r="BM1148" s="137">
        <f t="shared" si="203"/>
        <v>0.96413508687461558</v>
      </c>
      <c r="BN1148" s="137">
        <f t="shared" si="204"/>
        <v>3.3376616297065009E-4</v>
      </c>
      <c r="BO1148" s="137" t="str">
        <f t="shared" si="205"/>
        <v/>
      </c>
      <c r="BP1148" s="137" t="str">
        <f t="shared" si="201"/>
        <v/>
      </c>
    </row>
    <row r="1149" spans="3:68" ht="20.100000000000001" customHeight="1" x14ac:dyDescent="0.25">
      <c r="C1149" s="12"/>
      <c r="E1149" s="130"/>
      <c r="F1149" s="130"/>
      <c r="S1149" s="138"/>
      <c r="U1149" s="154"/>
      <c r="V1149" s="154"/>
      <c r="AF1149" s="137">
        <v>325</v>
      </c>
      <c r="AG1149" s="137">
        <f t="shared" si="206"/>
        <v>-2.7</v>
      </c>
      <c r="AK1149" s="137">
        <f t="shared" si="207"/>
        <v>1.0420934814422592E-2</v>
      </c>
      <c r="AL1149" s="137">
        <f t="shared" si="208"/>
        <v>3.4669738030406643E-3</v>
      </c>
      <c r="AM1149" s="137">
        <f t="shared" si="209"/>
        <v>1.0420934814422592E-2</v>
      </c>
      <c r="AN1149" s="137" t="str">
        <f t="shared" si="210"/>
        <v/>
      </c>
      <c r="AO1149" s="137" t="str">
        <f t="shared" si="211"/>
        <v/>
      </c>
      <c r="AP1149" s="137">
        <f t="shared" si="212"/>
        <v>0</v>
      </c>
      <c r="AQ1149" s="137" t="str">
        <f t="shared" si="213"/>
        <v/>
      </c>
      <c r="AR1149" s="137" t="str">
        <f t="shared" si="214"/>
        <v/>
      </c>
      <c r="AZ1149" s="163"/>
      <c r="BA1149" s="142"/>
      <c r="BB1149" s="163"/>
      <c r="BC1149" s="174"/>
      <c r="BD1149" s="174"/>
      <c r="BE1149" s="174"/>
      <c r="BF1149" s="174"/>
      <c r="BG1149" s="164"/>
      <c r="BH1149" s="164"/>
      <c r="BI1149" s="164"/>
      <c r="BK1149" s="137">
        <v>302</v>
      </c>
      <c r="BL1149" s="137">
        <f t="shared" si="202"/>
        <v>1.9263999999999919</v>
      </c>
      <c r="BM1149" s="137">
        <f t="shared" si="203"/>
        <v>0.96380132071164493</v>
      </c>
      <c r="BN1149" s="137">
        <f t="shared" si="204"/>
        <v>3.3547461430827319E-4</v>
      </c>
      <c r="BO1149" s="137" t="str">
        <f t="shared" si="205"/>
        <v/>
      </c>
      <c r="BP1149" s="137" t="str">
        <f t="shared" si="201"/>
        <v/>
      </c>
    </row>
    <row r="1150" spans="3:68" ht="20.100000000000001" customHeight="1" x14ac:dyDescent="0.25">
      <c r="C1150" s="12"/>
      <c r="E1150" s="130"/>
      <c r="F1150" s="130"/>
      <c r="S1150" s="138"/>
      <c r="U1150" s="154"/>
      <c r="V1150" s="154"/>
      <c r="AF1150" s="137">
        <v>326</v>
      </c>
      <c r="AG1150" s="137">
        <f t="shared" si="206"/>
        <v>-2.6959999999999997</v>
      </c>
      <c r="AK1150" s="137">
        <f t="shared" si="207"/>
        <v>1.0534006580763219E-2</v>
      </c>
      <c r="AL1150" s="137">
        <f t="shared" si="208"/>
        <v>3.5088833349542358E-3</v>
      </c>
      <c r="AM1150" s="137">
        <f t="shared" si="209"/>
        <v>1.0534006580763219E-2</v>
      </c>
      <c r="AN1150" s="137" t="str">
        <f t="shared" si="210"/>
        <v/>
      </c>
      <c r="AO1150" s="137" t="str">
        <f t="shared" si="211"/>
        <v/>
      </c>
      <c r="AP1150" s="137">
        <f t="shared" si="212"/>
        <v>0</v>
      </c>
      <c r="AQ1150" s="137" t="str">
        <f t="shared" si="213"/>
        <v/>
      </c>
      <c r="AR1150" s="137" t="str">
        <f t="shared" si="214"/>
        <v/>
      </c>
      <c r="AZ1150" s="163"/>
      <c r="BA1150" s="142"/>
      <c r="BB1150" s="163"/>
      <c r="BC1150" s="174"/>
      <c r="BD1150" s="174"/>
      <c r="BE1150" s="174"/>
      <c r="BF1150" s="174"/>
      <c r="BG1150" s="164"/>
      <c r="BH1150" s="164"/>
      <c r="BI1150" s="164"/>
      <c r="BK1150" s="137">
        <v>303</v>
      </c>
      <c r="BL1150" s="137">
        <f t="shared" si="202"/>
        <v>1.9327999999999919</v>
      </c>
      <c r="BM1150" s="137">
        <f t="shared" si="203"/>
        <v>0.96346584609733665</v>
      </c>
      <c r="BN1150" s="137">
        <f t="shared" si="204"/>
        <v>3.3718253733383552E-4</v>
      </c>
      <c r="BO1150" s="137" t="str">
        <f t="shared" si="205"/>
        <v/>
      </c>
      <c r="BP1150" s="137" t="str">
        <f t="shared" si="201"/>
        <v/>
      </c>
    </row>
    <row r="1151" spans="3:68" ht="20.100000000000001" customHeight="1" x14ac:dyDescent="0.25">
      <c r="C1151" s="12"/>
      <c r="E1151" s="130"/>
      <c r="F1151" s="130"/>
      <c r="S1151" s="138"/>
      <c r="U1151" s="154"/>
      <c r="V1151" s="154"/>
      <c r="AF1151" s="137">
        <v>327</v>
      </c>
      <c r="AG1151" s="137">
        <f t="shared" si="206"/>
        <v>-2.6920000000000002</v>
      </c>
      <c r="AK1151" s="137">
        <f t="shared" si="207"/>
        <v>1.064813485441613E-2</v>
      </c>
      <c r="AL1151" s="137">
        <f t="shared" si="208"/>
        <v>3.5512472643617209E-3</v>
      </c>
      <c r="AM1151" s="137">
        <f t="shared" si="209"/>
        <v>1.064813485441613E-2</v>
      </c>
      <c r="AN1151" s="137" t="str">
        <f t="shared" si="210"/>
        <v/>
      </c>
      <c r="AO1151" s="137" t="str">
        <f t="shared" si="211"/>
        <v/>
      </c>
      <c r="AP1151" s="137">
        <f t="shared" si="212"/>
        <v>0</v>
      </c>
      <c r="AQ1151" s="137" t="str">
        <f t="shared" si="213"/>
        <v/>
      </c>
      <c r="AR1151" s="137" t="str">
        <f t="shared" si="214"/>
        <v/>
      </c>
      <c r="AZ1151" s="163"/>
      <c r="BA1151" s="142"/>
      <c r="BB1151" s="163"/>
      <c r="BC1151" s="174"/>
      <c r="BD1151" s="174"/>
      <c r="BE1151" s="174"/>
      <c r="BF1151" s="174"/>
      <c r="BG1151" s="164"/>
      <c r="BH1151" s="164"/>
      <c r="BI1151" s="164"/>
      <c r="BK1151" s="137">
        <v>304</v>
      </c>
      <c r="BL1151" s="137">
        <f t="shared" si="202"/>
        <v>1.9391999999999918</v>
      </c>
      <c r="BM1151" s="137">
        <f t="shared" si="203"/>
        <v>0.96312866356000282</v>
      </c>
      <c r="BN1151" s="137">
        <f t="shared" si="204"/>
        <v>3.3888989669672576E-4</v>
      </c>
      <c r="BO1151" s="137" t="str">
        <f t="shared" si="205"/>
        <v/>
      </c>
      <c r="BP1151" s="137" t="str">
        <f t="shared" si="201"/>
        <v/>
      </c>
    </row>
    <row r="1152" spans="3:68" ht="20.100000000000001" customHeight="1" x14ac:dyDescent="0.25">
      <c r="C1152" s="12"/>
      <c r="E1152" s="130"/>
      <c r="F1152" s="130"/>
      <c r="S1152" s="138"/>
      <c r="U1152" s="154"/>
      <c r="V1152" s="154"/>
      <c r="AF1152" s="137">
        <v>328</v>
      </c>
      <c r="AG1152" s="137">
        <f t="shared" si="206"/>
        <v>-2.6879999999999997</v>
      </c>
      <c r="AK1152" s="137">
        <f t="shared" si="207"/>
        <v>1.0763327410007753E-2</v>
      </c>
      <c r="AL1152" s="137">
        <f t="shared" si="208"/>
        <v>3.5940698328306882E-3</v>
      </c>
      <c r="AM1152" s="137">
        <f t="shared" si="209"/>
        <v>1.0763327410007753E-2</v>
      </c>
      <c r="AN1152" s="137" t="str">
        <f t="shared" si="210"/>
        <v/>
      </c>
      <c r="AO1152" s="137" t="str">
        <f t="shared" si="211"/>
        <v/>
      </c>
      <c r="AP1152" s="137">
        <f t="shared" si="212"/>
        <v>0</v>
      </c>
      <c r="AQ1152" s="137" t="str">
        <f t="shared" si="213"/>
        <v/>
      </c>
      <c r="AR1152" s="137" t="str">
        <f t="shared" si="214"/>
        <v/>
      </c>
      <c r="AZ1152" s="163"/>
      <c r="BA1152" s="142"/>
      <c r="BB1152" s="163"/>
      <c r="BC1152" s="174"/>
      <c r="BD1152" s="174"/>
      <c r="BE1152" s="174"/>
      <c r="BF1152" s="174"/>
      <c r="BG1152" s="164"/>
      <c r="BH1152" s="164"/>
      <c r="BI1152" s="164"/>
      <c r="BK1152" s="137">
        <v>305</v>
      </c>
      <c r="BL1152" s="137">
        <f t="shared" si="202"/>
        <v>1.9455999999999918</v>
      </c>
      <c r="BM1152" s="137">
        <f t="shared" si="203"/>
        <v>0.96278977366330609</v>
      </c>
      <c r="BN1152" s="137">
        <f t="shared" si="204"/>
        <v>3.4059665723451538E-4</v>
      </c>
      <c r="BO1152" s="137" t="str">
        <f t="shared" si="205"/>
        <v/>
      </c>
      <c r="BP1152" s="137" t="str">
        <f t="shared" si="201"/>
        <v/>
      </c>
    </row>
    <row r="1153" spans="3:68" ht="20.100000000000001" customHeight="1" x14ac:dyDescent="0.25">
      <c r="C1153" s="12"/>
      <c r="E1153" s="130"/>
      <c r="F1153" s="130"/>
      <c r="S1153" s="138"/>
      <c r="U1153" s="154"/>
      <c r="V1153" s="154"/>
      <c r="AF1153" s="137">
        <v>329</v>
      </c>
      <c r="AG1153" s="137">
        <f t="shared" si="206"/>
        <v>-2.6840000000000002</v>
      </c>
      <c r="AK1153" s="137">
        <f t="shared" si="207"/>
        <v>1.0879592054972511E-2</v>
      </c>
      <c r="AL1153" s="137">
        <f t="shared" si="208"/>
        <v>3.63735531309283E-3</v>
      </c>
      <c r="AM1153" s="137">
        <f t="shared" si="209"/>
        <v>1.0879592054972511E-2</v>
      </c>
      <c r="AN1153" s="137" t="str">
        <f t="shared" si="210"/>
        <v/>
      </c>
      <c r="AO1153" s="137" t="str">
        <f t="shared" si="211"/>
        <v/>
      </c>
      <c r="AP1153" s="137">
        <f t="shared" si="212"/>
        <v>0</v>
      </c>
      <c r="AQ1153" s="137" t="str">
        <f t="shared" si="213"/>
        <v/>
      </c>
      <c r="AR1153" s="137" t="str">
        <f t="shared" si="214"/>
        <v/>
      </c>
      <c r="AZ1153" s="163"/>
      <c r="BA1153" s="142"/>
      <c r="BB1153" s="163"/>
      <c r="BC1153" s="174"/>
      <c r="BD1153" s="174"/>
      <c r="BE1153" s="174"/>
      <c r="BF1153" s="174"/>
      <c r="BG1153" s="164"/>
      <c r="BH1153" s="164"/>
      <c r="BI1153" s="164"/>
      <c r="BK1153" s="137">
        <v>306</v>
      </c>
      <c r="BL1153" s="137">
        <f t="shared" si="202"/>
        <v>1.9519999999999917</v>
      </c>
      <c r="BM1153" s="137">
        <f t="shared" si="203"/>
        <v>0.96244917700607158</v>
      </c>
      <c r="BN1153" s="137">
        <f t="shared" si="204"/>
        <v>3.4230278397384684E-4</v>
      </c>
      <c r="BO1153" s="137" t="str">
        <f t="shared" si="205"/>
        <v/>
      </c>
      <c r="BP1153" s="137" t="str">
        <f t="shared" si="201"/>
        <v/>
      </c>
    </row>
    <row r="1154" spans="3:68" ht="20.100000000000001" customHeight="1" x14ac:dyDescent="0.25">
      <c r="C1154" s="12"/>
      <c r="E1154" s="130"/>
      <c r="F1154" s="130"/>
      <c r="S1154" s="138"/>
      <c r="U1154" s="154"/>
      <c r="V1154" s="154"/>
      <c r="AF1154" s="137">
        <v>330</v>
      </c>
      <c r="AG1154" s="137">
        <f t="shared" si="206"/>
        <v>-2.6799999999999997</v>
      </c>
      <c r="AK1154" s="137">
        <f t="shared" si="207"/>
        <v>1.0996936629405587E-2</v>
      </c>
      <c r="AL1154" s="137">
        <f t="shared" si="208"/>
        <v>3.6811080091749822E-3</v>
      </c>
      <c r="AM1154" s="137">
        <f t="shared" si="209"/>
        <v>1.0996936629405587E-2</v>
      </c>
      <c r="AN1154" s="137" t="str">
        <f t="shared" si="210"/>
        <v/>
      </c>
      <c r="AO1154" s="137" t="str">
        <f t="shared" si="211"/>
        <v/>
      </c>
      <c r="AP1154" s="137">
        <f t="shared" si="212"/>
        <v>0</v>
      </c>
      <c r="AQ1154" s="137" t="str">
        <f t="shared" si="213"/>
        <v/>
      </c>
      <c r="AR1154" s="137" t="str">
        <f t="shared" si="214"/>
        <v/>
      </c>
      <c r="AZ1154" s="163"/>
      <c r="BA1154" s="142"/>
      <c r="BB1154" s="163"/>
      <c r="BC1154" s="174"/>
      <c r="BD1154" s="174"/>
      <c r="BE1154" s="174"/>
      <c r="BF1154" s="174"/>
      <c r="BG1154" s="164"/>
      <c r="BH1154" s="164"/>
      <c r="BI1154" s="164"/>
      <c r="BK1154" s="137">
        <v>307</v>
      </c>
      <c r="BL1154" s="137">
        <f t="shared" si="202"/>
        <v>1.9583999999999917</v>
      </c>
      <c r="BM1154" s="137">
        <f t="shared" si="203"/>
        <v>0.96210687422209773</v>
      </c>
      <c r="BN1154" s="137">
        <f t="shared" si="204"/>
        <v>3.4400824213043357E-4</v>
      </c>
      <c r="BO1154" s="137" t="str">
        <f t="shared" si="205"/>
        <v/>
      </c>
      <c r="BP1154" s="137" t="str">
        <f t="shared" si="201"/>
        <v/>
      </c>
    </row>
    <row r="1155" spans="3:68" ht="20.100000000000001" customHeight="1" x14ac:dyDescent="0.25">
      <c r="C1155" s="12"/>
      <c r="E1155" s="130"/>
      <c r="F1155" s="130"/>
      <c r="S1155" s="138"/>
      <c r="U1155" s="154"/>
      <c r="V1155" s="154"/>
      <c r="AF1155" s="137">
        <v>331</v>
      </c>
      <c r="AG1155" s="137">
        <f t="shared" si="206"/>
        <v>-2.6760000000000002</v>
      </c>
      <c r="AK1155" s="137">
        <f t="shared" si="207"/>
        <v>1.1115369005911058E-2</v>
      </c>
      <c r="AL1155" s="137">
        <f t="shared" si="208"/>
        <v>3.7253322565293976E-3</v>
      </c>
      <c r="AM1155" s="137">
        <f t="shared" si="209"/>
        <v>1.1115369005911058E-2</v>
      </c>
      <c r="AN1155" s="137" t="str">
        <f t="shared" si="210"/>
        <v/>
      </c>
      <c r="AO1155" s="137" t="str">
        <f t="shared" si="211"/>
        <v/>
      </c>
      <c r="AP1155" s="137">
        <f t="shared" si="212"/>
        <v>0</v>
      </c>
      <c r="AQ1155" s="137" t="str">
        <f t="shared" si="213"/>
        <v/>
      </c>
      <c r="AR1155" s="137" t="str">
        <f t="shared" si="214"/>
        <v/>
      </c>
      <c r="AZ1155" s="163"/>
      <c r="BA1155" s="142"/>
      <c r="BB1155" s="163"/>
      <c r="BC1155" s="174"/>
      <c r="BD1155" s="174"/>
      <c r="BE1155" s="174"/>
      <c r="BF1155" s="174"/>
      <c r="BG1155" s="164"/>
      <c r="BH1155" s="164"/>
      <c r="BI1155" s="164"/>
      <c r="BK1155" s="137">
        <v>308</v>
      </c>
      <c r="BL1155" s="137">
        <f t="shared" si="202"/>
        <v>1.9647999999999917</v>
      </c>
      <c r="BM1155" s="137">
        <f t="shared" si="203"/>
        <v>0.9617628659799673</v>
      </c>
      <c r="BN1155" s="137">
        <f t="shared" si="204"/>
        <v>3.4571299710872694E-4</v>
      </c>
      <c r="BO1155" s="137" t="str">
        <f t="shared" si="205"/>
        <v/>
      </c>
      <c r="BP1155" s="137" t="str">
        <f t="shared" si="201"/>
        <v/>
      </c>
    </row>
    <row r="1156" spans="3:68" ht="20.100000000000001" customHeight="1" x14ac:dyDescent="0.25">
      <c r="C1156" s="12"/>
      <c r="E1156" s="130"/>
      <c r="F1156" s="130"/>
      <c r="S1156" s="138"/>
      <c r="U1156" s="154"/>
      <c r="V1156" s="154"/>
      <c r="AF1156" s="137">
        <v>332</v>
      </c>
      <c r="AG1156" s="137">
        <f t="shared" si="206"/>
        <v>-2.6719999999999997</v>
      </c>
      <c r="AK1156" s="137">
        <f t="shared" si="207"/>
        <v>1.1234897089446165E-2</v>
      </c>
      <c r="AL1156" s="137">
        <f t="shared" si="208"/>
        <v>3.7700324221635441E-3</v>
      </c>
      <c r="AM1156" s="137">
        <f t="shared" si="209"/>
        <v>1.1234897089446165E-2</v>
      </c>
      <c r="AN1156" s="137" t="str">
        <f t="shared" si="210"/>
        <v/>
      </c>
      <c r="AO1156" s="137" t="str">
        <f t="shared" si="211"/>
        <v/>
      </c>
      <c r="AP1156" s="137">
        <f t="shared" si="212"/>
        <v>0</v>
      </c>
      <c r="AQ1156" s="137" t="str">
        <f t="shared" si="213"/>
        <v/>
      </c>
      <c r="AR1156" s="137" t="str">
        <f t="shared" si="214"/>
        <v/>
      </c>
      <c r="AZ1156" s="163"/>
      <c r="BA1156" s="142"/>
      <c r="BB1156" s="163"/>
      <c r="BC1156" s="174"/>
      <c r="BD1156" s="174"/>
      <c r="BE1156" s="174"/>
      <c r="BF1156" s="174"/>
      <c r="BG1156" s="164"/>
      <c r="BH1156" s="164"/>
      <c r="BI1156" s="164"/>
      <c r="BK1156" s="137">
        <v>309</v>
      </c>
      <c r="BL1156" s="137">
        <f t="shared" si="202"/>
        <v>1.9711999999999916</v>
      </c>
      <c r="BM1156" s="137">
        <f t="shared" si="203"/>
        <v>0.96141715298285857</v>
      </c>
      <c r="BN1156" s="137">
        <f t="shared" si="204"/>
        <v>3.4741701450147211E-4</v>
      </c>
      <c r="BO1156" s="137" t="str">
        <f t="shared" si="205"/>
        <v/>
      </c>
      <c r="BP1156" s="137" t="str">
        <f t="shared" si="201"/>
        <v/>
      </c>
    </row>
    <row r="1157" spans="3:68" ht="20.100000000000001" customHeight="1" x14ac:dyDescent="0.25">
      <c r="C1157" s="12"/>
      <c r="E1157" s="130"/>
      <c r="F1157" s="130"/>
      <c r="S1157" s="138"/>
      <c r="U1157" s="154"/>
      <c r="V1157" s="154"/>
      <c r="AF1157" s="137">
        <v>333</v>
      </c>
      <c r="AG1157" s="137">
        <f t="shared" si="206"/>
        <v>-2.6680000000000001</v>
      </c>
      <c r="AK1157" s="137">
        <f t="shared" si="207"/>
        <v>1.1355528817160915E-2</v>
      </c>
      <c r="AL1157" s="137">
        <f t="shared" si="208"/>
        <v>3.8152129047691161E-3</v>
      </c>
      <c r="AM1157" s="137">
        <f t="shared" si="209"/>
        <v>1.1355528817160915E-2</v>
      </c>
      <c r="AN1157" s="137" t="str">
        <f t="shared" si="210"/>
        <v/>
      </c>
      <c r="AO1157" s="137" t="str">
        <f t="shared" si="211"/>
        <v/>
      </c>
      <c r="AP1157" s="137">
        <f t="shared" si="212"/>
        <v>0</v>
      </c>
      <c r="AQ1157" s="137" t="str">
        <f t="shared" si="213"/>
        <v/>
      </c>
      <c r="AR1157" s="137" t="str">
        <f t="shared" si="214"/>
        <v/>
      </c>
      <c r="AZ1157" s="163"/>
      <c r="BA1157" s="142"/>
      <c r="BB1157" s="163"/>
      <c r="BC1157" s="174"/>
      <c r="BD1157" s="174"/>
      <c r="BE1157" s="174"/>
      <c r="BF1157" s="174"/>
      <c r="BG1157" s="164"/>
      <c r="BH1157" s="164"/>
      <c r="BI1157" s="164"/>
      <c r="BK1157" s="137">
        <v>310</v>
      </c>
      <c r="BL1157" s="137">
        <f t="shared" si="202"/>
        <v>1.9775999999999916</v>
      </c>
      <c r="BM1157" s="137">
        <f t="shared" si="203"/>
        <v>0.9610697359683571</v>
      </c>
      <c r="BN1157" s="137">
        <f t="shared" si="204"/>
        <v>3.4912026009092934E-4</v>
      </c>
      <c r="BO1157" s="137" t="str">
        <f t="shared" si="205"/>
        <v/>
      </c>
      <c r="BP1157" s="137" t="str">
        <f t="shared" si="201"/>
        <v/>
      </c>
    </row>
    <row r="1158" spans="3:68" ht="20.100000000000001" customHeight="1" x14ac:dyDescent="0.25">
      <c r="C1158" s="12"/>
      <c r="E1158" s="130"/>
      <c r="F1158" s="130"/>
      <c r="S1158" s="138"/>
      <c r="U1158" s="154"/>
      <c r="V1158" s="154"/>
      <c r="AF1158" s="137">
        <v>334</v>
      </c>
      <c r="AG1158" s="137">
        <f t="shared" si="206"/>
        <v>-2.6639999999999997</v>
      </c>
      <c r="AK1158" s="137">
        <f t="shared" si="207"/>
        <v>1.1477272158233767E-2</v>
      </c>
      <c r="AL1158" s="137">
        <f t="shared" si="208"/>
        <v>3.8608781348505603E-3</v>
      </c>
      <c r="AM1158" s="137">
        <f t="shared" si="209"/>
        <v>1.1477272158233767E-2</v>
      </c>
      <c r="AN1158" s="137" t="str">
        <f t="shared" si="210"/>
        <v/>
      </c>
      <c r="AO1158" s="137" t="str">
        <f t="shared" si="211"/>
        <v/>
      </c>
      <c r="AP1158" s="137">
        <f t="shared" si="212"/>
        <v>0</v>
      </c>
      <c r="AQ1158" s="137" t="str">
        <f t="shared" si="213"/>
        <v/>
      </c>
      <c r="AR1158" s="137" t="str">
        <f t="shared" si="214"/>
        <v/>
      </c>
      <c r="AZ1158" s="163"/>
      <c r="BA1158" s="142"/>
      <c r="BB1158" s="163"/>
      <c r="BC1158" s="174"/>
      <c r="BD1158" s="174"/>
      <c r="BE1158" s="174"/>
      <c r="BF1158" s="174"/>
      <c r="BG1158" s="164"/>
      <c r="BH1158" s="164"/>
      <c r="BI1158" s="164"/>
      <c r="BK1158" s="137">
        <v>311</v>
      </c>
      <c r="BL1158" s="137">
        <f t="shared" si="202"/>
        <v>1.9839999999999915</v>
      </c>
      <c r="BM1158" s="137">
        <f t="shared" si="203"/>
        <v>0.96072061570826617</v>
      </c>
      <c r="BN1158" s="137">
        <f t="shared" si="204"/>
        <v>3.5082269984698655E-4</v>
      </c>
      <c r="BO1158" s="137" t="str">
        <f t="shared" si="205"/>
        <v/>
      </c>
      <c r="BP1158" s="137" t="str">
        <f t="shared" si="201"/>
        <v/>
      </c>
    </row>
    <row r="1159" spans="3:68" ht="20.100000000000001" customHeight="1" x14ac:dyDescent="0.25">
      <c r="C1159" s="12"/>
      <c r="E1159" s="130"/>
      <c r="F1159" s="130"/>
      <c r="S1159" s="138"/>
      <c r="U1159" s="154"/>
      <c r="V1159" s="154"/>
      <c r="AF1159" s="137">
        <v>335</v>
      </c>
      <c r="AG1159" s="137">
        <f t="shared" si="206"/>
        <v>-2.66</v>
      </c>
      <c r="AK1159" s="137">
        <f t="shared" si="207"/>
        <v>1.1600135113702561E-2</v>
      </c>
      <c r="AL1159" s="137">
        <f t="shared" si="208"/>
        <v>3.9070325748527717E-3</v>
      </c>
      <c r="AM1159" s="137">
        <f t="shared" si="209"/>
        <v>1.1600135113702561E-2</v>
      </c>
      <c r="AN1159" s="137" t="str">
        <f t="shared" si="210"/>
        <v/>
      </c>
      <c r="AO1159" s="137" t="str">
        <f t="shared" si="211"/>
        <v/>
      </c>
      <c r="AP1159" s="137">
        <f t="shared" si="212"/>
        <v>0</v>
      </c>
      <c r="AQ1159" s="137" t="str">
        <f t="shared" si="213"/>
        <v/>
      </c>
      <c r="AR1159" s="137" t="str">
        <f t="shared" si="214"/>
        <v/>
      </c>
      <c r="AZ1159" s="163"/>
      <c r="BA1159" s="142"/>
      <c r="BB1159" s="163"/>
      <c r="BC1159" s="174"/>
      <c r="BD1159" s="174"/>
      <c r="BE1159" s="174"/>
      <c r="BF1159" s="174"/>
      <c r="BG1159" s="164"/>
      <c r="BH1159" s="164"/>
      <c r="BI1159" s="164"/>
      <c r="BK1159" s="137">
        <v>312</v>
      </c>
      <c r="BL1159" s="137">
        <f t="shared" si="202"/>
        <v>1.9903999999999915</v>
      </c>
      <c r="BM1159" s="137">
        <f t="shared" si="203"/>
        <v>0.96036979300841918</v>
      </c>
      <c r="BN1159" s="137">
        <f t="shared" si="204"/>
        <v>3.5252429992804757E-4</v>
      </c>
      <c r="BO1159" s="137" t="str">
        <f t="shared" si="205"/>
        <v/>
      </c>
      <c r="BP1159" s="137" t="str">
        <f t="shared" si="201"/>
        <v/>
      </c>
    </row>
    <row r="1160" spans="3:68" ht="20.100000000000001" customHeight="1" x14ac:dyDescent="0.25">
      <c r="C1160" s="12"/>
      <c r="E1160" s="130"/>
      <c r="F1160" s="130"/>
      <c r="S1160" s="138"/>
      <c r="U1160" s="154"/>
      <c r="V1160" s="154"/>
      <c r="AF1160" s="137">
        <v>336</v>
      </c>
      <c r="AG1160" s="137">
        <f t="shared" si="206"/>
        <v>-2.6559999999999997</v>
      </c>
      <c r="AK1160" s="137">
        <f t="shared" si="207"/>
        <v>1.1724125716291499E-2</v>
      </c>
      <c r="AL1160" s="137">
        <f t="shared" si="208"/>
        <v>3.9536807192882741E-3</v>
      </c>
      <c r="AM1160" s="137">
        <f t="shared" si="209"/>
        <v>1.1724125716291499E-2</v>
      </c>
      <c r="AN1160" s="137" t="str">
        <f t="shared" si="210"/>
        <v/>
      </c>
      <c r="AO1160" s="137" t="str">
        <f t="shared" si="211"/>
        <v/>
      </c>
      <c r="AP1160" s="137">
        <f t="shared" si="212"/>
        <v>0</v>
      </c>
      <c r="AQ1160" s="137" t="str">
        <f t="shared" si="213"/>
        <v/>
      </c>
      <c r="AR1160" s="137" t="str">
        <f t="shared" si="214"/>
        <v/>
      </c>
      <c r="AZ1160" s="163"/>
      <c r="BA1160" s="142"/>
      <c r="BB1160" s="163"/>
      <c r="BC1160" s="174"/>
      <c r="BD1160" s="174"/>
      <c r="BE1160" s="174"/>
      <c r="BF1160" s="174"/>
      <c r="BG1160" s="164"/>
      <c r="BH1160" s="164"/>
      <c r="BI1160" s="164"/>
      <c r="BK1160" s="137">
        <v>313</v>
      </c>
      <c r="BL1160" s="137">
        <f t="shared" si="202"/>
        <v>1.9967999999999915</v>
      </c>
      <c r="BM1160" s="137">
        <f t="shared" si="203"/>
        <v>0.96001726870849113</v>
      </c>
      <c r="BN1160" s="137">
        <f t="shared" si="204"/>
        <v>3.542250266816982E-4</v>
      </c>
      <c r="BO1160" s="137" t="str">
        <f t="shared" si="205"/>
        <v/>
      </c>
      <c r="BP1160" s="137" t="str">
        <f t="shared" si="201"/>
        <v/>
      </c>
    </row>
    <row r="1161" spans="3:68" ht="20.100000000000001" customHeight="1" x14ac:dyDescent="0.25">
      <c r="C1161" s="12"/>
      <c r="E1161" s="130"/>
      <c r="F1161" s="130"/>
      <c r="S1161" s="138"/>
      <c r="U1161" s="154"/>
      <c r="V1161" s="154"/>
      <c r="AF1161" s="137">
        <v>337</v>
      </c>
      <c r="AG1161" s="137">
        <f t="shared" si="206"/>
        <v>-2.6520000000000001</v>
      </c>
      <c r="AK1161" s="137">
        <f t="shared" si="207"/>
        <v>1.1849252030233286E-2</v>
      </c>
      <c r="AL1161" s="137">
        <f t="shared" si="208"/>
        <v>4.0008270948635218E-3</v>
      </c>
      <c r="AM1161" s="137">
        <f t="shared" si="209"/>
        <v>1.1849252030233286E-2</v>
      </c>
      <c r="AN1161" s="137" t="str">
        <f t="shared" si="210"/>
        <v/>
      </c>
      <c r="AO1161" s="137" t="str">
        <f t="shared" si="211"/>
        <v/>
      </c>
      <c r="AP1161" s="137">
        <f t="shared" si="212"/>
        <v>0</v>
      </c>
      <c r="AQ1161" s="137" t="str">
        <f t="shared" si="213"/>
        <v/>
      </c>
      <c r="AR1161" s="137" t="str">
        <f t="shared" si="214"/>
        <v/>
      </c>
      <c r="AZ1161" s="163"/>
      <c r="BA1161" s="142"/>
      <c r="BB1161" s="163"/>
      <c r="BC1161" s="174"/>
      <c r="BD1161" s="174"/>
      <c r="BE1161" s="174"/>
      <c r="BF1161" s="174"/>
      <c r="BG1161" s="164"/>
      <c r="BH1161" s="164"/>
      <c r="BI1161" s="164"/>
      <c r="BK1161" s="137">
        <v>314</v>
      </c>
      <c r="BL1161" s="137">
        <f t="shared" si="202"/>
        <v>2.0031999999999917</v>
      </c>
      <c r="BM1161" s="137">
        <f t="shared" si="203"/>
        <v>0.95966304368180944</v>
      </c>
      <c r="BN1161" s="137">
        <f t="shared" si="204"/>
        <v>3.559248466424858E-4</v>
      </c>
      <c r="BO1161" s="137" t="str">
        <f t="shared" si="205"/>
        <v/>
      </c>
      <c r="BP1161" s="137" t="str">
        <f t="shared" si="201"/>
        <v/>
      </c>
    </row>
    <row r="1162" spans="3:68" ht="20.100000000000001" customHeight="1" x14ac:dyDescent="0.25">
      <c r="C1162" s="12"/>
      <c r="E1162" s="130"/>
      <c r="F1162" s="130"/>
      <c r="S1162" s="138"/>
      <c r="U1162" s="154"/>
      <c r="V1162" s="154"/>
      <c r="AF1162" s="137">
        <v>338</v>
      </c>
      <c r="AG1162" s="137">
        <f t="shared" si="206"/>
        <v>-2.6479999999999997</v>
      </c>
      <c r="AK1162" s="137">
        <f t="shared" si="207"/>
        <v>1.197552215108728E-2</v>
      </c>
      <c r="AL1162" s="137">
        <f t="shared" si="208"/>
        <v>4.0484762606046434E-3</v>
      </c>
      <c r="AM1162" s="137">
        <f t="shared" si="209"/>
        <v>1.197552215108728E-2</v>
      </c>
      <c r="AN1162" s="137" t="str">
        <f t="shared" si="210"/>
        <v/>
      </c>
      <c r="AO1162" s="137" t="str">
        <f t="shared" si="211"/>
        <v/>
      </c>
      <c r="AP1162" s="137">
        <f t="shared" si="212"/>
        <v>0</v>
      </c>
      <c r="AQ1162" s="137" t="str">
        <f t="shared" si="213"/>
        <v/>
      </c>
      <c r="AR1162" s="137" t="str">
        <f t="shared" si="214"/>
        <v/>
      </c>
      <c r="AZ1162" s="163"/>
      <c r="BA1162" s="142"/>
      <c r="BB1162" s="163"/>
      <c r="BC1162" s="174"/>
      <c r="BD1162" s="174"/>
      <c r="BE1162" s="174"/>
      <c r="BF1162" s="174"/>
      <c r="BG1162" s="164"/>
      <c r="BH1162" s="164"/>
      <c r="BI1162" s="164"/>
      <c r="BK1162" s="137">
        <v>315</v>
      </c>
      <c r="BL1162" s="137">
        <f t="shared" si="202"/>
        <v>2.0095999999999918</v>
      </c>
      <c r="BM1162" s="137">
        <f t="shared" si="203"/>
        <v>0.95930711883516695</v>
      </c>
      <c r="BN1162" s="137">
        <f t="shared" si="204"/>
        <v>3.5762372653391772E-4</v>
      </c>
      <c r="BO1162" s="137" t="str">
        <f t="shared" si="205"/>
        <v/>
      </c>
      <c r="BP1162" s="137" t="str">
        <f t="shared" si="201"/>
        <v/>
      </c>
    </row>
    <row r="1163" spans="3:68" ht="20.100000000000001" customHeight="1" x14ac:dyDescent="0.25">
      <c r="C1163" s="12"/>
      <c r="E1163" s="130"/>
      <c r="F1163" s="130"/>
      <c r="S1163" s="138"/>
      <c r="U1163" s="154"/>
      <c r="V1163" s="154"/>
      <c r="AF1163" s="137">
        <v>339</v>
      </c>
      <c r="AG1163" s="137">
        <f t="shared" si="206"/>
        <v>-2.6440000000000001</v>
      </c>
      <c r="AK1163" s="137">
        <f t="shared" si="207"/>
        <v>1.2102944205552734E-2</v>
      </c>
      <c r="AL1163" s="137">
        <f t="shared" si="208"/>
        <v>4.0966328079823245E-3</v>
      </c>
      <c r="AM1163" s="137">
        <f t="shared" si="209"/>
        <v>1.2102944205552734E-2</v>
      </c>
      <c r="AN1163" s="137" t="str">
        <f t="shared" si="210"/>
        <v/>
      </c>
      <c r="AO1163" s="137" t="str">
        <f t="shared" si="211"/>
        <v/>
      </c>
      <c r="AP1163" s="137">
        <f t="shared" si="212"/>
        <v>0</v>
      </c>
      <c r="AQ1163" s="137" t="str">
        <f t="shared" si="213"/>
        <v/>
      </c>
      <c r="AR1163" s="137" t="str">
        <f t="shared" si="214"/>
        <v/>
      </c>
      <c r="AZ1163" s="163"/>
      <c r="BA1163" s="142"/>
      <c r="BB1163" s="163"/>
      <c r="BC1163" s="174"/>
      <c r="BD1163" s="174"/>
      <c r="BE1163" s="174"/>
      <c r="BF1163" s="174"/>
      <c r="BG1163" s="164"/>
      <c r="BH1163" s="164"/>
      <c r="BI1163" s="164"/>
      <c r="BK1163" s="137">
        <v>316</v>
      </c>
      <c r="BL1163" s="137">
        <f t="shared" si="202"/>
        <v>2.015999999999992</v>
      </c>
      <c r="BM1163" s="137">
        <f t="shared" si="203"/>
        <v>0.95894949510863303</v>
      </c>
      <c r="BN1163" s="137">
        <f t="shared" si="204"/>
        <v>3.5932163326668487E-4</v>
      </c>
      <c r="BO1163" s="137" t="str">
        <f t="shared" si="205"/>
        <v/>
      </c>
      <c r="BP1163" s="137" t="str">
        <f t="shared" si="201"/>
        <v/>
      </c>
    </row>
    <row r="1164" spans="3:68" ht="20.100000000000001" customHeight="1" x14ac:dyDescent="0.25">
      <c r="C1164" s="12"/>
      <c r="E1164" s="130"/>
      <c r="F1164" s="130"/>
      <c r="S1164" s="138"/>
      <c r="U1164" s="154"/>
      <c r="V1164" s="154"/>
      <c r="AF1164" s="137">
        <v>340</v>
      </c>
      <c r="AG1164" s="137">
        <f t="shared" si="206"/>
        <v>-2.6399999999999997</v>
      </c>
      <c r="AK1164" s="137">
        <f t="shared" si="207"/>
        <v>1.2231526351277987E-2</v>
      </c>
      <c r="AL1164" s="137">
        <f t="shared" si="208"/>
        <v>4.1453013610360436E-3</v>
      </c>
      <c r="AM1164" s="137">
        <f t="shared" si="209"/>
        <v>1.2231526351277987E-2</v>
      </c>
      <c r="AN1164" s="137" t="str">
        <f t="shared" si="210"/>
        <v/>
      </c>
      <c r="AO1164" s="137" t="str">
        <f t="shared" si="211"/>
        <v/>
      </c>
      <c r="AP1164" s="137">
        <f t="shared" si="212"/>
        <v>0</v>
      </c>
      <c r="AQ1164" s="137" t="str">
        <f t="shared" si="213"/>
        <v/>
      </c>
      <c r="AR1164" s="137" t="str">
        <f t="shared" si="214"/>
        <v/>
      </c>
      <c r="AZ1164" s="163"/>
      <c r="BA1164" s="142"/>
      <c r="BB1164" s="163"/>
      <c r="BC1164" s="174"/>
      <c r="BD1164" s="174"/>
      <c r="BE1164" s="174"/>
      <c r="BF1164" s="174"/>
      <c r="BG1164" s="164"/>
      <c r="BH1164" s="164"/>
      <c r="BI1164" s="164"/>
      <c r="BK1164" s="137">
        <v>317</v>
      </c>
      <c r="BL1164" s="137">
        <f t="shared" si="202"/>
        <v>2.0223999999999922</v>
      </c>
      <c r="BM1164" s="137">
        <f t="shared" si="203"/>
        <v>0.95859017347536635</v>
      </c>
      <c r="BN1164" s="137">
        <f t="shared" si="204"/>
        <v>3.6101853393977201E-4</v>
      </c>
      <c r="BO1164" s="137" t="str">
        <f t="shared" si="205"/>
        <v/>
      </c>
      <c r="BP1164" s="137" t="str">
        <f t="shared" si="201"/>
        <v/>
      </c>
    </row>
    <row r="1165" spans="3:68" ht="20.100000000000001" customHeight="1" x14ac:dyDescent="0.25">
      <c r="C1165" s="12"/>
      <c r="E1165" s="130"/>
      <c r="F1165" s="130"/>
      <c r="S1165" s="138"/>
      <c r="U1165" s="154"/>
      <c r="V1165" s="154"/>
      <c r="AF1165" s="137">
        <v>341</v>
      </c>
      <c r="AG1165" s="137">
        <f t="shared" si="206"/>
        <v>-2.6360000000000001</v>
      </c>
      <c r="AK1165" s="137">
        <f t="shared" si="207"/>
        <v>1.2361276776664673E-2</v>
      </c>
      <c r="AL1165" s="137">
        <f t="shared" si="208"/>
        <v>4.1944865764974035E-3</v>
      </c>
      <c r="AM1165" s="137">
        <f t="shared" si="209"/>
        <v>1.2361276776664673E-2</v>
      </c>
      <c r="AN1165" s="137" t="str">
        <f t="shared" si="210"/>
        <v/>
      </c>
      <c r="AO1165" s="137" t="str">
        <f t="shared" si="211"/>
        <v/>
      </c>
      <c r="AP1165" s="137">
        <f t="shared" si="212"/>
        <v>0</v>
      </c>
      <c r="AQ1165" s="137" t="str">
        <f t="shared" si="213"/>
        <v/>
      </c>
      <c r="AR1165" s="137" t="str">
        <f t="shared" si="214"/>
        <v/>
      </c>
      <c r="AZ1165" s="163"/>
      <c r="BA1165" s="142"/>
      <c r="BB1165" s="163"/>
      <c r="BC1165" s="174"/>
      <c r="BD1165" s="174"/>
      <c r="BE1165" s="174"/>
      <c r="BF1165" s="174"/>
      <c r="BG1165" s="164"/>
      <c r="BH1165" s="164"/>
      <c r="BI1165" s="164"/>
      <c r="BK1165" s="137">
        <v>318</v>
      </c>
      <c r="BL1165" s="137">
        <f t="shared" si="202"/>
        <v>2.0287999999999924</v>
      </c>
      <c r="BM1165" s="137">
        <f t="shared" si="203"/>
        <v>0.95822915494142658</v>
      </c>
      <c r="BN1165" s="137">
        <f t="shared" si="204"/>
        <v>3.6271439583979159E-4</v>
      </c>
      <c r="BO1165" s="137" t="str">
        <f t="shared" si="205"/>
        <v/>
      </c>
      <c r="BP1165" s="137" t="str">
        <f t="shared" si="201"/>
        <v/>
      </c>
    </row>
    <row r="1166" spans="3:68" ht="20.100000000000001" customHeight="1" x14ac:dyDescent="0.25">
      <c r="C1166" s="12"/>
      <c r="E1166" s="130"/>
      <c r="F1166" s="130"/>
      <c r="S1166" s="138"/>
      <c r="U1166" s="154"/>
      <c r="V1166" s="154"/>
      <c r="AF1166" s="137">
        <v>342</v>
      </c>
      <c r="AG1166" s="137">
        <f t="shared" si="206"/>
        <v>-2.6319999999999997</v>
      </c>
      <c r="AK1166" s="137">
        <f t="shared" si="207"/>
        <v>1.2492203700667864E-2</v>
      </c>
      <c r="AL1166" s="137">
        <f t="shared" si="208"/>
        <v>4.244193143912835E-3</v>
      </c>
      <c r="AM1166" s="137">
        <f t="shared" si="209"/>
        <v>1.2492203700667864E-2</v>
      </c>
      <c r="AN1166" s="137" t="str">
        <f t="shared" si="210"/>
        <v/>
      </c>
      <c r="AO1166" s="137" t="str">
        <f t="shared" si="211"/>
        <v/>
      </c>
      <c r="AP1166" s="137">
        <f t="shared" si="212"/>
        <v>0</v>
      </c>
      <c r="AQ1166" s="137" t="str">
        <f t="shared" si="213"/>
        <v/>
      </c>
      <c r="AR1166" s="137" t="str">
        <f t="shared" si="214"/>
        <v/>
      </c>
      <c r="AZ1166" s="163"/>
      <c r="BA1166" s="142"/>
      <c r="BB1166" s="163"/>
      <c r="BC1166" s="174"/>
      <c r="BD1166" s="174"/>
      <c r="BE1166" s="174"/>
      <c r="BF1166" s="174"/>
      <c r="BG1166" s="164"/>
      <c r="BH1166" s="164"/>
      <c r="BI1166" s="164"/>
      <c r="BK1166" s="137">
        <v>319</v>
      </c>
      <c r="BL1166" s="137">
        <f t="shared" si="202"/>
        <v>2.0351999999999926</v>
      </c>
      <c r="BM1166" s="137">
        <f t="shared" si="203"/>
        <v>0.95786644054558678</v>
      </c>
      <c r="BN1166" s="137">
        <f t="shared" si="204"/>
        <v>3.6440918643987352E-4</v>
      </c>
      <c r="BO1166" s="137" t="str">
        <f t="shared" si="205"/>
        <v/>
      </c>
      <c r="BP1166" s="137" t="str">
        <f t="shared" si="201"/>
        <v/>
      </c>
    </row>
    <row r="1167" spans="3:68" ht="20.100000000000001" customHeight="1" x14ac:dyDescent="0.25">
      <c r="C1167" s="12"/>
      <c r="E1167" s="130"/>
      <c r="F1167" s="130"/>
      <c r="S1167" s="138"/>
      <c r="U1167" s="154"/>
      <c r="V1167" s="154"/>
      <c r="AF1167" s="137">
        <v>343</v>
      </c>
      <c r="AG1167" s="137">
        <f t="shared" si="206"/>
        <v>-2.6280000000000001</v>
      </c>
      <c r="AK1167" s="137">
        <f t="shared" si="207"/>
        <v>1.2624315372591137E-2</v>
      </c>
      <c r="AL1167" s="137">
        <f t="shared" si="208"/>
        <v>4.2944257857653002E-3</v>
      </c>
      <c r="AM1167" s="137">
        <f t="shared" si="209"/>
        <v>1.2624315372591137E-2</v>
      </c>
      <c r="AN1167" s="137" t="str">
        <f t="shared" si="210"/>
        <v/>
      </c>
      <c r="AO1167" s="137" t="str">
        <f t="shared" si="211"/>
        <v/>
      </c>
      <c r="AP1167" s="137">
        <f t="shared" si="212"/>
        <v>0</v>
      </c>
      <c r="AQ1167" s="137" t="str">
        <f t="shared" si="213"/>
        <v/>
      </c>
      <c r="AR1167" s="137" t="str">
        <f t="shared" si="214"/>
        <v/>
      </c>
      <c r="AZ1167" s="163"/>
      <c r="BA1167" s="142"/>
      <c r="BB1167" s="163"/>
      <c r="BC1167" s="174"/>
      <c r="BD1167" s="174"/>
      <c r="BE1167" s="174"/>
      <c r="BF1167" s="174"/>
      <c r="BG1167" s="164"/>
      <c r="BH1167" s="164"/>
      <c r="BI1167" s="164"/>
      <c r="BK1167" s="137">
        <v>320</v>
      </c>
      <c r="BL1167" s="137">
        <f t="shared" si="202"/>
        <v>2.0415999999999928</v>
      </c>
      <c r="BM1167" s="137">
        <f t="shared" si="203"/>
        <v>0.95750203135914691</v>
      </c>
      <c r="BN1167" s="137">
        <f t="shared" si="204"/>
        <v>3.6610287340166359E-4</v>
      </c>
      <c r="BO1167" s="137" t="str">
        <f t="shared" si="205"/>
        <v/>
      </c>
      <c r="BP1167" s="137" t="str">
        <f t="shared" si="201"/>
        <v/>
      </c>
    </row>
    <row r="1168" spans="3:68" ht="20.100000000000001" customHeight="1" x14ac:dyDescent="0.25">
      <c r="C1168" s="12"/>
      <c r="E1168" s="130"/>
      <c r="F1168" s="130"/>
      <c r="S1168" s="138"/>
      <c r="U1168" s="154"/>
      <c r="V1168" s="154"/>
      <c r="AF1168" s="137">
        <v>344</v>
      </c>
      <c r="AG1168" s="137">
        <f t="shared" si="206"/>
        <v>-2.6239999999999997</v>
      </c>
      <c r="AK1168" s="137">
        <f t="shared" si="207"/>
        <v>1.2757620071877524E-2</v>
      </c>
      <c r="AL1168" s="137">
        <f t="shared" si="208"/>
        <v>4.3451892575953836E-3</v>
      </c>
      <c r="AM1168" s="137">
        <f t="shared" si="209"/>
        <v>1.2757620071877524E-2</v>
      </c>
      <c r="AN1168" s="137" t="str">
        <f t="shared" si="210"/>
        <v/>
      </c>
      <c r="AO1168" s="137" t="str">
        <f t="shared" si="211"/>
        <v/>
      </c>
      <c r="AP1168" s="137">
        <f t="shared" si="212"/>
        <v>0</v>
      </c>
      <c r="AQ1168" s="137" t="str">
        <f t="shared" si="213"/>
        <v/>
      </c>
      <c r="AR1168" s="137" t="str">
        <f t="shared" si="214"/>
        <v/>
      </c>
      <c r="AZ1168" s="163"/>
      <c r="BA1168" s="142"/>
      <c r="BB1168" s="163"/>
      <c r="BC1168" s="174"/>
      <c r="BD1168" s="174"/>
      <c r="BE1168" s="174"/>
      <c r="BF1168" s="174"/>
      <c r="BG1168" s="164"/>
      <c r="BH1168" s="164"/>
      <c r="BI1168" s="164"/>
      <c r="BK1168" s="137">
        <v>321</v>
      </c>
      <c r="BL1168" s="137">
        <f t="shared" si="202"/>
        <v>2.0479999999999929</v>
      </c>
      <c r="BM1168" s="137">
        <f t="shared" si="203"/>
        <v>0.95713592848574525</v>
      </c>
      <c r="BN1168" s="137">
        <f t="shared" si="204"/>
        <v>3.6779542457321401E-4</v>
      </c>
      <c r="BO1168" s="137" t="str">
        <f t="shared" si="205"/>
        <v/>
      </c>
      <c r="BP1168" s="137" t="str">
        <f t="shared" ref="BP1168:BP1231" si="215">IF($BM1168&lt;(1-$BI$860),$BN1168,"")</f>
        <v/>
      </c>
    </row>
    <row r="1169" spans="3:68" ht="20.100000000000001" customHeight="1" x14ac:dyDescent="0.25">
      <c r="C1169" s="12"/>
      <c r="E1169" s="130"/>
      <c r="F1169" s="130"/>
      <c r="S1169" s="138"/>
      <c r="U1169" s="154"/>
      <c r="V1169" s="154"/>
      <c r="AF1169" s="137">
        <v>345</v>
      </c>
      <c r="AG1169" s="137">
        <f t="shared" si="206"/>
        <v>-2.62</v>
      </c>
      <c r="AK1169" s="137">
        <f t="shared" si="207"/>
        <v>1.2892126107895304E-2</v>
      </c>
      <c r="AL1169" s="137">
        <f t="shared" si="208"/>
        <v>4.3964883481213092E-3</v>
      </c>
      <c r="AM1169" s="137">
        <f t="shared" si="209"/>
        <v>1.2892126107895304E-2</v>
      </c>
      <c r="AN1169" s="137" t="str">
        <f t="shared" si="210"/>
        <v/>
      </c>
      <c r="AO1169" s="137" t="str">
        <f t="shared" si="211"/>
        <v/>
      </c>
      <c r="AP1169" s="137">
        <f t="shared" si="212"/>
        <v>0</v>
      </c>
      <c r="AQ1169" s="137" t="str">
        <f t="shared" si="213"/>
        <v/>
      </c>
      <c r="AR1169" s="137" t="str">
        <f t="shared" si="214"/>
        <v/>
      </c>
      <c r="AZ1169" s="163"/>
      <c r="BA1169" s="142"/>
      <c r="BB1169" s="163"/>
      <c r="BC1169" s="174"/>
      <c r="BD1169" s="174"/>
      <c r="BE1169" s="174"/>
      <c r="BF1169" s="174"/>
      <c r="BG1169" s="164"/>
      <c r="BH1169" s="164"/>
      <c r="BI1169" s="164"/>
      <c r="BK1169" s="137">
        <v>322</v>
      </c>
      <c r="BL1169" s="137">
        <f t="shared" ref="BL1169:BL1232" si="216">BL1168+$BO$845</f>
        <v>2.0543999999999931</v>
      </c>
      <c r="BM1169" s="137">
        <f t="shared" ref="BM1169:BM1232" si="217">_xlfn.CHISQ.DIST.RT(BL1169,7)</f>
        <v>0.95676813306117203</v>
      </c>
      <c r="BN1169" s="137">
        <f t="shared" ref="BN1169:BN1232" si="218">BM1169-BM1170</f>
        <v>3.6948680798920552E-4</v>
      </c>
      <c r="BO1169" s="137" t="str">
        <f t="shared" ref="BO1169:BO1232" si="219">IF(BM1169&lt;(1-$BI$852),BN1169,"")</f>
        <v/>
      </c>
      <c r="BP1169" s="137" t="str">
        <f t="shared" si="215"/>
        <v/>
      </c>
    </row>
    <row r="1170" spans="3:68" ht="20.100000000000001" customHeight="1" x14ac:dyDescent="0.25">
      <c r="C1170" s="12"/>
      <c r="E1170" s="130"/>
      <c r="F1170" s="130"/>
      <c r="S1170" s="138"/>
      <c r="U1170" s="154"/>
      <c r="V1170" s="154"/>
      <c r="AF1170" s="137">
        <v>346</v>
      </c>
      <c r="AG1170" s="137">
        <f t="shared" si="206"/>
        <v>-2.6159999999999997</v>
      </c>
      <c r="AK1170" s="137">
        <f t="shared" si="207"/>
        <v>1.3027841819719681E-2</v>
      </c>
      <c r="AL1170" s="137">
        <f t="shared" si="208"/>
        <v>4.4483278793583129E-3</v>
      </c>
      <c r="AM1170" s="137">
        <f t="shared" si="209"/>
        <v>1.3027841819719681E-2</v>
      </c>
      <c r="AN1170" s="137" t="str">
        <f t="shared" si="210"/>
        <v/>
      </c>
      <c r="AO1170" s="137" t="str">
        <f t="shared" si="211"/>
        <v/>
      </c>
      <c r="AP1170" s="137">
        <f t="shared" si="212"/>
        <v>0</v>
      </c>
      <c r="AQ1170" s="137" t="str">
        <f t="shared" si="213"/>
        <v/>
      </c>
      <c r="AR1170" s="137" t="str">
        <f t="shared" si="214"/>
        <v/>
      </c>
      <c r="AZ1170" s="163"/>
      <c r="BA1170" s="142"/>
      <c r="BB1170" s="163"/>
      <c r="BC1170" s="174"/>
      <c r="BD1170" s="174"/>
      <c r="BE1170" s="174"/>
      <c r="BF1170" s="174"/>
      <c r="BG1170" s="164"/>
      <c r="BH1170" s="164"/>
      <c r="BI1170" s="164"/>
      <c r="BK1170" s="137">
        <v>323</v>
      </c>
      <c r="BL1170" s="137">
        <f t="shared" si="216"/>
        <v>2.0607999999999933</v>
      </c>
      <c r="BM1170" s="137">
        <f t="shared" si="217"/>
        <v>0.95639864625318283</v>
      </c>
      <c r="BN1170" s="137">
        <f t="shared" si="218"/>
        <v>3.7117699187150244E-4</v>
      </c>
      <c r="BO1170" s="137" t="str">
        <f t="shared" si="219"/>
        <v/>
      </c>
      <c r="BP1170" s="137" t="str">
        <f t="shared" si="215"/>
        <v/>
      </c>
    </row>
    <row r="1171" spans="3:68" ht="20.100000000000001" customHeight="1" x14ac:dyDescent="0.25">
      <c r="C1171" s="12"/>
      <c r="E1171" s="130"/>
      <c r="F1171" s="130"/>
      <c r="S1171" s="138"/>
      <c r="U1171" s="154"/>
      <c r="V1171" s="154"/>
      <c r="AF1171" s="137">
        <v>347</v>
      </c>
      <c r="AG1171" s="137">
        <f t="shared" si="206"/>
        <v>-2.6120000000000001</v>
      </c>
      <c r="AK1171" s="137">
        <f t="shared" si="207"/>
        <v>1.3164775575909208E-2</v>
      </c>
      <c r="AL1171" s="137">
        <f t="shared" si="208"/>
        <v>4.5007127067369194E-3</v>
      </c>
      <c r="AM1171" s="137">
        <f t="shared" si="209"/>
        <v>1.3164775575909208E-2</v>
      </c>
      <c r="AN1171" s="137" t="str">
        <f t="shared" si="210"/>
        <v/>
      </c>
      <c r="AO1171" s="137" t="str">
        <f t="shared" si="211"/>
        <v/>
      </c>
      <c r="AP1171" s="137">
        <f t="shared" si="212"/>
        <v>0</v>
      </c>
      <c r="AQ1171" s="137" t="str">
        <f t="shared" si="213"/>
        <v/>
      </c>
      <c r="AR1171" s="137" t="str">
        <f t="shared" si="214"/>
        <v/>
      </c>
      <c r="AZ1171" s="163"/>
      <c r="BA1171" s="142"/>
      <c r="BB1171" s="163"/>
      <c r="BC1171" s="174"/>
      <c r="BD1171" s="174"/>
      <c r="BE1171" s="174"/>
      <c r="BF1171" s="174"/>
      <c r="BG1171" s="164"/>
      <c r="BH1171" s="164"/>
      <c r="BI1171" s="164"/>
      <c r="BK1171" s="137">
        <v>324</v>
      </c>
      <c r="BL1171" s="137">
        <f t="shared" si="216"/>
        <v>2.0671999999999935</v>
      </c>
      <c r="BM1171" s="137">
        <f t="shared" si="217"/>
        <v>0.95602746926131132</v>
      </c>
      <c r="BN1171" s="137">
        <f t="shared" si="218"/>
        <v>3.728659446282645E-4</v>
      </c>
      <c r="BO1171" s="137" t="str">
        <f t="shared" si="219"/>
        <v/>
      </c>
      <c r="BP1171" s="137" t="str">
        <f t="shared" si="215"/>
        <v/>
      </c>
    </row>
    <row r="1172" spans="3:68" ht="20.100000000000001" customHeight="1" x14ac:dyDescent="0.25">
      <c r="C1172" s="12"/>
      <c r="E1172" s="130"/>
      <c r="F1172" s="130"/>
      <c r="S1172" s="138"/>
      <c r="U1172" s="154"/>
      <c r="V1172" s="154"/>
      <c r="AF1172" s="137">
        <v>348</v>
      </c>
      <c r="AG1172" s="137">
        <f t="shared" si="206"/>
        <v>-2.6079999999999997</v>
      </c>
      <c r="AK1172" s="137">
        <f t="shared" si="207"/>
        <v>1.3302935774278032E-2</v>
      </c>
      <c r="AL1172" s="137">
        <f t="shared" si="208"/>
        <v>4.5536477192205322E-3</v>
      </c>
      <c r="AM1172" s="137">
        <f t="shared" si="209"/>
        <v>1.3302935774278032E-2</v>
      </c>
      <c r="AN1172" s="137" t="str">
        <f t="shared" si="210"/>
        <v/>
      </c>
      <c r="AO1172" s="137" t="str">
        <f t="shared" si="211"/>
        <v/>
      </c>
      <c r="AP1172" s="137">
        <f t="shared" si="212"/>
        <v>0</v>
      </c>
      <c r="AQ1172" s="137" t="str">
        <f t="shared" si="213"/>
        <v/>
      </c>
      <c r="AR1172" s="137" t="str">
        <f t="shared" si="214"/>
        <v/>
      </c>
      <c r="AZ1172" s="163"/>
      <c r="BA1172" s="142"/>
      <c r="BB1172" s="163"/>
      <c r="BC1172" s="174"/>
      <c r="BD1172" s="174"/>
      <c r="BE1172" s="174"/>
      <c r="BF1172" s="174"/>
      <c r="BG1172" s="164"/>
      <c r="BH1172" s="164"/>
      <c r="BI1172" s="164"/>
      <c r="BK1172" s="137">
        <v>325</v>
      </c>
      <c r="BL1172" s="137">
        <f t="shared" si="216"/>
        <v>2.0735999999999937</v>
      </c>
      <c r="BM1172" s="137">
        <f t="shared" si="217"/>
        <v>0.95565460331668306</v>
      </c>
      <c r="BN1172" s="137">
        <f t="shared" si="218"/>
        <v>3.745536348540579E-4</v>
      </c>
      <c r="BO1172" s="137" t="str">
        <f t="shared" si="219"/>
        <v/>
      </c>
      <c r="BP1172" s="137" t="str">
        <f t="shared" si="215"/>
        <v/>
      </c>
    </row>
    <row r="1173" spans="3:68" ht="20.100000000000001" customHeight="1" x14ac:dyDescent="0.25">
      <c r="C1173" s="12"/>
      <c r="E1173" s="130"/>
      <c r="F1173" s="130"/>
      <c r="S1173" s="138"/>
      <c r="U1173" s="154"/>
      <c r="V1173" s="154"/>
      <c r="AF1173" s="137">
        <v>349</v>
      </c>
      <c r="AG1173" s="137">
        <f t="shared" si="206"/>
        <v>-2.6040000000000001</v>
      </c>
      <c r="AK1173" s="137">
        <f t="shared" si="207"/>
        <v>1.3442330841662849E-2</v>
      </c>
      <c r="AL1173" s="137">
        <f t="shared" si="208"/>
        <v>4.6071378394218843E-3</v>
      </c>
      <c r="AM1173" s="137">
        <f t="shared" si="209"/>
        <v>1.3442330841662849E-2</v>
      </c>
      <c r="AN1173" s="137" t="str">
        <f t="shared" si="210"/>
        <v/>
      </c>
      <c r="AO1173" s="137" t="str">
        <f t="shared" si="211"/>
        <v/>
      </c>
      <c r="AP1173" s="137">
        <f t="shared" si="212"/>
        <v>0</v>
      </c>
      <c r="AQ1173" s="137" t="str">
        <f t="shared" si="213"/>
        <v/>
      </c>
      <c r="AR1173" s="137" t="str">
        <f t="shared" si="214"/>
        <v/>
      </c>
      <c r="AZ1173" s="163"/>
      <c r="BA1173" s="142"/>
      <c r="BB1173" s="163"/>
      <c r="BC1173" s="174"/>
      <c r="BD1173" s="174"/>
      <c r="BE1173" s="174"/>
      <c r="BF1173" s="174"/>
      <c r="BG1173" s="164"/>
      <c r="BH1173" s="164"/>
      <c r="BI1173" s="164"/>
      <c r="BK1173" s="137">
        <v>326</v>
      </c>
      <c r="BL1173" s="137">
        <f t="shared" si="216"/>
        <v>2.0799999999999939</v>
      </c>
      <c r="BM1173" s="137">
        <f t="shared" si="217"/>
        <v>0.955280049681829</v>
      </c>
      <c r="BN1173" s="137">
        <f t="shared" si="218"/>
        <v>3.7624003132907813E-4</v>
      </c>
      <c r="BO1173" s="137" t="str">
        <f t="shared" si="219"/>
        <v/>
      </c>
      <c r="BP1173" s="137" t="str">
        <f t="shared" si="215"/>
        <v/>
      </c>
    </row>
    <row r="1174" spans="3:68" ht="20.100000000000001" customHeight="1" x14ac:dyDescent="0.25">
      <c r="C1174" s="12"/>
      <c r="E1174" s="130"/>
      <c r="F1174" s="130"/>
      <c r="S1174" s="138"/>
      <c r="U1174" s="154"/>
      <c r="V1174" s="154"/>
      <c r="AF1174" s="137">
        <v>350</v>
      </c>
      <c r="AG1174" s="137">
        <f t="shared" si="206"/>
        <v>-2.5999999999999996</v>
      </c>
      <c r="AK1174" s="137">
        <f t="shared" si="207"/>
        <v>1.3582969233685634E-2</v>
      </c>
      <c r="AL1174" s="137">
        <f t="shared" si="208"/>
        <v>4.6611880237187493E-3</v>
      </c>
      <c r="AM1174" s="137">
        <f t="shared" si="209"/>
        <v>1.3582969233685634E-2</v>
      </c>
      <c r="AN1174" s="137" t="str">
        <f t="shared" si="210"/>
        <v/>
      </c>
      <c r="AO1174" s="137" t="str">
        <f t="shared" si="211"/>
        <v/>
      </c>
      <c r="AP1174" s="137">
        <f t="shared" si="212"/>
        <v>0</v>
      </c>
      <c r="AQ1174" s="137" t="str">
        <f t="shared" si="213"/>
        <v/>
      </c>
      <c r="AR1174" s="137" t="str">
        <f t="shared" si="214"/>
        <v/>
      </c>
      <c r="AZ1174" s="163"/>
      <c r="BA1174" s="142"/>
      <c r="BB1174" s="163"/>
      <c r="BC1174" s="174"/>
      <c r="BD1174" s="174"/>
      <c r="BE1174" s="174"/>
      <c r="BF1174" s="174"/>
      <c r="BG1174" s="164"/>
      <c r="BH1174" s="164"/>
      <c r="BI1174" s="164"/>
      <c r="BK1174" s="137">
        <v>327</v>
      </c>
      <c r="BL1174" s="137">
        <f t="shared" si="216"/>
        <v>2.086399999999994</v>
      </c>
      <c r="BM1174" s="137">
        <f t="shared" si="217"/>
        <v>0.95490380965049992</v>
      </c>
      <c r="BN1174" s="137">
        <f t="shared" si="218"/>
        <v>3.7792510302003812E-4</v>
      </c>
      <c r="BO1174" s="137" t="str">
        <f t="shared" si="219"/>
        <v/>
      </c>
      <c r="BP1174" s="137" t="str">
        <f t="shared" si="215"/>
        <v/>
      </c>
    </row>
    <row r="1175" spans="3:68" ht="20.100000000000001" customHeight="1" x14ac:dyDescent="0.25">
      <c r="C1175" s="12"/>
      <c r="E1175" s="130"/>
      <c r="F1175" s="130"/>
      <c r="S1175" s="138"/>
      <c r="U1175" s="154"/>
      <c r="V1175" s="154"/>
      <c r="AF1175" s="137">
        <v>351</v>
      </c>
      <c r="AG1175" s="137">
        <f t="shared" si="206"/>
        <v>-2.5960000000000001</v>
      </c>
      <c r="AK1175" s="137">
        <f t="shared" si="207"/>
        <v>1.3724859434510971E-2</v>
      </c>
      <c r="AL1175" s="137">
        <f t="shared" si="208"/>
        <v>4.715803262368516E-3</v>
      </c>
      <c r="AM1175" s="137">
        <f t="shared" si="209"/>
        <v>1.3724859434510971E-2</v>
      </c>
      <c r="AN1175" s="137" t="str">
        <f t="shared" si="210"/>
        <v/>
      </c>
      <c r="AO1175" s="137" t="str">
        <f t="shared" si="211"/>
        <v/>
      </c>
      <c r="AP1175" s="137">
        <f t="shared" si="212"/>
        <v>0</v>
      </c>
      <c r="AQ1175" s="137" t="str">
        <f t="shared" si="213"/>
        <v/>
      </c>
      <c r="AR1175" s="137" t="str">
        <f t="shared" si="214"/>
        <v/>
      </c>
      <c r="AZ1175" s="163"/>
      <c r="BA1175" s="142"/>
      <c r="BB1175" s="163"/>
      <c r="BC1175" s="174"/>
      <c r="BD1175" s="174"/>
      <c r="BE1175" s="174"/>
      <c r="BF1175" s="174"/>
      <c r="BG1175" s="164"/>
      <c r="BH1175" s="164"/>
      <c r="BI1175" s="164"/>
      <c r="BK1175" s="137">
        <v>328</v>
      </c>
      <c r="BL1175" s="137">
        <f t="shared" si="216"/>
        <v>2.0927999999999942</v>
      </c>
      <c r="BM1175" s="137">
        <f t="shared" si="217"/>
        <v>0.95452588454747989</v>
      </c>
      <c r="BN1175" s="137">
        <f t="shared" si="218"/>
        <v>3.7960881907861399E-4</v>
      </c>
      <c r="BO1175" s="137" t="str">
        <f t="shared" si="219"/>
        <v/>
      </c>
      <c r="BP1175" s="137" t="str">
        <f t="shared" si="215"/>
        <v/>
      </c>
    </row>
    <row r="1176" spans="3:68" ht="20.100000000000001" customHeight="1" x14ac:dyDescent="0.25">
      <c r="C1176" s="12"/>
      <c r="E1176" s="130"/>
      <c r="F1176" s="130"/>
      <c r="S1176" s="138"/>
      <c r="U1176" s="154"/>
      <c r="V1176" s="154"/>
      <c r="AF1176" s="137">
        <v>352</v>
      </c>
      <c r="AG1176" s="137">
        <f t="shared" si="206"/>
        <v>-2.5920000000000001</v>
      </c>
      <c r="AK1176" s="137">
        <f t="shared" si="207"/>
        <v>1.3868009956599181E-2</v>
      </c>
      <c r="AL1176" s="137">
        <f t="shared" si="208"/>
        <v>4.7709885796219384E-3</v>
      </c>
      <c r="AM1176" s="137">
        <f t="shared" si="209"/>
        <v>1.3868009956599181E-2</v>
      </c>
      <c r="AN1176" s="137" t="str">
        <f t="shared" si="210"/>
        <v/>
      </c>
      <c r="AO1176" s="137" t="str">
        <f t="shared" si="211"/>
        <v/>
      </c>
      <c r="AP1176" s="137">
        <f t="shared" si="212"/>
        <v>0</v>
      </c>
      <c r="AQ1176" s="137" t="str">
        <f t="shared" si="213"/>
        <v/>
      </c>
      <c r="AR1176" s="137" t="str">
        <f t="shared" si="214"/>
        <v/>
      </c>
      <c r="AZ1176" s="163"/>
      <c r="BA1176" s="142"/>
      <c r="BB1176" s="163"/>
      <c r="BC1176" s="174"/>
      <c r="BD1176" s="174"/>
      <c r="BE1176" s="174"/>
      <c r="BF1176" s="174"/>
      <c r="BG1176" s="164"/>
      <c r="BH1176" s="164"/>
      <c r="BI1176" s="164"/>
      <c r="BK1176" s="137">
        <v>329</v>
      </c>
      <c r="BL1176" s="137">
        <f t="shared" si="216"/>
        <v>2.0991999999999944</v>
      </c>
      <c r="BM1176" s="137">
        <f t="shared" si="217"/>
        <v>0.95414627572840127</v>
      </c>
      <c r="BN1176" s="137">
        <f t="shared" si="218"/>
        <v>3.8129114884244419E-4</v>
      </c>
      <c r="BO1176" s="137" t="str">
        <f t="shared" si="219"/>
        <v/>
      </c>
      <c r="BP1176" s="137" t="str">
        <f t="shared" si="215"/>
        <v/>
      </c>
    </row>
    <row r="1177" spans="3:68" ht="20.100000000000001" customHeight="1" x14ac:dyDescent="0.25">
      <c r="C1177" s="12"/>
      <c r="E1177" s="130"/>
      <c r="F1177" s="130"/>
      <c r="S1177" s="138"/>
      <c r="U1177" s="154"/>
      <c r="V1177" s="154"/>
      <c r="AF1177" s="137">
        <v>353</v>
      </c>
      <c r="AG1177" s="137">
        <f t="shared" si="206"/>
        <v>-2.5880000000000001</v>
      </c>
      <c r="AK1177" s="137">
        <f t="shared" si="207"/>
        <v>1.4012429340453998E-2</v>
      </c>
      <c r="AL1177" s="137">
        <f t="shared" si="208"/>
        <v>4.8267490338357614E-3</v>
      </c>
      <c r="AM1177" s="137">
        <f t="shared" si="209"/>
        <v>1.4012429340453998E-2</v>
      </c>
      <c r="AN1177" s="137" t="str">
        <f t="shared" si="210"/>
        <v/>
      </c>
      <c r="AO1177" s="137" t="str">
        <f t="shared" si="211"/>
        <v/>
      </c>
      <c r="AP1177" s="137">
        <f t="shared" si="212"/>
        <v>0</v>
      </c>
      <c r="AQ1177" s="137" t="str">
        <f t="shared" si="213"/>
        <v/>
      </c>
      <c r="AR1177" s="137" t="str">
        <f t="shared" si="214"/>
        <v/>
      </c>
      <c r="AZ1177" s="163"/>
      <c r="BA1177" s="142"/>
      <c r="BB1177" s="163"/>
      <c r="BC1177" s="174"/>
      <c r="BD1177" s="174"/>
      <c r="BE1177" s="174"/>
      <c r="BF1177" s="174"/>
      <c r="BG1177" s="164"/>
      <c r="BH1177" s="164"/>
      <c r="BI1177" s="164"/>
      <c r="BK1177" s="137">
        <v>330</v>
      </c>
      <c r="BL1177" s="137">
        <f t="shared" si="216"/>
        <v>2.1055999999999946</v>
      </c>
      <c r="BM1177" s="137">
        <f t="shared" si="217"/>
        <v>0.95376498457955883</v>
      </c>
      <c r="BN1177" s="137">
        <f t="shared" si="218"/>
        <v>3.8297206183346422E-4</v>
      </c>
      <c r="BO1177" s="137" t="str">
        <f t="shared" si="219"/>
        <v/>
      </c>
      <c r="BP1177" s="137" t="str">
        <f t="shared" si="215"/>
        <v/>
      </c>
    </row>
    <row r="1178" spans="3:68" ht="20.100000000000001" customHeight="1" x14ac:dyDescent="0.25">
      <c r="C1178" s="12"/>
      <c r="E1178" s="130"/>
      <c r="F1178" s="130"/>
      <c r="S1178" s="138"/>
      <c r="U1178" s="154"/>
      <c r="V1178" s="154"/>
      <c r="AF1178" s="137">
        <v>354</v>
      </c>
      <c r="AG1178" s="137">
        <f t="shared" si="206"/>
        <v>-2.5840000000000001</v>
      </c>
      <c r="AK1178" s="137">
        <f t="shared" si="207"/>
        <v>1.4158126154365801E-2</v>
      </c>
      <c r="AL1178" s="137">
        <f t="shared" si="208"/>
        <v>4.8830897175844226E-3</v>
      </c>
      <c r="AM1178" s="137">
        <f t="shared" si="209"/>
        <v>1.4158126154365801E-2</v>
      </c>
      <c r="AN1178" s="137" t="str">
        <f t="shared" si="210"/>
        <v/>
      </c>
      <c r="AO1178" s="137" t="str">
        <f t="shared" si="211"/>
        <v/>
      </c>
      <c r="AP1178" s="137">
        <f t="shared" si="212"/>
        <v>0</v>
      </c>
      <c r="AQ1178" s="137" t="str">
        <f t="shared" si="213"/>
        <v/>
      </c>
      <c r="AR1178" s="137" t="str">
        <f t="shared" si="214"/>
        <v/>
      </c>
      <c r="AZ1178" s="163"/>
      <c r="BA1178" s="142"/>
      <c r="BB1178" s="163"/>
      <c r="BC1178" s="174"/>
      <c r="BD1178" s="174"/>
      <c r="BE1178" s="174"/>
      <c r="BF1178" s="174"/>
      <c r="BG1178" s="164"/>
      <c r="BH1178" s="164"/>
      <c r="BI1178" s="164"/>
      <c r="BK1178" s="137">
        <v>331</v>
      </c>
      <c r="BL1178" s="137">
        <f t="shared" si="216"/>
        <v>2.1119999999999948</v>
      </c>
      <c r="BM1178" s="137">
        <f t="shared" si="217"/>
        <v>0.95338201251772536</v>
      </c>
      <c r="BN1178" s="137">
        <f t="shared" si="218"/>
        <v>3.8465152775968292E-4</v>
      </c>
      <c r="BO1178" s="137" t="str">
        <f t="shared" si="219"/>
        <v/>
      </c>
      <c r="BP1178" s="137" t="str">
        <f t="shared" si="215"/>
        <v/>
      </c>
    </row>
    <row r="1179" spans="3:68" ht="20.100000000000001" customHeight="1" x14ac:dyDescent="0.25">
      <c r="C1179" s="12"/>
      <c r="E1179" s="130"/>
      <c r="F1179" s="130"/>
      <c r="S1179" s="138"/>
      <c r="U1179" s="154"/>
      <c r="V1179" s="154"/>
      <c r="AF1179" s="137">
        <v>355</v>
      </c>
      <c r="AG1179" s="137">
        <f t="shared" si="206"/>
        <v>-2.58</v>
      </c>
      <c r="AK1179" s="137">
        <f t="shared" si="207"/>
        <v>1.430510899414969E-2</v>
      </c>
      <c r="AL1179" s="137">
        <f t="shared" si="208"/>
        <v>4.9400157577706438E-3</v>
      </c>
      <c r="AM1179" s="137">
        <f t="shared" si="209"/>
        <v>1.430510899414969E-2</v>
      </c>
      <c r="AN1179" s="137" t="str">
        <f t="shared" si="210"/>
        <v/>
      </c>
      <c r="AO1179" s="137" t="str">
        <f t="shared" si="211"/>
        <v/>
      </c>
      <c r="AP1179" s="137">
        <f t="shared" si="212"/>
        <v>0</v>
      </c>
      <c r="AQ1179" s="137" t="str">
        <f t="shared" si="213"/>
        <v/>
      </c>
      <c r="AR1179" s="137" t="str">
        <f t="shared" si="214"/>
        <v/>
      </c>
      <c r="AZ1179" s="163"/>
      <c r="BA1179" s="142"/>
      <c r="BB1179" s="163"/>
      <c r="BC1179" s="174"/>
      <c r="BD1179" s="174"/>
      <c r="BE1179" s="174"/>
      <c r="BF1179" s="174"/>
      <c r="BG1179" s="164"/>
      <c r="BH1179" s="164"/>
      <c r="BI1179" s="164"/>
      <c r="BK1179" s="137">
        <v>332</v>
      </c>
      <c r="BL1179" s="137">
        <f t="shared" si="216"/>
        <v>2.118399999999995</v>
      </c>
      <c r="BM1179" s="137">
        <f t="shared" si="217"/>
        <v>0.95299736098996568</v>
      </c>
      <c r="BN1179" s="137">
        <f t="shared" si="218"/>
        <v>3.8632951651262903E-4</v>
      </c>
      <c r="BO1179" s="137" t="str">
        <f t="shared" si="219"/>
        <v/>
      </c>
      <c r="BP1179" s="137" t="str">
        <f t="shared" si="215"/>
        <v/>
      </c>
    </row>
    <row r="1180" spans="3:68" ht="20.100000000000001" customHeight="1" x14ac:dyDescent="0.25">
      <c r="C1180" s="12"/>
      <c r="E1180" s="130"/>
      <c r="F1180" s="130"/>
      <c r="S1180" s="138"/>
      <c r="U1180" s="154"/>
      <c r="V1180" s="154"/>
      <c r="AF1180" s="137">
        <v>356</v>
      </c>
      <c r="AG1180" s="137">
        <f t="shared" si="206"/>
        <v>-2.5760000000000001</v>
      </c>
      <c r="AK1180" s="137">
        <f t="shared" si="207"/>
        <v>1.4453386482878713E-2</v>
      </c>
      <c r="AL1180" s="137">
        <f t="shared" si="208"/>
        <v>4.9975323157350135E-3</v>
      </c>
      <c r="AM1180" s="137">
        <f t="shared" si="209"/>
        <v>1.4453386482878713E-2</v>
      </c>
      <c r="AN1180" s="137" t="str">
        <f t="shared" si="210"/>
        <v/>
      </c>
      <c r="AO1180" s="137" t="str">
        <f t="shared" si="211"/>
        <v/>
      </c>
      <c r="AP1180" s="137">
        <f t="shared" si="212"/>
        <v>0</v>
      </c>
      <c r="AQ1180" s="137" t="str">
        <f t="shared" si="213"/>
        <v/>
      </c>
      <c r="AR1180" s="137" t="str">
        <f t="shared" si="214"/>
        <v/>
      </c>
      <c r="AZ1180" s="163"/>
      <c r="BA1180" s="142"/>
      <c r="BB1180" s="163"/>
      <c r="BC1180" s="174"/>
      <c r="BD1180" s="174"/>
      <c r="BE1180" s="174"/>
      <c r="BF1180" s="174"/>
      <c r="BG1180" s="164"/>
      <c r="BH1180" s="164"/>
      <c r="BI1180" s="164"/>
      <c r="BK1180" s="137">
        <v>333</v>
      </c>
      <c r="BL1180" s="137">
        <f t="shared" si="216"/>
        <v>2.1247999999999951</v>
      </c>
      <c r="BM1180" s="137">
        <f t="shared" si="217"/>
        <v>0.95261103147345305</v>
      </c>
      <c r="BN1180" s="137">
        <f t="shared" si="218"/>
        <v>3.8800599816868342E-4</v>
      </c>
      <c r="BO1180" s="137" t="str">
        <f t="shared" si="219"/>
        <v/>
      </c>
      <c r="BP1180" s="137" t="str">
        <f t="shared" si="215"/>
        <v/>
      </c>
    </row>
    <row r="1181" spans="3:68" ht="20.100000000000001" customHeight="1" x14ac:dyDescent="0.25">
      <c r="C1181" s="12"/>
      <c r="E1181" s="130"/>
      <c r="F1181" s="130"/>
      <c r="S1181" s="138"/>
      <c r="U1181" s="154"/>
      <c r="V1181" s="154"/>
      <c r="AF1181" s="137">
        <v>357</v>
      </c>
      <c r="AG1181" s="137">
        <f t="shared" si="206"/>
        <v>-2.5720000000000001</v>
      </c>
      <c r="AK1181" s="137">
        <f t="shared" si="207"/>
        <v>1.4602967270612131E-2</v>
      </c>
      <c r="AL1181" s="137">
        <f t="shared" si="208"/>
        <v>5.055644587364491E-3</v>
      </c>
      <c r="AM1181" s="137">
        <f t="shared" si="209"/>
        <v>1.4602967270612131E-2</v>
      </c>
      <c r="AN1181" s="137" t="str">
        <f t="shared" si="210"/>
        <v/>
      </c>
      <c r="AO1181" s="137" t="str">
        <f t="shared" si="211"/>
        <v/>
      </c>
      <c r="AP1181" s="137">
        <f t="shared" si="212"/>
        <v>0</v>
      </c>
      <c r="AQ1181" s="137" t="str">
        <f t="shared" si="213"/>
        <v/>
      </c>
      <c r="AR1181" s="137" t="str">
        <f t="shared" si="214"/>
        <v/>
      </c>
      <c r="AZ1181" s="163"/>
      <c r="BA1181" s="142"/>
      <c r="BB1181" s="163"/>
      <c r="BC1181" s="174"/>
      <c r="BD1181" s="174"/>
      <c r="BE1181" s="174"/>
      <c r="BF1181" s="174"/>
      <c r="BG1181" s="164"/>
      <c r="BH1181" s="164"/>
      <c r="BI1181" s="164"/>
      <c r="BK1181" s="137">
        <v>334</v>
      </c>
      <c r="BL1181" s="137">
        <f t="shared" si="216"/>
        <v>2.1311999999999953</v>
      </c>
      <c r="BM1181" s="137">
        <f t="shared" si="217"/>
        <v>0.95222302547528437</v>
      </c>
      <c r="BN1181" s="137">
        <f t="shared" si="218"/>
        <v>3.8968094298841294E-4</v>
      </c>
      <c r="BO1181" s="137" t="str">
        <f t="shared" si="219"/>
        <v/>
      </c>
      <c r="BP1181" s="137" t="str">
        <f t="shared" si="215"/>
        <v/>
      </c>
    </row>
    <row r="1182" spans="3:68" ht="20.100000000000001" customHeight="1" x14ac:dyDescent="0.25">
      <c r="C1182" s="12"/>
      <c r="E1182" s="130"/>
      <c r="F1182" s="130"/>
      <c r="S1182" s="138"/>
      <c r="U1182" s="154"/>
      <c r="V1182" s="154"/>
      <c r="AF1182" s="137">
        <v>358</v>
      </c>
      <c r="AG1182" s="137">
        <f t="shared" si="206"/>
        <v>-2.5680000000000001</v>
      </c>
      <c r="AK1182" s="137">
        <f t="shared" si="207"/>
        <v>1.4753860034118634E-2</v>
      </c>
      <c r="AL1182" s="137">
        <f t="shared" si="208"/>
        <v>5.114357803199767E-3</v>
      </c>
      <c r="AM1182" s="137">
        <f t="shared" si="209"/>
        <v>1.4753860034118634E-2</v>
      </c>
      <c r="AN1182" s="137" t="str">
        <f t="shared" si="210"/>
        <v/>
      </c>
      <c r="AO1182" s="137" t="str">
        <f t="shared" si="211"/>
        <v/>
      </c>
      <c r="AP1182" s="137">
        <f t="shared" si="212"/>
        <v>0</v>
      </c>
      <c r="AQ1182" s="137" t="str">
        <f t="shared" si="213"/>
        <v/>
      </c>
      <c r="AR1182" s="137" t="str">
        <f t="shared" si="214"/>
        <v/>
      </c>
      <c r="AZ1182" s="163"/>
      <c r="BA1182" s="142"/>
      <c r="BB1182" s="163"/>
      <c r="BC1182" s="174"/>
      <c r="BD1182" s="174"/>
      <c r="BE1182" s="174"/>
      <c r="BF1182" s="174"/>
      <c r="BG1182" s="164"/>
      <c r="BH1182" s="164"/>
      <c r="BI1182" s="164"/>
      <c r="BK1182" s="137">
        <v>335</v>
      </c>
      <c r="BL1182" s="137">
        <f t="shared" si="216"/>
        <v>2.1375999999999955</v>
      </c>
      <c r="BM1182" s="137">
        <f t="shared" si="217"/>
        <v>0.95183334453229596</v>
      </c>
      <c r="BN1182" s="137">
        <f t="shared" si="218"/>
        <v>3.9135432141612636E-4</v>
      </c>
      <c r="BO1182" s="137" t="str">
        <f t="shared" si="219"/>
        <v/>
      </c>
      <c r="BP1182" s="137" t="str">
        <f t="shared" si="215"/>
        <v/>
      </c>
    </row>
    <row r="1183" spans="3:68" ht="20.100000000000001" customHeight="1" x14ac:dyDescent="0.25">
      <c r="C1183" s="12"/>
      <c r="E1183" s="130"/>
      <c r="F1183" s="130"/>
      <c r="S1183" s="138"/>
      <c r="U1183" s="154"/>
      <c r="V1183" s="154"/>
      <c r="AF1183" s="137">
        <v>359</v>
      </c>
      <c r="AG1183" s="137">
        <f t="shared" si="206"/>
        <v>-2.5640000000000001</v>
      </c>
      <c r="AK1183" s="137">
        <f t="shared" si="207"/>
        <v>1.4906073476594639E-2</v>
      </c>
      <c r="AL1183" s="137">
        <f t="shared" si="208"/>
        <v>5.1736772285415709E-3</v>
      </c>
      <c r="AM1183" s="137">
        <f t="shared" si="209"/>
        <v>1.4906073476594639E-2</v>
      </c>
      <c r="AN1183" s="137" t="str">
        <f t="shared" si="210"/>
        <v/>
      </c>
      <c r="AO1183" s="137" t="str">
        <f t="shared" si="211"/>
        <v/>
      </c>
      <c r="AP1183" s="137">
        <f t="shared" si="212"/>
        <v>0</v>
      </c>
      <c r="AQ1183" s="137" t="str">
        <f t="shared" si="213"/>
        <v/>
      </c>
      <c r="AR1183" s="137" t="str">
        <f t="shared" si="214"/>
        <v/>
      </c>
      <c r="AZ1183" s="163"/>
      <c r="BA1183" s="142"/>
      <c r="BB1183" s="163"/>
      <c r="BC1183" s="174"/>
      <c r="BD1183" s="174"/>
      <c r="BE1183" s="174"/>
      <c r="BF1183" s="174"/>
      <c r="BG1183" s="164"/>
      <c r="BH1183" s="164"/>
      <c r="BI1183" s="164"/>
      <c r="BK1183" s="137">
        <v>336</v>
      </c>
      <c r="BL1183" s="137">
        <f t="shared" si="216"/>
        <v>2.1439999999999957</v>
      </c>
      <c r="BM1183" s="137">
        <f t="shared" si="217"/>
        <v>0.95144199021087983</v>
      </c>
      <c r="BN1183" s="137">
        <f t="shared" si="218"/>
        <v>3.9302610407943028E-4</v>
      </c>
      <c r="BO1183" s="137" t="str">
        <f t="shared" si="219"/>
        <v/>
      </c>
      <c r="BP1183" s="137" t="str">
        <f t="shared" si="215"/>
        <v/>
      </c>
    </row>
    <row r="1184" spans="3:68" ht="20.100000000000001" customHeight="1" x14ac:dyDescent="0.25">
      <c r="C1184" s="12"/>
      <c r="E1184" s="130"/>
      <c r="F1184" s="130"/>
      <c r="S1184" s="138"/>
      <c r="U1184" s="154"/>
      <c r="V1184" s="154"/>
      <c r="AF1184" s="137">
        <v>360</v>
      </c>
      <c r="AG1184" s="137">
        <f t="shared" si="206"/>
        <v>-2.56</v>
      </c>
      <c r="AK1184" s="137">
        <f t="shared" si="207"/>
        <v>1.5059616327377449E-2</v>
      </c>
      <c r="AL1184" s="137">
        <f t="shared" si="208"/>
        <v>5.2336081635557816E-3</v>
      </c>
      <c r="AM1184" s="137">
        <f t="shared" si="209"/>
        <v>1.5059616327377449E-2</v>
      </c>
      <c r="AN1184" s="137" t="str">
        <f t="shared" si="210"/>
        <v/>
      </c>
      <c r="AO1184" s="137" t="str">
        <f t="shared" si="211"/>
        <v/>
      </c>
      <c r="AP1184" s="137">
        <f t="shared" si="212"/>
        <v>0</v>
      </c>
      <c r="AQ1184" s="137" t="str">
        <f t="shared" si="213"/>
        <v/>
      </c>
      <c r="AR1184" s="137" t="str">
        <f t="shared" si="214"/>
        <v/>
      </c>
      <c r="AZ1184" s="163"/>
      <c r="BA1184" s="142"/>
      <c r="BB1184" s="163"/>
      <c r="BC1184" s="174"/>
      <c r="BD1184" s="174"/>
      <c r="BE1184" s="174"/>
      <c r="BF1184" s="174"/>
      <c r="BG1184" s="164"/>
      <c r="BH1184" s="164"/>
      <c r="BI1184" s="164"/>
      <c r="BK1184" s="137">
        <v>337</v>
      </c>
      <c r="BL1184" s="137">
        <f t="shared" si="216"/>
        <v>2.1503999999999959</v>
      </c>
      <c r="BM1184" s="137">
        <f t="shared" si="217"/>
        <v>0.9510489641068004</v>
      </c>
      <c r="BN1184" s="137">
        <f t="shared" si="218"/>
        <v>3.9469626178956219E-4</v>
      </c>
      <c r="BO1184" s="137" t="str">
        <f t="shared" si="219"/>
        <v/>
      </c>
      <c r="BP1184" s="137" t="str">
        <f t="shared" si="215"/>
        <v/>
      </c>
    </row>
    <row r="1185" spans="3:68" ht="20.100000000000001" customHeight="1" x14ac:dyDescent="0.25">
      <c r="C1185" s="12"/>
      <c r="E1185" s="130"/>
      <c r="F1185" s="130"/>
      <c r="S1185" s="138"/>
      <c r="U1185" s="154"/>
      <c r="V1185" s="154"/>
      <c r="AF1185" s="137">
        <v>361</v>
      </c>
      <c r="AG1185" s="137">
        <f t="shared" si="206"/>
        <v>-2.556</v>
      </c>
      <c r="AK1185" s="137">
        <f t="shared" si="207"/>
        <v>1.5214497341653437E-2</v>
      </c>
      <c r="AL1185" s="137">
        <f t="shared" si="208"/>
        <v>5.2941559433774465E-3</v>
      </c>
      <c r="AM1185" s="137">
        <f t="shared" si="209"/>
        <v>1.5214497341653437E-2</v>
      </c>
      <c r="AN1185" s="137" t="str">
        <f t="shared" si="210"/>
        <v/>
      </c>
      <c r="AO1185" s="137" t="str">
        <f t="shared" si="211"/>
        <v/>
      </c>
      <c r="AP1185" s="137">
        <f t="shared" si="212"/>
        <v>0</v>
      </c>
      <c r="AQ1185" s="137" t="str">
        <f t="shared" si="213"/>
        <v/>
      </c>
      <c r="AR1185" s="137" t="str">
        <f t="shared" si="214"/>
        <v/>
      </c>
      <c r="AZ1185" s="163"/>
      <c r="BA1185" s="142"/>
      <c r="BB1185" s="163"/>
      <c r="BC1185" s="174"/>
      <c r="BD1185" s="174"/>
      <c r="BE1185" s="174"/>
      <c r="BF1185" s="174"/>
      <c r="BG1185" s="164"/>
      <c r="BH1185" s="164"/>
      <c r="BI1185" s="164"/>
      <c r="BK1185" s="137">
        <v>338</v>
      </c>
      <c r="BL1185" s="137">
        <f t="shared" si="216"/>
        <v>2.1567999999999961</v>
      </c>
      <c r="BM1185" s="137">
        <f t="shared" si="217"/>
        <v>0.95065426784501084</v>
      </c>
      <c r="BN1185" s="137">
        <f t="shared" si="218"/>
        <v>3.9636476554061328E-4</v>
      </c>
      <c r="BO1185" s="137" t="str">
        <f t="shared" si="219"/>
        <v/>
      </c>
      <c r="BP1185" s="137" t="str">
        <f t="shared" si="215"/>
        <v/>
      </c>
    </row>
    <row r="1186" spans="3:68" ht="20.100000000000001" customHeight="1" x14ac:dyDescent="0.25">
      <c r="C1186" s="12"/>
      <c r="E1186" s="130"/>
      <c r="F1186" s="130"/>
      <c r="S1186" s="138"/>
      <c r="U1186" s="154"/>
      <c r="V1186" s="154"/>
      <c r="AF1186" s="137">
        <v>362</v>
      </c>
      <c r="AG1186" s="137">
        <f t="shared" si="206"/>
        <v>-2.552</v>
      </c>
      <c r="AK1186" s="137">
        <f t="shared" si="207"/>
        <v>1.5370725300161052E-2</v>
      </c>
      <c r="AL1186" s="137">
        <f t="shared" si="208"/>
        <v>5.3553259382135348E-3</v>
      </c>
      <c r="AM1186" s="137">
        <f t="shared" si="209"/>
        <v>1.5370725300161052E-2</v>
      </c>
      <c r="AN1186" s="137" t="str">
        <f t="shared" si="210"/>
        <v/>
      </c>
      <c r="AO1186" s="137" t="str">
        <f t="shared" si="211"/>
        <v/>
      </c>
      <c r="AP1186" s="137">
        <f t="shared" si="212"/>
        <v>0</v>
      </c>
      <c r="AQ1186" s="137" t="str">
        <f t="shared" si="213"/>
        <v/>
      </c>
      <c r="AR1186" s="137" t="str">
        <f t="shared" si="214"/>
        <v/>
      </c>
      <c r="AZ1186" s="163"/>
      <c r="BA1186" s="142"/>
      <c r="BB1186" s="163"/>
      <c r="BC1186" s="174"/>
      <c r="BD1186" s="174"/>
      <c r="BE1186" s="174"/>
      <c r="BF1186" s="174"/>
      <c r="BG1186" s="164"/>
      <c r="BH1186" s="164"/>
      <c r="BI1186" s="164"/>
      <c r="BK1186" s="137">
        <v>339</v>
      </c>
      <c r="BL1186" s="137">
        <f t="shared" si="216"/>
        <v>2.1631999999999962</v>
      </c>
      <c r="BM1186" s="137">
        <f t="shared" si="217"/>
        <v>0.95025790307947022</v>
      </c>
      <c r="BN1186" s="137">
        <f t="shared" si="218"/>
        <v>3.9803158650897341E-4</v>
      </c>
      <c r="BO1186" s="137" t="str">
        <f t="shared" si="219"/>
        <v/>
      </c>
      <c r="BP1186" s="137" t="str">
        <f t="shared" si="215"/>
        <v/>
      </c>
    </row>
    <row r="1187" spans="3:68" ht="20.100000000000001" customHeight="1" x14ac:dyDescent="0.25">
      <c r="C1187" s="12"/>
      <c r="E1187" s="130"/>
      <c r="F1187" s="130"/>
      <c r="S1187" s="138"/>
      <c r="U1187" s="154"/>
      <c r="V1187" s="154"/>
      <c r="AF1187" s="137">
        <v>363</v>
      </c>
      <c r="AG1187" s="137">
        <f t="shared" si="206"/>
        <v>-2.548</v>
      </c>
      <c r="AK1187" s="137">
        <f t="shared" si="207"/>
        <v>1.5528309008888823E-2</v>
      </c>
      <c r="AL1187" s="137">
        <f t="shared" si="208"/>
        <v>5.4171235534445838E-3</v>
      </c>
      <c r="AM1187" s="137">
        <f t="shared" si="209"/>
        <v>1.5528309008888823E-2</v>
      </c>
      <c r="AN1187" s="137" t="str">
        <f t="shared" si="210"/>
        <v/>
      </c>
      <c r="AO1187" s="137" t="str">
        <f t="shared" si="211"/>
        <v/>
      </c>
      <c r="AP1187" s="137">
        <f t="shared" si="212"/>
        <v>0</v>
      </c>
      <c r="AQ1187" s="137" t="str">
        <f t="shared" si="213"/>
        <v/>
      </c>
      <c r="AR1187" s="137" t="str">
        <f t="shared" si="214"/>
        <v/>
      </c>
      <c r="AZ1187" s="163"/>
      <c r="BA1187" s="142"/>
      <c r="BB1187" s="163"/>
      <c r="BC1187" s="174"/>
      <c r="BD1187" s="174"/>
      <c r="BE1187" s="174"/>
      <c r="BF1187" s="174"/>
      <c r="BG1187" s="164"/>
      <c r="BH1187" s="164"/>
      <c r="BI1187" s="164"/>
      <c r="BK1187" s="137">
        <v>340</v>
      </c>
      <c r="BL1187" s="137">
        <f t="shared" si="216"/>
        <v>2.1695999999999964</v>
      </c>
      <c r="BM1187" s="137">
        <f t="shared" si="217"/>
        <v>0.94985987149296125</v>
      </c>
      <c r="BN1187" s="137">
        <f t="shared" si="218"/>
        <v>3.996966960542192E-4</v>
      </c>
      <c r="BO1187" s="137" t="str">
        <f t="shared" si="219"/>
        <v/>
      </c>
      <c r="BP1187" s="137" t="str">
        <f t="shared" si="215"/>
        <v/>
      </c>
    </row>
    <row r="1188" spans="3:68" ht="20.100000000000001" customHeight="1" x14ac:dyDescent="0.25">
      <c r="C1188" s="12"/>
      <c r="E1188" s="130"/>
      <c r="F1188" s="130"/>
      <c r="S1188" s="138"/>
      <c r="U1188" s="154"/>
      <c r="V1188" s="154"/>
      <c r="AF1188" s="137">
        <v>364</v>
      </c>
      <c r="AG1188" s="137">
        <f t="shared" si="206"/>
        <v>-2.544</v>
      </c>
      <c r="AK1188" s="137">
        <f t="shared" si="207"/>
        <v>1.5687257298768114E-2</v>
      </c>
      <c r="AL1188" s="137">
        <f t="shared" si="208"/>
        <v>5.4795542297250881E-3</v>
      </c>
      <c r="AM1188" s="137">
        <f t="shared" si="209"/>
        <v>1.5687257298768114E-2</v>
      </c>
      <c r="AN1188" s="137" t="str">
        <f t="shared" si="210"/>
        <v/>
      </c>
      <c r="AO1188" s="137" t="str">
        <f t="shared" si="211"/>
        <v/>
      </c>
      <c r="AP1188" s="137">
        <f t="shared" si="212"/>
        <v>0</v>
      </c>
      <c r="AQ1188" s="137" t="str">
        <f t="shared" si="213"/>
        <v/>
      </c>
      <c r="AR1188" s="137" t="str">
        <f t="shared" si="214"/>
        <v/>
      </c>
      <c r="AZ1188" s="163"/>
      <c r="BA1188" s="142"/>
      <c r="BB1188" s="163"/>
      <c r="BC1188" s="174"/>
      <c r="BD1188" s="174"/>
      <c r="BE1188" s="174"/>
      <c r="BF1188" s="174"/>
      <c r="BG1188" s="164"/>
      <c r="BH1188" s="164"/>
      <c r="BI1188" s="164"/>
      <c r="BK1188" s="137">
        <v>341</v>
      </c>
      <c r="BL1188" s="137">
        <f t="shared" si="216"/>
        <v>2.1759999999999966</v>
      </c>
      <c r="BM1188" s="137">
        <f t="shared" si="217"/>
        <v>0.94946017479690703</v>
      </c>
      <c r="BN1188" s="137">
        <f t="shared" si="218"/>
        <v>4.0136006571722671E-4</v>
      </c>
      <c r="BO1188" s="137" t="str">
        <f t="shared" si="219"/>
        <v/>
      </c>
      <c r="BP1188" s="137" t="str">
        <f t="shared" si="215"/>
        <v/>
      </c>
    </row>
    <row r="1189" spans="3:68" ht="20.100000000000001" customHeight="1" x14ac:dyDescent="0.25">
      <c r="C1189" s="12"/>
      <c r="E1189" s="130"/>
      <c r="F1189" s="130"/>
      <c r="S1189" s="138"/>
      <c r="U1189" s="154"/>
      <c r="V1189" s="154"/>
      <c r="AF1189" s="137">
        <v>365</v>
      </c>
      <c r="AG1189" s="137">
        <f t="shared" si="206"/>
        <v>-2.54</v>
      </c>
      <c r="AK1189" s="137">
        <f t="shared" si="207"/>
        <v>1.5847579025360818E-2</v>
      </c>
      <c r="AL1189" s="137">
        <f t="shared" si="208"/>
        <v>5.5426234430825993E-3</v>
      </c>
      <c r="AM1189" s="137">
        <f t="shared" si="209"/>
        <v>1.5847579025360818E-2</v>
      </c>
      <c r="AN1189" s="137" t="str">
        <f t="shared" si="210"/>
        <v/>
      </c>
      <c r="AO1189" s="137" t="str">
        <f t="shared" si="211"/>
        <v/>
      </c>
      <c r="AP1189" s="137">
        <f t="shared" si="212"/>
        <v>0</v>
      </c>
      <c r="AQ1189" s="137" t="str">
        <f t="shared" si="213"/>
        <v/>
      </c>
      <c r="AR1189" s="137" t="str">
        <f t="shared" si="214"/>
        <v/>
      </c>
      <c r="AZ1189" s="163"/>
      <c r="BA1189" s="142"/>
      <c r="BB1189" s="163"/>
      <c r="BC1189" s="174"/>
      <c r="BD1189" s="174"/>
      <c r="BE1189" s="174"/>
      <c r="BF1189" s="174"/>
      <c r="BG1189" s="164"/>
      <c r="BH1189" s="164"/>
      <c r="BI1189" s="164"/>
      <c r="BK1189" s="137">
        <v>342</v>
      </c>
      <c r="BL1189" s="137">
        <f t="shared" si="216"/>
        <v>2.1823999999999968</v>
      </c>
      <c r="BM1189" s="137">
        <f t="shared" si="217"/>
        <v>0.9490588147311898</v>
      </c>
      <c r="BN1189" s="137">
        <f t="shared" si="218"/>
        <v>4.0302166722094857E-4</v>
      </c>
      <c r="BO1189" s="137" t="str">
        <f t="shared" si="219"/>
        <v/>
      </c>
      <c r="BP1189" s="137" t="str">
        <f t="shared" si="215"/>
        <v/>
      </c>
    </row>
    <row r="1190" spans="3:68" ht="20.100000000000001" customHeight="1" x14ac:dyDescent="0.25">
      <c r="C1190" s="12"/>
      <c r="E1190" s="130"/>
      <c r="F1190" s="130"/>
      <c r="S1190" s="138"/>
      <c r="U1190" s="154"/>
      <c r="V1190" s="154"/>
      <c r="AF1190" s="137">
        <v>366</v>
      </c>
      <c r="AG1190" s="137">
        <f t="shared" si="206"/>
        <v>-2.536</v>
      </c>
      <c r="AK1190" s="137">
        <f t="shared" si="207"/>
        <v>1.6009283068541796E-2</v>
      </c>
      <c r="AL1190" s="137">
        <f t="shared" si="208"/>
        <v>5.6063367050156916E-3</v>
      </c>
      <c r="AM1190" s="137">
        <f t="shared" si="209"/>
        <v>1.6009283068541796E-2</v>
      </c>
      <c r="AN1190" s="137" t="str">
        <f t="shared" si="210"/>
        <v/>
      </c>
      <c r="AO1190" s="137" t="str">
        <f t="shared" si="211"/>
        <v/>
      </c>
      <c r="AP1190" s="137">
        <f t="shared" si="212"/>
        <v>0</v>
      </c>
      <c r="AQ1190" s="137" t="str">
        <f t="shared" si="213"/>
        <v/>
      </c>
      <c r="AR1190" s="137" t="str">
        <f t="shared" si="214"/>
        <v/>
      </c>
      <c r="AZ1190" s="163"/>
      <c r="BA1190" s="142"/>
      <c r="BB1190" s="163"/>
      <c r="BC1190" s="174"/>
      <c r="BD1190" s="174"/>
      <c r="BE1190" s="174"/>
      <c r="BF1190" s="174"/>
      <c r="BG1190" s="164"/>
      <c r="BH1190" s="164"/>
      <c r="BI1190" s="164"/>
      <c r="BK1190" s="137">
        <v>343</v>
      </c>
      <c r="BL1190" s="137">
        <f t="shared" si="216"/>
        <v>2.188799999999997</v>
      </c>
      <c r="BM1190" s="137">
        <f t="shared" si="217"/>
        <v>0.94865579306396886</v>
      </c>
      <c r="BN1190" s="137">
        <f t="shared" si="218"/>
        <v>4.0468147246974784E-4</v>
      </c>
      <c r="BO1190" s="137" t="str">
        <f t="shared" si="219"/>
        <v/>
      </c>
      <c r="BP1190" s="137" t="str">
        <f t="shared" si="215"/>
        <v/>
      </c>
    </row>
    <row r="1191" spans="3:68" ht="20.100000000000001" customHeight="1" x14ac:dyDescent="0.25">
      <c r="C1191" s="12"/>
      <c r="E1191" s="130"/>
      <c r="F1191" s="130"/>
      <c r="S1191" s="138"/>
      <c r="U1191" s="154"/>
      <c r="V1191" s="154"/>
      <c r="AF1191" s="137">
        <v>367</v>
      </c>
      <c r="AG1191" s="137">
        <f t="shared" si="206"/>
        <v>-2.532</v>
      </c>
      <c r="AK1191" s="137">
        <f t="shared" si="207"/>
        <v>1.6172378332176187E-2</v>
      </c>
      <c r="AL1191" s="137">
        <f t="shared" si="208"/>
        <v>5.6706995625904867E-3</v>
      </c>
      <c r="AM1191" s="137">
        <f t="shared" si="209"/>
        <v>1.6172378332176187E-2</v>
      </c>
      <c r="AN1191" s="137" t="str">
        <f t="shared" si="210"/>
        <v/>
      </c>
      <c r="AO1191" s="137" t="str">
        <f t="shared" si="211"/>
        <v/>
      </c>
      <c r="AP1191" s="137">
        <f t="shared" si="212"/>
        <v>0</v>
      </c>
      <c r="AQ1191" s="137" t="str">
        <f t="shared" si="213"/>
        <v/>
      </c>
      <c r="AR1191" s="137" t="str">
        <f t="shared" si="214"/>
        <v/>
      </c>
      <c r="AZ1191" s="163"/>
      <c r="BA1191" s="142"/>
      <c r="BB1191" s="163"/>
      <c r="BC1191" s="174"/>
      <c r="BD1191" s="174"/>
      <c r="BE1191" s="174"/>
      <c r="BF1191" s="174"/>
      <c r="BG1191" s="164"/>
      <c r="BH1191" s="164"/>
      <c r="BI1191" s="164"/>
      <c r="BK1191" s="137">
        <v>344</v>
      </c>
      <c r="BL1191" s="137">
        <f t="shared" si="216"/>
        <v>2.1951999999999972</v>
      </c>
      <c r="BM1191" s="137">
        <f t="shared" si="217"/>
        <v>0.94825111159149911</v>
      </c>
      <c r="BN1191" s="137">
        <f t="shared" si="218"/>
        <v>4.0633945354906498E-4</v>
      </c>
      <c r="BO1191" s="137" t="str">
        <f t="shared" si="219"/>
        <v/>
      </c>
      <c r="BP1191" s="137" t="str">
        <f t="shared" si="215"/>
        <v/>
      </c>
    </row>
    <row r="1192" spans="3:68" ht="20.100000000000001" customHeight="1" x14ac:dyDescent="0.25">
      <c r="C1192" s="12"/>
      <c r="E1192" s="130"/>
      <c r="F1192" s="130"/>
      <c r="S1192" s="138"/>
      <c r="U1192" s="154"/>
      <c r="V1192" s="154"/>
      <c r="AF1192" s="137">
        <v>368</v>
      </c>
      <c r="AG1192" s="137">
        <f t="shared" si="206"/>
        <v>-2.528</v>
      </c>
      <c r="AK1192" s="137">
        <f t="shared" si="207"/>
        <v>1.6336873743791409E-2</v>
      </c>
      <c r="AL1192" s="137">
        <f t="shared" si="208"/>
        <v>5.7357175985360354E-3</v>
      </c>
      <c r="AM1192" s="137">
        <f t="shared" si="209"/>
        <v>1.6336873743791409E-2</v>
      </c>
      <c r="AN1192" s="137" t="str">
        <f t="shared" si="210"/>
        <v/>
      </c>
      <c r="AO1192" s="137" t="str">
        <f t="shared" si="211"/>
        <v/>
      </c>
      <c r="AP1192" s="137">
        <f t="shared" si="212"/>
        <v>0</v>
      </c>
      <c r="AQ1192" s="137" t="str">
        <f t="shared" si="213"/>
        <v/>
      </c>
      <c r="AR1192" s="137" t="str">
        <f t="shared" si="214"/>
        <v/>
      </c>
      <c r="AZ1192" s="163"/>
      <c r="BA1192" s="142"/>
      <c r="BB1192" s="163"/>
      <c r="BC1192" s="174"/>
      <c r="BD1192" s="174"/>
      <c r="BE1192" s="174"/>
      <c r="BF1192" s="174"/>
      <c r="BG1192" s="164"/>
      <c r="BH1192" s="164"/>
      <c r="BI1192" s="164"/>
      <c r="BK1192" s="137">
        <v>345</v>
      </c>
      <c r="BL1192" s="137">
        <f t="shared" si="216"/>
        <v>2.2015999999999973</v>
      </c>
      <c r="BM1192" s="137">
        <f t="shared" si="217"/>
        <v>0.94784477213795004</v>
      </c>
      <c r="BN1192" s="137">
        <f t="shared" si="218"/>
        <v>4.0799558272530678E-4</v>
      </c>
      <c r="BO1192" s="137" t="str">
        <f t="shared" si="219"/>
        <v/>
      </c>
      <c r="BP1192" s="137" t="str">
        <f t="shared" si="215"/>
        <v/>
      </c>
    </row>
    <row r="1193" spans="3:68" ht="20.100000000000001" customHeight="1" x14ac:dyDescent="0.25">
      <c r="C1193" s="12"/>
      <c r="E1193" s="130"/>
      <c r="F1193" s="130"/>
      <c r="S1193" s="138"/>
      <c r="U1193" s="154"/>
      <c r="V1193" s="154"/>
      <c r="AF1193" s="137">
        <v>369</v>
      </c>
      <c r="AG1193" s="137">
        <f t="shared" si="206"/>
        <v>-2.524</v>
      </c>
      <c r="AK1193" s="137">
        <f t="shared" si="207"/>
        <v>1.6502778254243983E-2</v>
      </c>
      <c r="AL1193" s="137">
        <f t="shared" si="208"/>
        <v>5.801396431338245E-3</v>
      </c>
      <c r="AM1193" s="137">
        <f t="shared" si="209"/>
        <v>1.6502778254243983E-2</v>
      </c>
      <c r="AN1193" s="137" t="str">
        <f t="shared" si="210"/>
        <v/>
      </c>
      <c r="AO1193" s="137" t="str">
        <f t="shared" si="211"/>
        <v/>
      </c>
      <c r="AP1193" s="137">
        <f t="shared" si="212"/>
        <v>0</v>
      </c>
      <c r="AQ1193" s="137" t="str">
        <f t="shared" si="213"/>
        <v/>
      </c>
      <c r="AR1193" s="137" t="str">
        <f t="shared" si="214"/>
        <v/>
      </c>
      <c r="AZ1193" s="163"/>
      <c r="BA1193" s="142"/>
      <c r="BB1193" s="163"/>
      <c r="BC1193" s="174"/>
      <c r="BD1193" s="174"/>
      <c r="BE1193" s="174"/>
      <c r="BF1193" s="174"/>
      <c r="BG1193" s="164"/>
      <c r="BH1193" s="164"/>
      <c r="BI1193" s="164"/>
      <c r="BK1193" s="137">
        <v>346</v>
      </c>
      <c r="BL1193" s="137">
        <f t="shared" si="216"/>
        <v>2.2079999999999975</v>
      </c>
      <c r="BM1193" s="137">
        <f t="shared" si="217"/>
        <v>0.94743677655522474</v>
      </c>
      <c r="BN1193" s="137">
        <f t="shared" si="218"/>
        <v>4.0964983244495823E-4</v>
      </c>
      <c r="BO1193" s="137" t="str">
        <f t="shared" si="219"/>
        <v/>
      </c>
      <c r="BP1193" s="137" t="str">
        <f t="shared" si="215"/>
        <v/>
      </c>
    </row>
    <row r="1194" spans="3:68" ht="20.100000000000001" customHeight="1" x14ac:dyDescent="0.25">
      <c r="C1194" s="12"/>
      <c r="E1194" s="130"/>
      <c r="F1194" s="130"/>
      <c r="S1194" s="138"/>
      <c r="U1194" s="154"/>
      <c r="V1194" s="154"/>
      <c r="AF1194" s="137">
        <v>370</v>
      </c>
      <c r="AG1194" s="137">
        <f t="shared" si="206"/>
        <v>-2.52</v>
      </c>
      <c r="AK1194" s="137">
        <f t="shared" si="207"/>
        <v>1.6670100837381057E-2</v>
      </c>
      <c r="AL1194" s="137">
        <f t="shared" si="208"/>
        <v>5.8677417153325615E-3</v>
      </c>
      <c r="AM1194" s="137">
        <f t="shared" si="209"/>
        <v>1.6670100837381057E-2</v>
      </c>
      <c r="AN1194" s="137" t="str">
        <f t="shared" si="210"/>
        <v/>
      </c>
      <c r="AO1194" s="137" t="str">
        <f t="shared" si="211"/>
        <v/>
      </c>
      <c r="AP1194" s="137">
        <f t="shared" si="212"/>
        <v>0</v>
      </c>
      <c r="AQ1194" s="137" t="str">
        <f t="shared" si="213"/>
        <v/>
      </c>
      <c r="AR1194" s="137" t="str">
        <f t="shared" si="214"/>
        <v/>
      </c>
      <c r="AZ1194" s="163"/>
      <c r="BA1194" s="142"/>
      <c r="BB1194" s="163"/>
      <c r="BC1194" s="174"/>
      <c r="BD1194" s="174"/>
      <c r="BE1194" s="174"/>
      <c r="BF1194" s="174"/>
      <c r="BG1194" s="164"/>
      <c r="BH1194" s="164"/>
      <c r="BI1194" s="164"/>
      <c r="BK1194" s="137">
        <v>347</v>
      </c>
      <c r="BL1194" s="137">
        <f t="shared" si="216"/>
        <v>2.2143999999999977</v>
      </c>
      <c r="BM1194" s="137">
        <f t="shared" si="217"/>
        <v>0.94702712672277978</v>
      </c>
      <c r="BN1194" s="137">
        <f t="shared" si="218"/>
        <v>4.1130217533502655E-4</v>
      </c>
      <c r="BO1194" s="137" t="str">
        <f t="shared" si="219"/>
        <v/>
      </c>
      <c r="BP1194" s="137" t="str">
        <f t="shared" si="215"/>
        <v/>
      </c>
    </row>
    <row r="1195" spans="3:68" ht="20.100000000000001" customHeight="1" x14ac:dyDescent="0.25">
      <c r="C1195" s="12"/>
      <c r="E1195" s="130"/>
      <c r="F1195" s="130"/>
      <c r="S1195" s="138"/>
      <c r="U1195" s="154"/>
      <c r="V1195" s="154"/>
      <c r="AF1195" s="137">
        <v>371</v>
      </c>
      <c r="AG1195" s="137">
        <f t="shared" si="206"/>
        <v>-2.516</v>
      </c>
      <c r="AK1195" s="137">
        <f t="shared" si="207"/>
        <v>1.6838850489696671E-2</v>
      </c>
      <c r="AL1195" s="137">
        <f t="shared" si="208"/>
        <v>5.9347591407952118E-3</v>
      </c>
      <c r="AM1195" s="137">
        <f t="shared" si="209"/>
        <v>1.6838850489696671E-2</v>
      </c>
      <c r="AN1195" s="137" t="str">
        <f t="shared" si="210"/>
        <v/>
      </c>
      <c r="AO1195" s="137" t="str">
        <f t="shared" si="211"/>
        <v/>
      </c>
      <c r="AP1195" s="137">
        <f t="shared" si="212"/>
        <v>0</v>
      </c>
      <c r="AQ1195" s="137" t="str">
        <f t="shared" si="213"/>
        <v/>
      </c>
      <c r="AR1195" s="137" t="str">
        <f t="shared" si="214"/>
        <v/>
      </c>
      <c r="AZ1195" s="163"/>
      <c r="BA1195" s="142"/>
      <c r="BB1195" s="163"/>
      <c r="BC1195" s="174"/>
      <c r="BD1195" s="174"/>
      <c r="BE1195" s="174"/>
      <c r="BF1195" s="174"/>
      <c r="BG1195" s="164"/>
      <c r="BH1195" s="164"/>
      <c r="BI1195" s="164"/>
      <c r="BK1195" s="137">
        <v>348</v>
      </c>
      <c r="BL1195" s="137">
        <f t="shared" si="216"/>
        <v>2.2207999999999979</v>
      </c>
      <c r="BM1195" s="137">
        <f t="shared" si="217"/>
        <v>0.94661582454744475</v>
      </c>
      <c r="BN1195" s="137">
        <f t="shared" si="218"/>
        <v>4.1295258420182002E-4</v>
      </c>
      <c r="BO1195" s="137" t="str">
        <f t="shared" si="219"/>
        <v/>
      </c>
      <c r="BP1195" s="137" t="str">
        <f t="shared" si="215"/>
        <v/>
      </c>
    </row>
    <row r="1196" spans="3:68" ht="20.100000000000001" customHeight="1" x14ac:dyDescent="0.25">
      <c r="C1196" s="12"/>
      <c r="E1196" s="130"/>
      <c r="F1196" s="130"/>
      <c r="S1196" s="138"/>
      <c r="U1196" s="154"/>
      <c r="V1196" s="154"/>
      <c r="AF1196" s="137">
        <v>372</v>
      </c>
      <c r="AG1196" s="137">
        <f t="shared" si="206"/>
        <v>-2.512</v>
      </c>
      <c r="AK1196" s="137">
        <f t="shared" si="207"/>
        <v>1.700903622998266E-2</v>
      </c>
      <c r="AL1196" s="137">
        <f t="shared" si="208"/>
        <v>6.0024544340331184E-3</v>
      </c>
      <c r="AM1196" s="137">
        <f t="shared" si="209"/>
        <v>1.700903622998266E-2</v>
      </c>
      <c r="AN1196" s="137" t="str">
        <f t="shared" si="210"/>
        <v/>
      </c>
      <c r="AO1196" s="137" t="str">
        <f t="shared" si="211"/>
        <v/>
      </c>
      <c r="AP1196" s="137">
        <f t="shared" si="212"/>
        <v>0</v>
      </c>
      <c r="AQ1196" s="137" t="str">
        <f t="shared" si="213"/>
        <v/>
      </c>
      <c r="AR1196" s="137" t="str">
        <f t="shared" si="214"/>
        <v/>
      </c>
      <c r="AZ1196" s="163"/>
      <c r="BA1196" s="142"/>
      <c r="BB1196" s="163"/>
      <c r="BC1196" s="174"/>
      <c r="BD1196" s="174"/>
      <c r="BE1196" s="174"/>
      <c r="BF1196" s="174"/>
      <c r="BG1196" s="164"/>
      <c r="BH1196" s="164"/>
      <c r="BI1196" s="164"/>
      <c r="BK1196" s="137">
        <v>349</v>
      </c>
      <c r="BL1196" s="137">
        <f t="shared" si="216"/>
        <v>2.2271999999999981</v>
      </c>
      <c r="BM1196" s="137">
        <f t="shared" si="217"/>
        <v>0.94620287196324293</v>
      </c>
      <c r="BN1196" s="137">
        <f t="shared" si="218"/>
        <v>4.1460103203183607E-4</v>
      </c>
      <c r="BO1196" s="137" t="str">
        <f t="shared" si="219"/>
        <v/>
      </c>
      <c r="BP1196" s="137" t="str">
        <f t="shared" si="215"/>
        <v/>
      </c>
    </row>
    <row r="1197" spans="3:68" ht="20.100000000000001" customHeight="1" x14ac:dyDescent="0.25">
      <c r="C1197" s="12"/>
      <c r="E1197" s="130"/>
      <c r="F1197" s="130"/>
      <c r="S1197" s="138"/>
      <c r="U1197" s="154"/>
      <c r="V1197" s="154"/>
      <c r="AF1197" s="137">
        <v>373</v>
      </c>
      <c r="AG1197" s="137">
        <f t="shared" si="206"/>
        <v>-2.508</v>
      </c>
      <c r="AK1197" s="137">
        <f t="shared" si="207"/>
        <v>1.7180667098974263E-2</v>
      </c>
      <c r="AL1197" s="137">
        <f t="shared" si="208"/>
        <v>6.0708333574723871E-3</v>
      </c>
      <c r="AM1197" s="137">
        <f t="shared" si="209"/>
        <v>1.7180667098974263E-2</v>
      </c>
      <c r="AN1197" s="137" t="str">
        <f t="shared" si="210"/>
        <v/>
      </c>
      <c r="AO1197" s="137" t="str">
        <f t="shared" si="211"/>
        <v/>
      </c>
      <c r="AP1197" s="137">
        <f t="shared" si="212"/>
        <v>0</v>
      </c>
      <c r="AQ1197" s="137" t="str">
        <f t="shared" si="213"/>
        <v/>
      </c>
      <c r="AR1197" s="137" t="str">
        <f t="shared" si="214"/>
        <v/>
      </c>
      <c r="AZ1197" s="163"/>
      <c r="BA1197" s="142"/>
      <c r="BB1197" s="163"/>
      <c r="BC1197" s="174"/>
      <c r="BD1197" s="174"/>
      <c r="BE1197" s="174"/>
      <c r="BF1197" s="174"/>
      <c r="BG1197" s="164"/>
      <c r="BH1197" s="164"/>
      <c r="BI1197" s="164"/>
      <c r="BK1197" s="137">
        <v>350</v>
      </c>
      <c r="BL1197" s="137">
        <f t="shared" si="216"/>
        <v>2.2335999999999983</v>
      </c>
      <c r="BM1197" s="137">
        <f t="shared" si="217"/>
        <v>0.94578827093121109</v>
      </c>
      <c r="BN1197" s="137">
        <f t="shared" si="218"/>
        <v>4.1624749198976296E-4</v>
      </c>
      <c r="BO1197" s="137" t="str">
        <f t="shared" si="219"/>
        <v/>
      </c>
      <c r="BP1197" s="137" t="str">
        <f t="shared" si="215"/>
        <v/>
      </c>
    </row>
    <row r="1198" spans="3:68" ht="20.100000000000001" customHeight="1" x14ac:dyDescent="0.25">
      <c r="C1198" s="12"/>
      <c r="E1198" s="130"/>
      <c r="F1198" s="130"/>
      <c r="S1198" s="138"/>
      <c r="U1198" s="154"/>
      <c r="V1198" s="154"/>
      <c r="AF1198" s="137">
        <v>374</v>
      </c>
      <c r="AG1198" s="137">
        <f t="shared" si="206"/>
        <v>-2.504</v>
      </c>
      <c r="AK1198" s="137">
        <f t="shared" si="207"/>
        <v>1.7353752158990397E-2</v>
      </c>
      <c r="AL1198" s="137">
        <f t="shared" si="208"/>
        <v>6.1399017097453377E-3</v>
      </c>
      <c r="AM1198" s="137">
        <f t="shared" si="209"/>
        <v>1.7353752158990397E-2</v>
      </c>
      <c r="AN1198" s="137" t="str">
        <f t="shared" si="210"/>
        <v/>
      </c>
      <c r="AO1198" s="137" t="str">
        <f t="shared" si="211"/>
        <v/>
      </c>
      <c r="AP1198" s="137">
        <f t="shared" si="212"/>
        <v>0</v>
      </c>
      <c r="AQ1198" s="137" t="str">
        <f t="shared" si="213"/>
        <v/>
      </c>
      <c r="AR1198" s="137" t="str">
        <f t="shared" si="214"/>
        <v/>
      </c>
      <c r="AZ1198" s="163"/>
      <c r="BA1198" s="142"/>
      <c r="BB1198" s="163"/>
      <c r="BC1198" s="174"/>
      <c r="BD1198" s="174"/>
      <c r="BE1198" s="174"/>
      <c r="BF1198" s="174"/>
      <c r="BG1198" s="164"/>
      <c r="BH1198" s="164"/>
      <c r="BI1198" s="164"/>
      <c r="BK1198" s="137">
        <v>351</v>
      </c>
      <c r="BL1198" s="137">
        <f t="shared" si="216"/>
        <v>2.2399999999999984</v>
      </c>
      <c r="BM1198" s="137">
        <f t="shared" si="217"/>
        <v>0.94537202343922133</v>
      </c>
      <c r="BN1198" s="137">
        <f t="shared" si="218"/>
        <v>4.1789193741958996E-4</v>
      </c>
      <c r="BO1198" s="137" t="str">
        <f t="shared" si="219"/>
        <v/>
      </c>
      <c r="BP1198" s="137" t="str">
        <f t="shared" si="215"/>
        <v/>
      </c>
    </row>
    <row r="1199" spans="3:68" ht="20.100000000000001" customHeight="1" x14ac:dyDescent="0.25">
      <c r="C1199" s="12"/>
      <c r="E1199" s="130"/>
      <c r="F1199" s="130"/>
      <c r="S1199" s="138"/>
      <c r="U1199" s="154"/>
      <c r="V1199" s="154"/>
      <c r="AF1199" s="137">
        <v>375</v>
      </c>
      <c r="AG1199" s="137">
        <f t="shared" si="206"/>
        <v>-2.5</v>
      </c>
      <c r="AK1199" s="137">
        <f t="shared" si="207"/>
        <v>1.752830049356854E-2</v>
      </c>
      <c r="AL1199" s="137">
        <f t="shared" si="208"/>
        <v>6.2096653257761331E-3</v>
      </c>
      <c r="AM1199" s="137">
        <f t="shared" si="209"/>
        <v>1.752830049356854E-2</v>
      </c>
      <c r="AN1199" s="137" t="str">
        <f t="shared" si="210"/>
        <v/>
      </c>
      <c r="AO1199" s="137" t="str">
        <f t="shared" si="211"/>
        <v/>
      </c>
      <c r="AP1199" s="137">
        <f t="shared" si="212"/>
        <v>0</v>
      </c>
      <c r="AQ1199" s="137" t="str">
        <f t="shared" si="213"/>
        <v/>
      </c>
      <c r="AR1199" s="137" t="str">
        <f t="shared" si="214"/>
        <v/>
      </c>
      <c r="AZ1199" s="163"/>
      <c r="BA1199" s="142"/>
      <c r="BB1199" s="163"/>
      <c r="BC1199" s="174"/>
      <c r="BD1199" s="174"/>
      <c r="BE1199" s="174"/>
      <c r="BF1199" s="174"/>
      <c r="BG1199" s="164"/>
      <c r="BH1199" s="164"/>
      <c r="BI1199" s="164"/>
      <c r="BK1199" s="137">
        <v>352</v>
      </c>
      <c r="BL1199" s="137">
        <f t="shared" si="216"/>
        <v>2.2463999999999986</v>
      </c>
      <c r="BM1199" s="137">
        <f t="shared" si="217"/>
        <v>0.94495413150180174</v>
      </c>
      <c r="BN1199" s="137">
        <f t="shared" si="218"/>
        <v>4.1953434184316407E-4</v>
      </c>
      <c r="BO1199" s="137" t="str">
        <f t="shared" si="219"/>
        <v/>
      </c>
      <c r="BP1199" s="137" t="str">
        <f t="shared" si="215"/>
        <v/>
      </c>
    </row>
    <row r="1200" spans="3:68" ht="20.100000000000001" customHeight="1" x14ac:dyDescent="0.25">
      <c r="C1200" s="12"/>
      <c r="E1200" s="130"/>
      <c r="F1200" s="130"/>
      <c r="S1200" s="138"/>
      <c r="U1200" s="154"/>
      <c r="V1200" s="154"/>
      <c r="AF1200" s="137">
        <v>376</v>
      </c>
      <c r="AG1200" s="137">
        <f t="shared" si="206"/>
        <v>-2.496</v>
      </c>
      <c r="AK1200" s="137">
        <f t="shared" si="207"/>
        <v>1.7704321207094212E-2</v>
      </c>
      <c r="AL1200" s="137">
        <f t="shared" si="208"/>
        <v>6.2801300768649043E-3</v>
      </c>
      <c r="AM1200" s="137">
        <f t="shared" si="209"/>
        <v>1.7704321207094212E-2</v>
      </c>
      <c r="AN1200" s="137" t="str">
        <f t="shared" si="210"/>
        <v/>
      </c>
      <c r="AO1200" s="137" t="str">
        <f t="shared" si="211"/>
        <v/>
      </c>
      <c r="AP1200" s="137">
        <f t="shared" si="212"/>
        <v>0</v>
      </c>
      <c r="AQ1200" s="137" t="str">
        <f t="shared" si="213"/>
        <v/>
      </c>
      <c r="AR1200" s="137" t="str">
        <f t="shared" si="214"/>
        <v/>
      </c>
      <c r="AZ1200" s="163"/>
      <c r="BA1200" s="142"/>
      <c r="BB1200" s="163"/>
      <c r="BC1200" s="174"/>
      <c r="BD1200" s="174"/>
      <c r="BE1200" s="174"/>
      <c r="BF1200" s="174"/>
      <c r="BG1200" s="164"/>
      <c r="BH1200" s="164"/>
      <c r="BI1200" s="164"/>
      <c r="BK1200" s="137">
        <v>353</v>
      </c>
      <c r="BL1200" s="137">
        <f t="shared" si="216"/>
        <v>2.2527999999999988</v>
      </c>
      <c r="BM1200" s="137">
        <f t="shared" si="217"/>
        <v>0.94453459715995858</v>
      </c>
      <c r="BN1200" s="137">
        <f t="shared" si="218"/>
        <v>4.2117467896130023E-4</v>
      </c>
      <c r="BO1200" s="137" t="str">
        <f t="shared" si="219"/>
        <v/>
      </c>
      <c r="BP1200" s="137" t="str">
        <f t="shared" si="215"/>
        <v/>
      </c>
    </row>
    <row r="1201" spans="3:68" ht="20.100000000000001" customHeight="1" x14ac:dyDescent="0.25">
      <c r="C1201" s="12"/>
      <c r="E1201" s="130"/>
      <c r="F1201" s="130"/>
      <c r="S1201" s="138"/>
      <c r="U1201" s="154"/>
      <c r="V1201" s="154"/>
      <c r="AF1201" s="137">
        <v>377</v>
      </c>
      <c r="AG1201" s="137">
        <f t="shared" si="206"/>
        <v>-2.492</v>
      </c>
      <c r="AK1201" s="137">
        <f t="shared" si="207"/>
        <v>1.7881823424425094E-2</v>
      </c>
      <c r="AL1201" s="137">
        <f t="shared" si="208"/>
        <v>6.3513018707703995E-3</v>
      </c>
      <c r="AM1201" s="137">
        <f t="shared" si="209"/>
        <v>1.7881823424425094E-2</v>
      </c>
      <c r="AN1201" s="137" t="str">
        <f t="shared" si="210"/>
        <v/>
      </c>
      <c r="AO1201" s="137" t="str">
        <f t="shared" si="211"/>
        <v/>
      </c>
      <c r="AP1201" s="137">
        <f t="shared" si="212"/>
        <v>0</v>
      </c>
      <c r="AQ1201" s="137" t="str">
        <f t="shared" si="213"/>
        <v/>
      </c>
      <c r="AR1201" s="137" t="str">
        <f t="shared" si="214"/>
        <v/>
      </c>
      <c r="AZ1201" s="163"/>
      <c r="BA1201" s="142"/>
      <c r="BB1201" s="163"/>
      <c r="BC1201" s="174"/>
      <c r="BD1201" s="174"/>
      <c r="BE1201" s="174"/>
      <c r="BF1201" s="174"/>
      <c r="BG1201" s="164"/>
      <c r="BH1201" s="164"/>
      <c r="BI1201" s="164"/>
      <c r="BK1201" s="137">
        <v>354</v>
      </c>
      <c r="BL1201" s="137">
        <f t="shared" si="216"/>
        <v>2.259199999999999</v>
      </c>
      <c r="BM1201" s="137">
        <f t="shared" si="217"/>
        <v>0.94411342248099728</v>
      </c>
      <c r="BN1201" s="137">
        <f t="shared" si="218"/>
        <v>4.2281292265100578E-4</v>
      </c>
      <c r="BO1201" s="137" t="str">
        <f t="shared" si="219"/>
        <v/>
      </c>
      <c r="BP1201" s="137" t="str">
        <f t="shared" si="215"/>
        <v/>
      </c>
    </row>
    <row r="1202" spans="3:68" ht="20.100000000000001" customHeight="1" x14ac:dyDescent="0.25">
      <c r="C1202" s="12"/>
      <c r="E1202" s="130"/>
      <c r="F1202" s="130"/>
      <c r="S1202" s="138"/>
      <c r="U1202" s="154"/>
      <c r="V1202" s="154"/>
      <c r="AF1202" s="137">
        <v>378</v>
      </c>
      <c r="AG1202" s="137">
        <f t="shared" si="206"/>
        <v>-2.488</v>
      </c>
      <c r="AK1202" s="137">
        <f t="shared" si="207"/>
        <v>1.8060816290509693E-2</v>
      </c>
      <c r="AL1202" s="137">
        <f t="shared" si="208"/>
        <v>6.4231866517910977E-3</v>
      </c>
      <c r="AM1202" s="137">
        <f t="shared" si="209"/>
        <v>1.8060816290509693E-2</v>
      </c>
      <c r="AN1202" s="137" t="str">
        <f t="shared" si="210"/>
        <v/>
      </c>
      <c r="AO1202" s="137" t="str">
        <f t="shared" si="211"/>
        <v/>
      </c>
      <c r="AP1202" s="137">
        <f t="shared" si="212"/>
        <v>0</v>
      </c>
      <c r="AQ1202" s="137" t="str">
        <f t="shared" si="213"/>
        <v/>
      </c>
      <c r="AR1202" s="137" t="str">
        <f t="shared" si="214"/>
        <v/>
      </c>
      <c r="AZ1202" s="163"/>
      <c r="BA1202" s="142"/>
      <c r="BB1202" s="163"/>
      <c r="BC1202" s="174"/>
      <c r="BD1202" s="174"/>
      <c r="BE1202" s="174"/>
      <c r="BF1202" s="174"/>
      <c r="BG1202" s="164"/>
      <c r="BH1202" s="164"/>
      <c r="BI1202" s="164"/>
      <c r="BK1202" s="137">
        <v>355</v>
      </c>
      <c r="BL1202" s="137">
        <f t="shared" si="216"/>
        <v>2.2655999999999992</v>
      </c>
      <c r="BM1202" s="137">
        <f t="shared" si="217"/>
        <v>0.94369060955834627</v>
      </c>
      <c r="BN1202" s="137">
        <f t="shared" si="218"/>
        <v>4.2444904696792296E-4</v>
      </c>
      <c r="BO1202" s="137" t="str">
        <f t="shared" si="219"/>
        <v/>
      </c>
      <c r="BP1202" s="137" t="str">
        <f t="shared" si="215"/>
        <v/>
      </c>
    </row>
    <row r="1203" spans="3:68" ht="20.100000000000001" customHeight="1" x14ac:dyDescent="0.25">
      <c r="C1203" s="12"/>
      <c r="E1203" s="130"/>
      <c r="F1203" s="130"/>
      <c r="S1203" s="138"/>
      <c r="U1203" s="154"/>
      <c r="V1203" s="154"/>
      <c r="AF1203" s="137">
        <v>379</v>
      </c>
      <c r="AG1203" s="137">
        <f t="shared" si="206"/>
        <v>-2.484</v>
      </c>
      <c r="AK1203" s="137">
        <f t="shared" si="207"/>
        <v>1.824130897000055E-2</v>
      </c>
      <c r="AL1203" s="137">
        <f t="shared" si="208"/>
        <v>6.4957904008448265E-3</v>
      </c>
      <c r="AM1203" s="137">
        <f t="shared" si="209"/>
        <v>1.824130897000055E-2</v>
      </c>
      <c r="AN1203" s="137" t="str">
        <f t="shared" si="210"/>
        <v/>
      </c>
      <c r="AO1203" s="137" t="str">
        <f t="shared" si="211"/>
        <v/>
      </c>
      <c r="AP1203" s="137">
        <f t="shared" si="212"/>
        <v>0</v>
      </c>
      <c r="AQ1203" s="137" t="str">
        <f t="shared" si="213"/>
        <v/>
      </c>
      <c r="AR1203" s="137" t="str">
        <f t="shared" si="214"/>
        <v/>
      </c>
      <c r="AZ1203" s="163"/>
      <c r="BA1203" s="142"/>
      <c r="BB1203" s="163"/>
      <c r="BC1203" s="174"/>
      <c r="BD1203" s="174"/>
      <c r="BE1203" s="174"/>
      <c r="BF1203" s="174"/>
      <c r="BG1203" s="164"/>
      <c r="BH1203" s="164"/>
      <c r="BI1203" s="164"/>
      <c r="BK1203" s="137">
        <v>356</v>
      </c>
      <c r="BL1203" s="137">
        <f t="shared" si="216"/>
        <v>2.2719999999999994</v>
      </c>
      <c r="BM1203" s="137">
        <f t="shared" si="217"/>
        <v>0.94326616051137835</v>
      </c>
      <c r="BN1203" s="137">
        <f t="shared" si="218"/>
        <v>4.2608302614355331E-4</v>
      </c>
      <c r="BO1203" s="137" t="str">
        <f t="shared" si="219"/>
        <v/>
      </c>
      <c r="BP1203" s="137" t="str">
        <f t="shared" si="215"/>
        <v/>
      </c>
    </row>
    <row r="1204" spans="3:68" ht="20.100000000000001" customHeight="1" x14ac:dyDescent="0.25">
      <c r="C1204" s="12"/>
      <c r="E1204" s="130"/>
      <c r="F1204" s="130"/>
      <c r="S1204" s="138"/>
      <c r="U1204" s="154"/>
      <c r="V1204" s="154"/>
      <c r="AF1204" s="137">
        <v>380</v>
      </c>
      <c r="AG1204" s="137">
        <f t="shared" si="206"/>
        <v>-2.48</v>
      </c>
      <c r="AK1204" s="137">
        <f t="shared" si="207"/>
        <v>1.8423310646862048E-2</v>
      </c>
      <c r="AL1204" s="137">
        <f t="shared" si="208"/>
        <v>6.569119135546763E-3</v>
      </c>
      <c r="AM1204" s="137">
        <f t="shared" si="209"/>
        <v>1.8423310646862048E-2</v>
      </c>
      <c r="AN1204" s="137" t="str">
        <f t="shared" si="210"/>
        <v/>
      </c>
      <c r="AO1204" s="137" t="str">
        <f t="shared" si="211"/>
        <v/>
      </c>
      <c r="AP1204" s="137">
        <f t="shared" si="212"/>
        <v>0</v>
      </c>
      <c r="AQ1204" s="137" t="str">
        <f t="shared" si="213"/>
        <v/>
      </c>
      <c r="AR1204" s="137" t="str">
        <f t="shared" si="214"/>
        <v/>
      </c>
      <c r="AZ1204" s="163"/>
      <c r="BA1204" s="142"/>
      <c r="BB1204" s="163"/>
      <c r="BC1204" s="174"/>
      <c r="BD1204" s="174"/>
      <c r="BE1204" s="174"/>
      <c r="BF1204" s="174"/>
      <c r="BG1204" s="164"/>
      <c r="BH1204" s="164"/>
      <c r="BI1204" s="164"/>
      <c r="BK1204" s="137">
        <v>357</v>
      </c>
      <c r="BL1204" s="137">
        <f t="shared" si="216"/>
        <v>2.2783999999999995</v>
      </c>
      <c r="BM1204" s="137">
        <f t="shared" si="217"/>
        <v>0.9428400774852348</v>
      </c>
      <c r="BN1204" s="137">
        <f t="shared" si="218"/>
        <v>4.2771483458636794E-4</v>
      </c>
      <c r="BO1204" s="137" t="str">
        <f t="shared" si="219"/>
        <v/>
      </c>
      <c r="BP1204" s="137" t="str">
        <f t="shared" si="215"/>
        <v/>
      </c>
    </row>
    <row r="1205" spans="3:68" ht="20.100000000000001" customHeight="1" x14ac:dyDescent="0.25">
      <c r="C1205" s="12"/>
      <c r="E1205" s="130"/>
      <c r="F1205" s="130"/>
      <c r="S1205" s="138"/>
      <c r="U1205" s="154"/>
      <c r="V1205" s="154"/>
      <c r="AF1205" s="137">
        <v>381</v>
      </c>
      <c r="AG1205" s="137">
        <f t="shared" si="206"/>
        <v>-2.476</v>
      </c>
      <c r="AK1205" s="137">
        <f t="shared" si="207"/>
        <v>1.8606830523972679E-2</v>
      </c>
      <c r="AL1205" s="137">
        <f t="shared" si="208"/>
        <v>6.6431789102859009E-3</v>
      </c>
      <c r="AM1205" s="137">
        <f t="shared" si="209"/>
        <v>1.8606830523972679E-2</v>
      </c>
      <c r="AN1205" s="137" t="str">
        <f t="shared" si="210"/>
        <v/>
      </c>
      <c r="AO1205" s="137" t="str">
        <f t="shared" si="211"/>
        <v/>
      </c>
      <c r="AP1205" s="137">
        <f t="shared" si="212"/>
        <v>0</v>
      </c>
      <c r="AQ1205" s="137" t="str">
        <f t="shared" si="213"/>
        <v/>
      </c>
      <c r="AR1205" s="137" t="str">
        <f t="shared" si="214"/>
        <v/>
      </c>
      <c r="AZ1205" s="163"/>
      <c r="BA1205" s="142"/>
      <c r="BB1205" s="163"/>
      <c r="BC1205" s="174"/>
      <c r="BD1205" s="174"/>
      <c r="BE1205" s="174"/>
      <c r="BF1205" s="174"/>
      <c r="BG1205" s="164"/>
      <c r="BH1205" s="164"/>
      <c r="BI1205" s="164"/>
      <c r="BK1205" s="137">
        <v>358</v>
      </c>
      <c r="BL1205" s="137">
        <f t="shared" si="216"/>
        <v>2.2847999999999997</v>
      </c>
      <c r="BM1205" s="137">
        <f t="shared" si="217"/>
        <v>0.94241236265064843</v>
      </c>
      <c r="BN1205" s="137">
        <f t="shared" si="218"/>
        <v>4.2934444688103035E-4</v>
      </c>
      <c r="BO1205" s="137" t="str">
        <f t="shared" si="219"/>
        <v/>
      </c>
      <c r="BP1205" s="137" t="str">
        <f t="shared" si="215"/>
        <v/>
      </c>
    </row>
    <row r="1206" spans="3:68" ht="20.100000000000001" customHeight="1" x14ac:dyDescent="0.25">
      <c r="C1206" s="12"/>
      <c r="E1206" s="130"/>
      <c r="F1206" s="130"/>
      <c r="S1206" s="138"/>
      <c r="U1206" s="154"/>
      <c r="V1206" s="154"/>
      <c r="AF1206" s="137">
        <v>382</v>
      </c>
      <c r="AG1206" s="137">
        <f t="shared" si="206"/>
        <v>-2.472</v>
      </c>
      <c r="AK1206" s="137">
        <f t="shared" si="207"/>
        <v>1.8791877822721837E-2</v>
      </c>
      <c r="AL1206" s="137">
        <f t="shared" si="208"/>
        <v>6.7179758162999237E-3</v>
      </c>
      <c r="AM1206" s="137">
        <f t="shared" si="209"/>
        <v>1.8791877822721837E-2</v>
      </c>
      <c r="AN1206" s="137" t="str">
        <f t="shared" si="210"/>
        <v/>
      </c>
      <c r="AO1206" s="137" t="str">
        <f t="shared" si="211"/>
        <v/>
      </c>
      <c r="AP1206" s="137">
        <f t="shared" si="212"/>
        <v>0</v>
      </c>
      <c r="AQ1206" s="137" t="str">
        <f t="shared" si="213"/>
        <v/>
      </c>
      <c r="AR1206" s="137" t="str">
        <f t="shared" si="214"/>
        <v/>
      </c>
      <c r="AZ1206" s="163"/>
      <c r="BA1206" s="142"/>
      <c r="BB1206" s="163"/>
      <c r="BC1206" s="174"/>
      <c r="BD1206" s="174"/>
      <c r="BE1206" s="174"/>
      <c r="BF1206" s="174"/>
      <c r="BG1206" s="164"/>
      <c r="BH1206" s="164"/>
      <c r="BI1206" s="164"/>
      <c r="BK1206" s="137">
        <v>359</v>
      </c>
      <c r="BL1206" s="137">
        <f t="shared" si="216"/>
        <v>2.2911999999999999</v>
      </c>
      <c r="BM1206" s="137">
        <f t="shared" si="217"/>
        <v>0.9419830182037674</v>
      </c>
      <c r="BN1206" s="137">
        <f t="shared" si="218"/>
        <v>4.309718377872862E-4</v>
      </c>
      <c r="BO1206" s="137" t="str">
        <f t="shared" si="219"/>
        <v/>
      </c>
      <c r="BP1206" s="137" t="str">
        <f t="shared" si="215"/>
        <v/>
      </c>
    </row>
    <row r="1207" spans="3:68" ht="20.100000000000001" customHeight="1" x14ac:dyDescent="0.25">
      <c r="C1207" s="12"/>
      <c r="E1207" s="130"/>
      <c r="F1207" s="130"/>
      <c r="S1207" s="138"/>
      <c r="U1207" s="154"/>
      <c r="V1207" s="154"/>
      <c r="AF1207" s="137">
        <v>383</v>
      </c>
      <c r="AG1207" s="137">
        <f t="shared" si="206"/>
        <v>-2.468</v>
      </c>
      <c r="AK1207" s="137">
        <f t="shared" si="207"/>
        <v>1.897846178260116E-2</v>
      </c>
      <c r="AL1207" s="137">
        <f t="shared" si="208"/>
        <v>6.7935159817483944E-3</v>
      </c>
      <c r="AM1207" s="137">
        <f t="shared" si="209"/>
        <v>1.897846178260116E-2</v>
      </c>
      <c r="AN1207" s="137" t="str">
        <f t="shared" si="210"/>
        <v/>
      </c>
      <c r="AO1207" s="137" t="str">
        <f t="shared" si="211"/>
        <v/>
      </c>
      <c r="AP1207" s="137">
        <f t="shared" si="212"/>
        <v>0</v>
      </c>
      <c r="AQ1207" s="137" t="str">
        <f t="shared" si="213"/>
        <v/>
      </c>
      <c r="AR1207" s="137" t="str">
        <f t="shared" si="214"/>
        <v/>
      </c>
      <c r="AZ1207" s="163"/>
      <c r="BA1207" s="142"/>
      <c r="BB1207" s="163"/>
      <c r="BC1207" s="174"/>
      <c r="BD1207" s="174"/>
      <c r="BE1207" s="174"/>
      <c r="BF1207" s="174"/>
      <c r="BG1207" s="164"/>
      <c r="BH1207" s="164"/>
      <c r="BI1207" s="164"/>
      <c r="BK1207" s="137">
        <v>360</v>
      </c>
      <c r="BL1207" s="137">
        <f t="shared" si="216"/>
        <v>2.2976000000000001</v>
      </c>
      <c r="BM1207" s="137">
        <f t="shared" si="217"/>
        <v>0.94155204636598011</v>
      </c>
      <c r="BN1207" s="137">
        <f t="shared" si="218"/>
        <v>4.3259698224118459E-4</v>
      </c>
      <c r="BO1207" s="137" t="str">
        <f t="shared" si="219"/>
        <v/>
      </c>
      <c r="BP1207" s="137" t="str">
        <f t="shared" si="215"/>
        <v/>
      </c>
    </row>
    <row r="1208" spans="3:68" ht="20.100000000000001" customHeight="1" x14ac:dyDescent="0.25">
      <c r="C1208" s="12"/>
      <c r="E1208" s="130"/>
      <c r="F1208" s="130"/>
      <c r="S1208" s="138"/>
      <c r="U1208" s="154"/>
      <c r="V1208" s="154"/>
      <c r="AF1208" s="137">
        <v>384</v>
      </c>
      <c r="AG1208" s="137">
        <f t="shared" si="206"/>
        <v>-2.464</v>
      </c>
      <c r="AK1208" s="137">
        <f t="shared" si="207"/>
        <v>1.9166591660790256E-2</v>
      </c>
      <c r="AL1208" s="137">
        <f t="shared" si="208"/>
        <v>6.8698055717843773E-3</v>
      </c>
      <c r="AM1208" s="137">
        <f t="shared" si="209"/>
        <v>1.9166591660790256E-2</v>
      </c>
      <c r="AN1208" s="137" t="str">
        <f t="shared" si="210"/>
        <v/>
      </c>
      <c r="AO1208" s="137" t="str">
        <f t="shared" si="211"/>
        <v/>
      </c>
      <c r="AP1208" s="137">
        <f t="shared" si="212"/>
        <v>0</v>
      </c>
      <c r="AQ1208" s="137" t="str">
        <f t="shared" si="213"/>
        <v/>
      </c>
      <c r="AR1208" s="137" t="str">
        <f t="shared" si="214"/>
        <v/>
      </c>
      <c r="AZ1208" s="163"/>
      <c r="BA1208" s="142"/>
      <c r="BB1208" s="163"/>
      <c r="BC1208" s="174"/>
      <c r="BD1208" s="174"/>
      <c r="BE1208" s="174"/>
      <c r="BF1208" s="174"/>
      <c r="BG1208" s="164"/>
      <c r="BH1208" s="164"/>
      <c r="BI1208" s="164"/>
      <c r="BK1208" s="137">
        <v>361</v>
      </c>
      <c r="BL1208" s="137">
        <f t="shared" si="216"/>
        <v>2.3040000000000003</v>
      </c>
      <c r="BM1208" s="137">
        <f t="shared" si="217"/>
        <v>0.94111944938373893</v>
      </c>
      <c r="BN1208" s="137">
        <f t="shared" si="218"/>
        <v>4.3421985535274654E-4</v>
      </c>
      <c r="BO1208" s="137" t="str">
        <f t="shared" si="219"/>
        <v/>
      </c>
      <c r="BP1208" s="137" t="str">
        <f t="shared" si="215"/>
        <v/>
      </c>
    </row>
    <row r="1209" spans="3:68" ht="20.100000000000001" customHeight="1" x14ac:dyDescent="0.25">
      <c r="C1209" s="12"/>
      <c r="E1209" s="130"/>
      <c r="F1209" s="130"/>
      <c r="S1209" s="138"/>
      <c r="U1209" s="154"/>
      <c r="V1209" s="154"/>
      <c r="AF1209" s="137">
        <v>385</v>
      </c>
      <c r="AG1209" s="137">
        <f t="shared" ref="AG1209:AG1272" si="220">AG$818+(AF1209*AG$821)</f>
        <v>-2.46</v>
      </c>
      <c r="AK1209" s="137">
        <f t="shared" ref="AK1209:AK1272" si="221">_xlfn.NORM.DIST(AG1209,AG$815,AG$816,0)</f>
        <v>1.9356276731736961E-2</v>
      </c>
      <c r="AL1209" s="137">
        <f t="shared" ref="AL1209:AL1272" si="222">_xlfn.NORM.DIST(AG1209,AG$815,AG$816,1)</f>
        <v>6.9468507886243092E-3</v>
      </c>
      <c r="AM1209" s="137">
        <f t="shared" ref="AM1209:AM1272" si="223">IF(OR(AL1209&lt;$AN$820,AL1209&gt;$AN$821),AK1209,"")</f>
        <v>1.9356276731736961E-2</v>
      </c>
      <c r="AN1209" s="137" t="str">
        <f t="shared" ref="AN1209:AN1272" si="224">IF(AND(AL1209&gt;$AN$820,AL1209&lt;$AN$821),AK1209,"")</f>
        <v/>
      </c>
      <c r="AO1209" s="137" t="str">
        <f t="shared" ref="AO1209:AO1272" si="225">IF(AK1209=MAX(AK$824:AK$2815),AK1209,"")</f>
        <v/>
      </c>
      <c r="AP1209" s="137">
        <f t="shared" ref="AP1209:AP1272" si="226">_xlfn.NORM.DIST(AF1209,AN$816,AN$817,0)</f>
        <v>0</v>
      </c>
      <c r="AQ1209" s="137" t="str">
        <f t="shared" ref="AQ1209:AQ1272" si="227">IF(AP1209=MAX(AP$824:AP$2815),AK1209,"")</f>
        <v/>
      </c>
      <c r="AR1209" s="137" t="str">
        <f t="shared" ref="AR1209:AR1272" si="228">IF(AQ1209=MIN(AQ$824:AQ$2815),AQ1209,"")</f>
        <v/>
      </c>
      <c r="AZ1209" s="163"/>
      <c r="BA1209" s="142"/>
      <c r="BB1209" s="163"/>
      <c r="BC1209" s="174"/>
      <c r="BD1209" s="174"/>
      <c r="BE1209" s="174"/>
      <c r="BF1209" s="174"/>
      <c r="BG1209" s="164"/>
      <c r="BH1209" s="164"/>
      <c r="BI1209" s="164"/>
      <c r="BK1209" s="137">
        <v>362</v>
      </c>
      <c r="BL1209" s="137">
        <f t="shared" si="216"/>
        <v>2.3104000000000005</v>
      </c>
      <c r="BM1209" s="137">
        <f t="shared" si="217"/>
        <v>0.94068522952838618</v>
      </c>
      <c r="BN1209" s="137">
        <f t="shared" si="218"/>
        <v>4.3584043240707526E-4</v>
      </c>
      <c r="BO1209" s="137" t="str">
        <f t="shared" si="219"/>
        <v/>
      </c>
      <c r="BP1209" s="137" t="str">
        <f t="shared" si="215"/>
        <v/>
      </c>
    </row>
    <row r="1210" spans="3:68" ht="20.100000000000001" customHeight="1" x14ac:dyDescent="0.25">
      <c r="C1210" s="12"/>
      <c r="E1210" s="130"/>
      <c r="F1210" s="130"/>
      <c r="S1210" s="138"/>
      <c r="U1210" s="154"/>
      <c r="V1210" s="154"/>
      <c r="AF1210" s="137">
        <v>386</v>
      </c>
      <c r="AG1210" s="137">
        <f t="shared" si="220"/>
        <v>-2.456</v>
      </c>
      <c r="AK1210" s="137">
        <f t="shared" si="221"/>
        <v>1.9547526286731998E-2</v>
      </c>
      <c r="AL1210" s="137">
        <f t="shared" si="222"/>
        <v>7.0246578716162732E-3</v>
      </c>
      <c r="AM1210" s="137">
        <f t="shared" si="223"/>
        <v>1.9547526286731998E-2</v>
      </c>
      <c r="AN1210" s="137" t="str">
        <f t="shared" si="224"/>
        <v/>
      </c>
      <c r="AO1210" s="137" t="str">
        <f t="shared" si="225"/>
        <v/>
      </c>
      <c r="AP1210" s="137">
        <f t="shared" si="226"/>
        <v>0</v>
      </c>
      <c r="AQ1210" s="137" t="str">
        <f t="shared" si="227"/>
        <v/>
      </c>
      <c r="AR1210" s="137" t="str">
        <f t="shared" si="228"/>
        <v/>
      </c>
      <c r="AZ1210" s="163"/>
      <c r="BA1210" s="142"/>
      <c r="BB1210" s="163"/>
      <c r="BC1210" s="174"/>
      <c r="BD1210" s="174"/>
      <c r="BE1210" s="174"/>
      <c r="BF1210" s="174"/>
      <c r="BG1210" s="164"/>
      <c r="BH1210" s="164"/>
      <c r="BI1210" s="164"/>
      <c r="BK1210" s="137">
        <v>363</v>
      </c>
      <c r="BL1210" s="137">
        <f t="shared" si="216"/>
        <v>2.3168000000000006</v>
      </c>
      <c r="BM1210" s="137">
        <f t="shared" si="217"/>
        <v>0.9402493890959791</v>
      </c>
      <c r="BN1210" s="137">
        <f t="shared" si="218"/>
        <v>4.3745868886302386E-4</v>
      </c>
      <c r="BO1210" s="137" t="str">
        <f t="shared" si="219"/>
        <v/>
      </c>
      <c r="BP1210" s="137" t="str">
        <f t="shared" si="215"/>
        <v/>
      </c>
    </row>
    <row r="1211" spans="3:68" ht="20.100000000000001" customHeight="1" x14ac:dyDescent="0.25">
      <c r="C1211" s="12"/>
      <c r="E1211" s="130"/>
      <c r="F1211" s="130"/>
      <c r="S1211" s="138"/>
      <c r="U1211" s="154"/>
      <c r="V1211" s="154"/>
      <c r="AF1211" s="137">
        <v>387</v>
      </c>
      <c r="AG1211" s="137">
        <f t="shared" si="220"/>
        <v>-2.452</v>
      </c>
      <c r="AK1211" s="137">
        <f t="shared" si="221"/>
        <v>1.9740349633478135E-2</v>
      </c>
      <c r="AL1211" s="137">
        <f t="shared" si="222"/>
        <v>7.1032330973064568E-3</v>
      </c>
      <c r="AM1211" s="137">
        <f t="shared" si="223"/>
        <v>1.9740349633478135E-2</v>
      </c>
      <c r="AN1211" s="137" t="str">
        <f t="shared" si="224"/>
        <v/>
      </c>
      <c r="AO1211" s="137" t="str">
        <f t="shared" si="225"/>
        <v/>
      </c>
      <c r="AP1211" s="137">
        <f t="shared" si="226"/>
        <v>0</v>
      </c>
      <c r="AQ1211" s="137" t="str">
        <f t="shared" si="227"/>
        <v/>
      </c>
      <c r="AR1211" s="137" t="str">
        <f t="shared" si="228"/>
        <v/>
      </c>
      <c r="AZ1211" s="163"/>
      <c r="BA1211" s="142"/>
      <c r="BB1211" s="163"/>
      <c r="BC1211" s="174"/>
      <c r="BD1211" s="174"/>
      <c r="BE1211" s="174"/>
      <c r="BF1211" s="174"/>
      <c r="BG1211" s="164"/>
      <c r="BH1211" s="164"/>
      <c r="BI1211" s="164"/>
      <c r="BK1211" s="137">
        <v>364</v>
      </c>
      <c r="BL1211" s="137">
        <f t="shared" si="216"/>
        <v>2.3232000000000008</v>
      </c>
      <c r="BM1211" s="137">
        <f t="shared" si="217"/>
        <v>0.93981193040711608</v>
      </c>
      <c r="BN1211" s="137">
        <f t="shared" si="218"/>
        <v>4.3907460035363943E-4</v>
      </c>
      <c r="BO1211" s="137" t="str">
        <f t="shared" si="219"/>
        <v/>
      </c>
      <c r="BP1211" s="137" t="str">
        <f t="shared" si="215"/>
        <v/>
      </c>
    </row>
    <row r="1212" spans="3:68" ht="20.100000000000001" customHeight="1" x14ac:dyDescent="0.25">
      <c r="C1212" s="12"/>
      <c r="E1212" s="130"/>
      <c r="F1212" s="130"/>
      <c r="S1212" s="138"/>
      <c r="U1212" s="154"/>
      <c r="V1212" s="154"/>
      <c r="AF1212" s="137">
        <v>388</v>
      </c>
      <c r="AG1212" s="137">
        <f t="shared" si="220"/>
        <v>-2.448</v>
      </c>
      <c r="AK1212" s="137">
        <f t="shared" si="221"/>
        <v>1.993475609565365E-2</v>
      </c>
      <c r="AL1212" s="137">
        <f t="shared" si="222"/>
        <v>7.1825827795039794E-3</v>
      </c>
      <c r="AM1212" s="137">
        <f t="shared" si="223"/>
        <v>1.993475609565365E-2</v>
      </c>
      <c r="AN1212" s="137" t="str">
        <f t="shared" si="224"/>
        <v/>
      </c>
      <c r="AO1212" s="137" t="str">
        <f t="shared" si="225"/>
        <v/>
      </c>
      <c r="AP1212" s="137">
        <f t="shared" si="226"/>
        <v>0</v>
      </c>
      <c r="AQ1212" s="137" t="str">
        <f t="shared" si="227"/>
        <v/>
      </c>
      <c r="AR1212" s="137" t="str">
        <f t="shared" si="228"/>
        <v/>
      </c>
      <c r="AZ1212" s="163"/>
      <c r="BA1212" s="142"/>
      <c r="BB1212" s="163"/>
      <c r="BC1212" s="174"/>
      <c r="BD1212" s="174"/>
      <c r="BE1212" s="174"/>
      <c r="BF1212" s="174"/>
      <c r="BG1212" s="164"/>
      <c r="BH1212" s="164"/>
      <c r="BI1212" s="164"/>
      <c r="BK1212" s="137">
        <v>365</v>
      </c>
      <c r="BL1212" s="137">
        <f t="shared" si="216"/>
        <v>2.329600000000001</v>
      </c>
      <c r="BM1212" s="137">
        <f t="shared" si="217"/>
        <v>0.93937285580676244</v>
      </c>
      <c r="BN1212" s="137">
        <f t="shared" si="218"/>
        <v>4.4068814268471979E-4</v>
      </c>
      <c r="BO1212" s="137" t="str">
        <f t="shared" si="219"/>
        <v/>
      </c>
      <c r="BP1212" s="137" t="str">
        <f t="shared" si="215"/>
        <v/>
      </c>
    </row>
    <row r="1213" spans="3:68" ht="20.100000000000001" customHeight="1" x14ac:dyDescent="0.25">
      <c r="C1213" s="12"/>
      <c r="E1213" s="130"/>
      <c r="F1213" s="130"/>
      <c r="S1213" s="138"/>
      <c r="U1213" s="154"/>
      <c r="V1213" s="154"/>
      <c r="AF1213" s="137">
        <v>389</v>
      </c>
      <c r="AG1213" s="137">
        <f t="shared" si="220"/>
        <v>-2.444</v>
      </c>
      <c r="AK1213" s="137">
        <f t="shared" si="221"/>
        <v>2.0130755012470348E-2</v>
      </c>
      <c r="AL1213" s="137">
        <f t="shared" si="222"/>
        <v>7.2627132693438767E-3</v>
      </c>
      <c r="AM1213" s="137">
        <f t="shared" si="223"/>
        <v>2.0130755012470348E-2</v>
      </c>
      <c r="AN1213" s="137" t="str">
        <f t="shared" si="224"/>
        <v/>
      </c>
      <c r="AO1213" s="137" t="str">
        <f t="shared" si="225"/>
        <v/>
      </c>
      <c r="AP1213" s="137">
        <f t="shared" si="226"/>
        <v>0</v>
      </c>
      <c r="AQ1213" s="137" t="str">
        <f t="shared" si="227"/>
        <v/>
      </c>
      <c r="AR1213" s="137" t="str">
        <f t="shared" si="228"/>
        <v/>
      </c>
      <c r="AZ1213" s="163"/>
      <c r="BA1213" s="142"/>
      <c r="BB1213" s="163"/>
      <c r="BC1213" s="174"/>
      <c r="BD1213" s="174"/>
      <c r="BE1213" s="174"/>
      <c r="BF1213" s="174"/>
      <c r="BG1213" s="164"/>
      <c r="BH1213" s="164"/>
      <c r="BI1213" s="164"/>
      <c r="BK1213" s="137">
        <v>366</v>
      </c>
      <c r="BL1213" s="137">
        <f t="shared" si="216"/>
        <v>2.3360000000000012</v>
      </c>
      <c r="BM1213" s="137">
        <f t="shared" si="217"/>
        <v>0.93893216766407772</v>
      </c>
      <c r="BN1213" s="137">
        <f t="shared" si="218"/>
        <v>4.4229929183514649E-4</v>
      </c>
      <c r="BO1213" s="137" t="str">
        <f t="shared" si="219"/>
        <v/>
      </c>
      <c r="BP1213" s="137" t="str">
        <f t="shared" si="215"/>
        <v/>
      </c>
    </row>
    <row r="1214" spans="3:68" ht="20.100000000000001" customHeight="1" x14ac:dyDescent="0.25">
      <c r="C1214" s="12"/>
      <c r="E1214" s="130"/>
      <c r="F1214" s="130"/>
      <c r="S1214" s="138"/>
      <c r="U1214" s="154"/>
      <c r="V1214" s="154"/>
      <c r="AF1214" s="137">
        <v>390</v>
      </c>
      <c r="AG1214" s="137">
        <f t="shared" si="220"/>
        <v>-2.44</v>
      </c>
      <c r="AK1214" s="137">
        <f t="shared" si="221"/>
        <v>2.0328355738225837E-2</v>
      </c>
      <c r="AL1214" s="137">
        <f t="shared" si="222"/>
        <v>7.3436309553483459E-3</v>
      </c>
      <c r="AM1214" s="137">
        <f t="shared" si="223"/>
        <v>2.0328355738225837E-2</v>
      </c>
      <c r="AN1214" s="137" t="str">
        <f t="shared" si="224"/>
        <v/>
      </c>
      <c r="AO1214" s="137" t="str">
        <f t="shared" si="225"/>
        <v/>
      </c>
      <c r="AP1214" s="137">
        <f t="shared" si="226"/>
        <v>0</v>
      </c>
      <c r="AQ1214" s="137" t="str">
        <f t="shared" si="227"/>
        <v/>
      </c>
      <c r="AR1214" s="137" t="str">
        <f t="shared" si="228"/>
        <v/>
      </c>
      <c r="AZ1214" s="163"/>
      <c r="BA1214" s="142"/>
      <c r="BB1214" s="163"/>
      <c r="BC1214" s="174"/>
      <c r="BD1214" s="174"/>
      <c r="BE1214" s="174"/>
      <c r="BF1214" s="174"/>
      <c r="BG1214" s="164"/>
      <c r="BH1214" s="164"/>
      <c r="BI1214" s="164"/>
      <c r="BK1214" s="137">
        <v>367</v>
      </c>
      <c r="BL1214" s="137">
        <f t="shared" si="216"/>
        <v>2.3424000000000014</v>
      </c>
      <c r="BM1214" s="137">
        <f t="shared" si="217"/>
        <v>0.93848986837224257</v>
      </c>
      <c r="BN1214" s="137">
        <f t="shared" si="218"/>
        <v>4.4390802395655182E-4</v>
      </c>
      <c r="BO1214" s="137" t="str">
        <f t="shared" si="219"/>
        <v/>
      </c>
      <c r="BP1214" s="137" t="str">
        <f t="shared" si="215"/>
        <v/>
      </c>
    </row>
    <row r="1215" spans="3:68" ht="20.100000000000001" customHeight="1" x14ac:dyDescent="0.25">
      <c r="C1215" s="12"/>
      <c r="E1215" s="130"/>
      <c r="F1215" s="130"/>
      <c r="S1215" s="138"/>
      <c r="U1215" s="154"/>
      <c r="V1215" s="154"/>
      <c r="AF1215" s="137">
        <v>391</v>
      </c>
      <c r="AG1215" s="137">
        <f t="shared" si="220"/>
        <v>-2.4359999999999999</v>
      </c>
      <c r="AK1215" s="137">
        <f t="shared" si="221"/>
        <v>2.0527567641850292E-2</v>
      </c>
      <c r="AL1215" s="137">
        <f t="shared" si="222"/>
        <v>7.4253422634862117E-3</v>
      </c>
      <c r="AM1215" s="137">
        <f t="shared" si="223"/>
        <v>2.0527567641850292E-2</v>
      </c>
      <c r="AN1215" s="137" t="str">
        <f t="shared" si="224"/>
        <v/>
      </c>
      <c r="AO1215" s="137" t="str">
        <f t="shared" si="225"/>
        <v/>
      </c>
      <c r="AP1215" s="137">
        <f t="shared" si="226"/>
        <v>0</v>
      </c>
      <c r="AQ1215" s="137" t="str">
        <f t="shared" si="227"/>
        <v/>
      </c>
      <c r="AR1215" s="137" t="str">
        <f t="shared" si="228"/>
        <v/>
      </c>
      <c r="AZ1215" s="163"/>
      <c r="BA1215" s="142"/>
      <c r="BB1215" s="163"/>
      <c r="BC1215" s="174"/>
      <c r="BD1215" s="174"/>
      <c r="BE1215" s="174"/>
      <c r="BF1215" s="174"/>
      <c r="BG1215" s="164"/>
      <c r="BH1215" s="164"/>
      <c r="BI1215" s="164"/>
      <c r="BK1215" s="137">
        <v>368</v>
      </c>
      <c r="BL1215" s="137">
        <f t="shared" si="216"/>
        <v>2.3488000000000016</v>
      </c>
      <c r="BM1215" s="137">
        <f t="shared" si="217"/>
        <v>0.93804596034828602</v>
      </c>
      <c r="BN1215" s="137">
        <f t="shared" si="218"/>
        <v>4.4551431537198649E-4</v>
      </c>
      <c r="BO1215" s="137" t="str">
        <f t="shared" si="219"/>
        <v/>
      </c>
      <c r="BP1215" s="137" t="str">
        <f t="shared" si="215"/>
        <v/>
      </c>
    </row>
    <row r="1216" spans="3:68" ht="20.100000000000001" customHeight="1" x14ac:dyDescent="0.25">
      <c r="C1216" s="12"/>
      <c r="E1216" s="130"/>
      <c r="F1216" s="130"/>
      <c r="S1216" s="138"/>
      <c r="U1216" s="154"/>
      <c r="V1216" s="154"/>
      <c r="AF1216" s="137">
        <v>392</v>
      </c>
      <c r="AG1216" s="137">
        <f t="shared" si="220"/>
        <v>-2.4319999999999999</v>
      </c>
      <c r="AK1216" s="137">
        <f t="shared" si="221"/>
        <v>2.0728400106447484E-2</v>
      </c>
      <c r="AL1216" s="137">
        <f t="shared" si="222"/>
        <v>7.5078536572305002E-3</v>
      </c>
      <c r="AM1216" s="137">
        <f t="shared" si="223"/>
        <v>2.0728400106447484E-2</v>
      </c>
      <c r="AN1216" s="137" t="str">
        <f t="shared" si="224"/>
        <v/>
      </c>
      <c r="AO1216" s="137" t="str">
        <f t="shared" si="225"/>
        <v/>
      </c>
      <c r="AP1216" s="137">
        <f t="shared" si="226"/>
        <v>0</v>
      </c>
      <c r="AQ1216" s="137" t="str">
        <f t="shared" si="227"/>
        <v/>
      </c>
      <c r="AR1216" s="137" t="str">
        <f t="shared" si="228"/>
        <v/>
      </c>
      <c r="AZ1216" s="163"/>
      <c r="BA1216" s="142"/>
      <c r="BB1216" s="163"/>
      <c r="BC1216" s="174"/>
      <c r="BD1216" s="174"/>
      <c r="BE1216" s="174"/>
      <c r="BF1216" s="174"/>
      <c r="BG1216" s="164"/>
      <c r="BH1216" s="164"/>
      <c r="BI1216" s="164"/>
      <c r="BK1216" s="137">
        <v>369</v>
      </c>
      <c r="BL1216" s="137">
        <f t="shared" si="216"/>
        <v>2.3552000000000017</v>
      </c>
      <c r="BM1216" s="137">
        <f t="shared" si="217"/>
        <v>0.93760044603291404</v>
      </c>
      <c r="BN1216" s="137">
        <f t="shared" si="218"/>
        <v>4.471181425766968E-4</v>
      </c>
      <c r="BO1216" s="137" t="str">
        <f t="shared" si="219"/>
        <v/>
      </c>
      <c r="BP1216" s="137" t="str">
        <f t="shared" si="215"/>
        <v/>
      </c>
    </row>
    <row r="1217" spans="3:68" ht="20.100000000000001" customHeight="1" x14ac:dyDescent="0.25">
      <c r="C1217" s="12"/>
      <c r="E1217" s="130"/>
      <c r="F1217" s="130"/>
      <c r="S1217" s="138"/>
      <c r="U1217" s="154"/>
      <c r="V1217" s="154"/>
      <c r="AF1217" s="137">
        <v>393</v>
      </c>
      <c r="AG1217" s="137">
        <f t="shared" si="220"/>
        <v>-2.4279999999999999</v>
      </c>
      <c r="AK1217" s="137">
        <f t="shared" si="221"/>
        <v>2.0930862528830304E-2</v>
      </c>
      <c r="AL1217" s="137">
        <f t="shared" si="222"/>
        <v>7.5911716376142468E-3</v>
      </c>
      <c r="AM1217" s="137">
        <f t="shared" si="223"/>
        <v>2.0930862528830304E-2</v>
      </c>
      <c r="AN1217" s="137" t="str">
        <f t="shared" si="224"/>
        <v/>
      </c>
      <c r="AO1217" s="137" t="str">
        <f t="shared" si="225"/>
        <v/>
      </c>
      <c r="AP1217" s="137">
        <f t="shared" si="226"/>
        <v>0</v>
      </c>
      <c r="AQ1217" s="137" t="str">
        <f t="shared" si="227"/>
        <v/>
      </c>
      <c r="AR1217" s="137" t="str">
        <f t="shared" si="228"/>
        <v/>
      </c>
      <c r="AZ1217" s="163"/>
      <c r="BA1217" s="142"/>
      <c r="BB1217" s="163"/>
      <c r="BC1217" s="174"/>
      <c r="BD1217" s="174"/>
      <c r="BE1217" s="174"/>
      <c r="BF1217" s="174"/>
      <c r="BG1217" s="164"/>
      <c r="BH1217" s="164"/>
      <c r="BI1217" s="164"/>
      <c r="BK1217" s="137">
        <v>370</v>
      </c>
      <c r="BL1217" s="137">
        <f t="shared" si="216"/>
        <v>2.3616000000000019</v>
      </c>
      <c r="BM1217" s="137">
        <f t="shared" si="217"/>
        <v>0.93715332789033734</v>
      </c>
      <c r="BN1217" s="137">
        <f t="shared" si="218"/>
        <v>4.4871948223668134E-4</v>
      </c>
      <c r="BO1217" s="137" t="str">
        <f t="shared" si="219"/>
        <v/>
      </c>
      <c r="BP1217" s="137" t="str">
        <f t="shared" si="215"/>
        <v/>
      </c>
    </row>
    <row r="1218" spans="3:68" ht="20.100000000000001" customHeight="1" x14ac:dyDescent="0.25">
      <c r="C1218" s="12"/>
      <c r="E1218" s="130"/>
      <c r="F1218" s="130"/>
      <c r="S1218" s="138"/>
      <c r="U1218" s="154"/>
      <c r="V1218" s="154"/>
      <c r="AF1218" s="137">
        <v>394</v>
      </c>
      <c r="AG1218" s="137">
        <f t="shared" si="220"/>
        <v>-2.4239999999999999</v>
      </c>
      <c r="AK1218" s="137">
        <f t="shared" si="221"/>
        <v>2.1134964319050476E-2</v>
      </c>
      <c r="AL1218" s="137">
        <f t="shared" si="222"/>
        <v>7.6753027432843587E-3</v>
      </c>
      <c r="AM1218" s="137">
        <f t="shared" si="223"/>
        <v>2.1134964319050476E-2</v>
      </c>
      <c r="AN1218" s="137" t="str">
        <f t="shared" si="224"/>
        <v/>
      </c>
      <c r="AO1218" s="137" t="str">
        <f t="shared" si="225"/>
        <v/>
      </c>
      <c r="AP1218" s="137">
        <f t="shared" si="226"/>
        <v>0</v>
      </c>
      <c r="AQ1218" s="137" t="str">
        <f t="shared" si="227"/>
        <v/>
      </c>
      <c r="AR1218" s="137" t="str">
        <f t="shared" si="228"/>
        <v/>
      </c>
      <c r="AZ1218" s="163"/>
      <c r="BA1218" s="142"/>
      <c r="BB1218" s="163"/>
      <c r="BC1218" s="174"/>
      <c r="BD1218" s="174"/>
      <c r="BE1218" s="174"/>
      <c r="BF1218" s="174"/>
      <c r="BG1218" s="164"/>
      <c r="BH1218" s="164"/>
      <c r="BI1218" s="164"/>
      <c r="BK1218" s="137">
        <v>371</v>
      </c>
      <c r="BL1218" s="137">
        <f t="shared" si="216"/>
        <v>2.3680000000000021</v>
      </c>
      <c r="BM1218" s="137">
        <f t="shared" si="217"/>
        <v>0.93670460840810066</v>
      </c>
      <c r="BN1218" s="137">
        <f t="shared" si="218"/>
        <v>4.503183111890241E-4</v>
      </c>
      <c r="BO1218" s="137" t="str">
        <f t="shared" si="219"/>
        <v/>
      </c>
      <c r="BP1218" s="137" t="str">
        <f t="shared" si="215"/>
        <v/>
      </c>
    </row>
    <row r="1219" spans="3:68" ht="20.100000000000001" customHeight="1" x14ac:dyDescent="0.25">
      <c r="C1219" s="12"/>
      <c r="E1219" s="130"/>
      <c r="F1219" s="130"/>
      <c r="S1219" s="138"/>
      <c r="U1219" s="154"/>
      <c r="V1219" s="154"/>
      <c r="AF1219" s="137">
        <v>395</v>
      </c>
      <c r="AG1219" s="137">
        <f t="shared" si="220"/>
        <v>-2.42</v>
      </c>
      <c r="AK1219" s="137">
        <f t="shared" si="221"/>
        <v>2.1340714899922782E-2</v>
      </c>
      <c r="AL1219" s="137">
        <f t="shared" si="222"/>
        <v>7.7602535505536425E-3</v>
      </c>
      <c r="AM1219" s="137">
        <f t="shared" si="223"/>
        <v>2.1340714899922782E-2</v>
      </c>
      <c r="AN1219" s="137" t="str">
        <f t="shared" si="224"/>
        <v/>
      </c>
      <c r="AO1219" s="137" t="str">
        <f t="shared" si="225"/>
        <v/>
      </c>
      <c r="AP1219" s="137">
        <f t="shared" si="226"/>
        <v>0</v>
      </c>
      <c r="AQ1219" s="137" t="str">
        <f t="shared" si="227"/>
        <v/>
      </c>
      <c r="AR1219" s="137" t="str">
        <f t="shared" si="228"/>
        <v/>
      </c>
      <c r="AZ1219" s="163"/>
      <c r="BA1219" s="142"/>
      <c r="BB1219" s="163"/>
      <c r="BC1219" s="174"/>
      <c r="BD1219" s="174"/>
      <c r="BE1219" s="174"/>
      <c r="BF1219" s="174"/>
      <c r="BG1219" s="164"/>
      <c r="BH1219" s="164"/>
      <c r="BI1219" s="164"/>
      <c r="BK1219" s="137">
        <v>372</v>
      </c>
      <c r="BL1219" s="137">
        <f t="shared" si="216"/>
        <v>2.3744000000000023</v>
      </c>
      <c r="BM1219" s="137">
        <f t="shared" si="217"/>
        <v>0.93625429009691163</v>
      </c>
      <c r="BN1219" s="137">
        <f t="shared" si="218"/>
        <v>4.5191460644067316E-4</v>
      </c>
      <c r="BO1219" s="137" t="str">
        <f t="shared" si="219"/>
        <v/>
      </c>
      <c r="BP1219" s="137" t="str">
        <f t="shared" si="215"/>
        <v/>
      </c>
    </row>
    <row r="1220" spans="3:68" ht="20.100000000000001" customHeight="1" x14ac:dyDescent="0.25">
      <c r="C1220" s="12"/>
      <c r="E1220" s="130"/>
      <c r="F1220" s="130"/>
      <c r="S1220" s="138"/>
      <c r="U1220" s="154"/>
      <c r="V1220" s="154"/>
      <c r="AF1220" s="137">
        <v>396</v>
      </c>
      <c r="AG1220" s="137">
        <f t="shared" si="220"/>
        <v>-2.4159999999999999</v>
      </c>
      <c r="AK1220" s="137">
        <f t="shared" si="221"/>
        <v>2.1548123706543448E-2</v>
      </c>
      <c r="AL1220" s="137">
        <f t="shared" si="222"/>
        <v>7.846030673450877E-3</v>
      </c>
      <c r="AM1220" s="137">
        <f t="shared" si="223"/>
        <v>2.1548123706543448E-2</v>
      </c>
      <c r="AN1220" s="137" t="str">
        <f t="shared" si="224"/>
        <v/>
      </c>
      <c r="AO1220" s="137" t="str">
        <f t="shared" si="225"/>
        <v/>
      </c>
      <c r="AP1220" s="137">
        <f t="shared" si="226"/>
        <v>0</v>
      </c>
      <c r="AQ1220" s="137" t="str">
        <f t="shared" si="227"/>
        <v/>
      </c>
      <c r="AR1220" s="137" t="str">
        <f t="shared" si="228"/>
        <v/>
      </c>
      <c r="AZ1220" s="163"/>
      <c r="BA1220" s="142"/>
      <c r="BB1220" s="163"/>
      <c r="BC1220" s="174"/>
      <c r="BD1220" s="174"/>
      <c r="BE1220" s="174"/>
      <c r="BF1220" s="174"/>
      <c r="BG1220" s="164"/>
      <c r="BH1220" s="164"/>
      <c r="BI1220" s="164"/>
      <c r="BK1220" s="137">
        <v>373</v>
      </c>
      <c r="BL1220" s="137">
        <f t="shared" si="216"/>
        <v>2.3808000000000025</v>
      </c>
      <c r="BM1220" s="137">
        <f t="shared" si="217"/>
        <v>0.93580237549047096</v>
      </c>
      <c r="BN1220" s="137">
        <f t="shared" si="218"/>
        <v>4.5350834516910687E-4</v>
      </c>
      <c r="BO1220" s="137" t="str">
        <f t="shared" si="219"/>
        <v/>
      </c>
      <c r="BP1220" s="137" t="str">
        <f t="shared" si="215"/>
        <v/>
      </c>
    </row>
    <row r="1221" spans="3:68" ht="20.100000000000001" customHeight="1" x14ac:dyDescent="0.25">
      <c r="C1221" s="12"/>
      <c r="E1221" s="130"/>
      <c r="F1221" s="130"/>
      <c r="S1221" s="138"/>
      <c r="U1221" s="154"/>
      <c r="V1221" s="154"/>
      <c r="AF1221" s="137">
        <v>397</v>
      </c>
      <c r="AG1221" s="137">
        <f t="shared" si="220"/>
        <v>-2.4119999999999999</v>
      </c>
      <c r="AK1221" s="137">
        <f t="shared" si="221"/>
        <v>2.1757200185802975E-2</v>
      </c>
      <c r="AL1221" s="137">
        <f t="shared" si="222"/>
        <v>7.9326407637690076E-3</v>
      </c>
      <c r="AM1221" s="137">
        <f t="shared" si="223"/>
        <v>2.1757200185802975E-2</v>
      </c>
      <c r="AN1221" s="137" t="str">
        <f t="shared" si="224"/>
        <v/>
      </c>
      <c r="AO1221" s="137" t="str">
        <f t="shared" si="225"/>
        <v/>
      </c>
      <c r="AP1221" s="137">
        <f t="shared" si="226"/>
        <v>0</v>
      </c>
      <c r="AQ1221" s="137" t="str">
        <f t="shared" si="227"/>
        <v/>
      </c>
      <c r="AR1221" s="137" t="str">
        <f t="shared" si="228"/>
        <v/>
      </c>
      <c r="AZ1221" s="163"/>
      <c r="BA1221" s="142"/>
      <c r="BB1221" s="163"/>
      <c r="BC1221" s="174"/>
      <c r="BD1221" s="174"/>
      <c r="BE1221" s="174"/>
      <c r="BF1221" s="174"/>
      <c r="BG1221" s="164"/>
      <c r="BH1221" s="164"/>
      <c r="BI1221" s="164"/>
      <c r="BK1221" s="137">
        <v>374</v>
      </c>
      <c r="BL1221" s="137">
        <f t="shared" si="216"/>
        <v>2.3872000000000027</v>
      </c>
      <c r="BM1221" s="137">
        <f t="shared" si="217"/>
        <v>0.93534886714530185</v>
      </c>
      <c r="BN1221" s="137">
        <f t="shared" si="218"/>
        <v>4.5509950472055749E-4</v>
      </c>
      <c r="BO1221" s="137" t="str">
        <f t="shared" si="219"/>
        <v/>
      </c>
      <c r="BP1221" s="137" t="str">
        <f t="shared" si="215"/>
        <v/>
      </c>
    </row>
    <row r="1222" spans="3:68" ht="20.100000000000001" customHeight="1" x14ac:dyDescent="0.25">
      <c r="C1222" s="12"/>
      <c r="E1222" s="130"/>
      <c r="F1222" s="130"/>
      <c r="S1222" s="138"/>
      <c r="U1222" s="154"/>
      <c r="V1222" s="154"/>
      <c r="AF1222" s="137">
        <v>398</v>
      </c>
      <c r="AG1222" s="137">
        <f t="shared" si="220"/>
        <v>-2.4079999999999999</v>
      </c>
      <c r="AK1222" s="137">
        <f t="shared" si="221"/>
        <v>2.1967953795893221E-2</v>
      </c>
      <c r="AL1222" s="137">
        <f t="shared" si="222"/>
        <v>8.0200905111112702E-3</v>
      </c>
      <c r="AM1222" s="137">
        <f t="shared" si="223"/>
        <v>2.1967953795893221E-2</v>
      </c>
      <c r="AN1222" s="137" t="str">
        <f t="shared" si="224"/>
        <v/>
      </c>
      <c r="AO1222" s="137" t="str">
        <f t="shared" si="225"/>
        <v/>
      </c>
      <c r="AP1222" s="137">
        <f t="shared" si="226"/>
        <v>0</v>
      </c>
      <c r="AQ1222" s="137" t="str">
        <f t="shared" si="227"/>
        <v/>
      </c>
      <c r="AR1222" s="137" t="str">
        <f t="shared" si="228"/>
        <v/>
      </c>
      <c r="AZ1222" s="163"/>
      <c r="BA1222" s="142"/>
      <c r="BB1222" s="163"/>
      <c r="BC1222" s="174"/>
      <c r="BD1222" s="174"/>
      <c r="BE1222" s="174"/>
      <c r="BF1222" s="174"/>
      <c r="BG1222" s="164"/>
      <c r="BH1222" s="164"/>
      <c r="BI1222" s="164"/>
      <c r="BK1222" s="137">
        <v>375</v>
      </c>
      <c r="BL1222" s="137">
        <f t="shared" si="216"/>
        <v>2.3936000000000028</v>
      </c>
      <c r="BM1222" s="137">
        <f t="shared" si="217"/>
        <v>0.9348937676405813</v>
      </c>
      <c r="BN1222" s="137">
        <f t="shared" si="218"/>
        <v>4.5668806261045525E-4</v>
      </c>
      <c r="BO1222" s="137" t="str">
        <f t="shared" si="219"/>
        <v/>
      </c>
      <c r="BP1222" s="137" t="str">
        <f t="shared" si="215"/>
        <v/>
      </c>
    </row>
    <row r="1223" spans="3:68" ht="20.100000000000001" customHeight="1" x14ac:dyDescent="0.25">
      <c r="C1223" s="12"/>
      <c r="E1223" s="130"/>
      <c r="F1223" s="130"/>
      <c r="S1223" s="138"/>
      <c r="U1223" s="154"/>
      <c r="V1223" s="154"/>
      <c r="AF1223" s="137">
        <v>399</v>
      </c>
      <c r="AG1223" s="137">
        <f t="shared" si="220"/>
        <v>-2.4039999999999999</v>
      </c>
      <c r="AK1223" s="137">
        <f t="shared" si="221"/>
        <v>2.2180394005808821E-2</v>
      </c>
      <c r="AL1223" s="137">
        <f t="shared" si="222"/>
        <v>8.1083866429354588E-3</v>
      </c>
      <c r="AM1223" s="137">
        <f t="shared" si="223"/>
        <v>2.2180394005808821E-2</v>
      </c>
      <c r="AN1223" s="137" t="str">
        <f t="shared" si="224"/>
        <v/>
      </c>
      <c r="AO1223" s="137" t="str">
        <f t="shared" si="225"/>
        <v/>
      </c>
      <c r="AP1223" s="137">
        <f t="shared" si="226"/>
        <v>0</v>
      </c>
      <c r="AQ1223" s="137" t="str">
        <f t="shared" si="227"/>
        <v/>
      </c>
      <c r="AR1223" s="137" t="str">
        <f t="shared" si="228"/>
        <v/>
      </c>
      <c r="AZ1223" s="163"/>
      <c r="BA1223" s="142"/>
      <c r="BB1223" s="163"/>
      <c r="BC1223" s="174"/>
      <c r="BD1223" s="174"/>
      <c r="BE1223" s="174"/>
      <c r="BF1223" s="174"/>
      <c r="BG1223" s="164"/>
      <c r="BH1223" s="164"/>
      <c r="BI1223" s="164"/>
      <c r="BK1223" s="137">
        <v>376</v>
      </c>
      <c r="BL1223" s="137">
        <f t="shared" si="216"/>
        <v>2.400000000000003</v>
      </c>
      <c r="BM1223" s="137">
        <f t="shared" si="217"/>
        <v>0.93443707957797084</v>
      </c>
      <c r="BN1223" s="137">
        <f t="shared" si="218"/>
        <v>4.5827399652320633E-4</v>
      </c>
      <c r="BO1223" s="137" t="str">
        <f t="shared" si="219"/>
        <v/>
      </c>
      <c r="BP1223" s="137" t="str">
        <f t="shared" si="215"/>
        <v/>
      </c>
    </row>
    <row r="1224" spans="3:68" ht="20.100000000000001" customHeight="1" x14ac:dyDescent="0.25">
      <c r="C1224" s="12"/>
      <c r="E1224" s="130"/>
      <c r="F1224" s="130"/>
      <c r="S1224" s="138"/>
      <c r="U1224" s="154"/>
      <c r="V1224" s="154"/>
      <c r="AF1224" s="137">
        <v>400</v>
      </c>
      <c r="AG1224" s="137">
        <f t="shared" si="220"/>
        <v>-2.4</v>
      </c>
      <c r="AK1224" s="137">
        <f t="shared" si="221"/>
        <v>2.2394530294842899E-2</v>
      </c>
      <c r="AL1224" s="137">
        <f t="shared" si="222"/>
        <v>8.1975359245961311E-3</v>
      </c>
      <c r="AM1224" s="137">
        <f t="shared" si="223"/>
        <v>2.2394530294842899E-2</v>
      </c>
      <c r="AN1224" s="137" t="str">
        <f t="shared" si="224"/>
        <v/>
      </c>
      <c r="AO1224" s="137" t="str">
        <f t="shared" si="225"/>
        <v/>
      </c>
      <c r="AP1224" s="137">
        <f t="shared" si="226"/>
        <v>0</v>
      </c>
      <c r="AQ1224" s="137" t="str">
        <f t="shared" si="227"/>
        <v/>
      </c>
      <c r="AR1224" s="137" t="str">
        <f t="shared" si="228"/>
        <v/>
      </c>
      <c r="AZ1224" s="163"/>
      <c r="BA1224" s="142"/>
      <c r="BB1224" s="163"/>
      <c r="BC1224" s="174"/>
      <c r="BD1224" s="174"/>
      <c r="BE1224" s="174"/>
      <c r="BF1224" s="174"/>
      <c r="BG1224" s="164"/>
      <c r="BH1224" s="164"/>
      <c r="BI1224" s="164"/>
      <c r="BK1224" s="137">
        <v>377</v>
      </c>
      <c r="BL1224" s="137">
        <f t="shared" si="216"/>
        <v>2.4064000000000032</v>
      </c>
      <c r="BM1224" s="137">
        <f t="shared" si="217"/>
        <v>0.93397880558144764</v>
      </c>
      <c r="BN1224" s="137">
        <f t="shared" si="218"/>
        <v>4.5985728431063855E-4</v>
      </c>
      <c r="BO1224" s="137" t="str">
        <f t="shared" si="219"/>
        <v/>
      </c>
      <c r="BP1224" s="137" t="str">
        <f t="shared" si="215"/>
        <v/>
      </c>
    </row>
    <row r="1225" spans="3:68" ht="20.100000000000001" customHeight="1" x14ac:dyDescent="0.25">
      <c r="C1225" s="12"/>
      <c r="E1225" s="130"/>
      <c r="F1225" s="130"/>
      <c r="S1225" s="138"/>
      <c r="U1225" s="154"/>
      <c r="V1225" s="154"/>
      <c r="AF1225" s="137">
        <v>401</v>
      </c>
      <c r="AG1225" s="137">
        <f t="shared" si="220"/>
        <v>-2.3959999999999999</v>
      </c>
      <c r="AK1225" s="137">
        <f t="shared" si="221"/>
        <v>2.2610372152077028E-2</v>
      </c>
      <c r="AL1225" s="137">
        <f t="shared" si="222"/>
        <v>8.2875451593847245E-3</v>
      </c>
      <c r="AM1225" s="137">
        <f t="shared" si="223"/>
        <v>2.2610372152077028E-2</v>
      </c>
      <c r="AN1225" s="137" t="str">
        <f t="shared" si="224"/>
        <v/>
      </c>
      <c r="AO1225" s="137" t="str">
        <f t="shared" si="225"/>
        <v/>
      </c>
      <c r="AP1225" s="137">
        <f t="shared" si="226"/>
        <v>0</v>
      </c>
      <c r="AQ1225" s="137" t="str">
        <f t="shared" si="227"/>
        <v/>
      </c>
      <c r="AR1225" s="137" t="str">
        <f t="shared" si="228"/>
        <v/>
      </c>
      <c r="AZ1225" s="163"/>
      <c r="BA1225" s="142"/>
      <c r="BB1225" s="163"/>
      <c r="BC1225" s="174"/>
      <c r="BD1225" s="174"/>
      <c r="BE1225" s="174"/>
      <c r="BF1225" s="174"/>
      <c r="BG1225" s="164"/>
      <c r="BH1225" s="164"/>
      <c r="BI1225" s="164"/>
      <c r="BK1225" s="137">
        <v>378</v>
      </c>
      <c r="BL1225" s="137">
        <f t="shared" si="216"/>
        <v>2.4128000000000034</v>
      </c>
      <c r="BM1225" s="137">
        <f t="shared" si="217"/>
        <v>0.933518948297137</v>
      </c>
      <c r="BN1225" s="137">
        <f t="shared" si="218"/>
        <v>4.6143790399266749E-4</v>
      </c>
      <c r="BO1225" s="137" t="str">
        <f t="shared" si="219"/>
        <v/>
      </c>
      <c r="BP1225" s="137" t="str">
        <f t="shared" si="215"/>
        <v/>
      </c>
    </row>
    <row r="1226" spans="3:68" ht="20.100000000000001" customHeight="1" x14ac:dyDescent="0.25">
      <c r="C1226" s="12"/>
      <c r="E1226" s="130"/>
      <c r="F1226" s="130"/>
      <c r="S1226" s="138"/>
      <c r="U1226" s="154"/>
      <c r="V1226" s="154"/>
      <c r="AF1226" s="137">
        <v>402</v>
      </c>
      <c r="AG1226" s="137">
        <f t="shared" si="220"/>
        <v>-2.3919999999999999</v>
      </c>
      <c r="AK1226" s="137">
        <f t="shared" si="221"/>
        <v>2.2827929075865526E-2</v>
      </c>
      <c r="AL1226" s="137">
        <f t="shared" si="222"/>
        <v>8.3784211885677643E-3</v>
      </c>
      <c r="AM1226" s="137">
        <f t="shared" si="223"/>
        <v>2.2827929075865526E-2</v>
      </c>
      <c r="AN1226" s="137" t="str">
        <f t="shared" si="224"/>
        <v/>
      </c>
      <c r="AO1226" s="137" t="str">
        <f t="shared" si="225"/>
        <v/>
      </c>
      <c r="AP1226" s="137">
        <f t="shared" si="226"/>
        <v>0</v>
      </c>
      <c r="AQ1226" s="137" t="str">
        <f t="shared" si="227"/>
        <v/>
      </c>
      <c r="AR1226" s="137" t="str">
        <f t="shared" si="228"/>
        <v/>
      </c>
      <c r="AZ1226" s="163"/>
      <c r="BA1226" s="142"/>
      <c r="BB1226" s="163"/>
      <c r="BC1226" s="174"/>
      <c r="BD1226" s="174"/>
      <c r="BE1226" s="174"/>
      <c r="BF1226" s="174"/>
      <c r="BG1226" s="164"/>
      <c r="BH1226" s="164"/>
      <c r="BI1226" s="164"/>
      <c r="BK1226" s="137">
        <v>379</v>
      </c>
      <c r="BL1226" s="137">
        <f t="shared" si="216"/>
        <v>2.4192000000000036</v>
      </c>
      <c r="BM1226" s="137">
        <f t="shared" si="217"/>
        <v>0.93305751039314433</v>
      </c>
      <c r="BN1226" s="137">
        <f t="shared" si="218"/>
        <v>4.6301583375607525E-4</v>
      </c>
      <c r="BO1226" s="137" t="str">
        <f t="shared" si="219"/>
        <v/>
      </c>
      <c r="BP1226" s="137" t="str">
        <f t="shared" si="215"/>
        <v/>
      </c>
    </row>
    <row r="1227" spans="3:68" ht="20.100000000000001" customHeight="1" x14ac:dyDescent="0.25">
      <c r="C1227" s="12"/>
      <c r="E1227" s="130"/>
      <c r="F1227" s="130"/>
      <c r="S1227" s="138"/>
      <c r="U1227" s="154"/>
      <c r="V1227" s="154"/>
      <c r="AF1227" s="137">
        <v>403</v>
      </c>
      <c r="AG1227" s="137">
        <f t="shared" si="220"/>
        <v>-2.3879999999999999</v>
      </c>
      <c r="AK1227" s="137">
        <f t="shared" si="221"/>
        <v>2.3047210573314027E-2</v>
      </c>
      <c r="AL1227" s="137">
        <f t="shared" si="222"/>
        <v>8.4701708914228305E-3</v>
      </c>
      <c r="AM1227" s="137">
        <f t="shared" si="223"/>
        <v>2.3047210573314027E-2</v>
      </c>
      <c r="AN1227" s="137" t="str">
        <f t="shared" si="224"/>
        <v/>
      </c>
      <c r="AO1227" s="137" t="str">
        <f t="shared" si="225"/>
        <v/>
      </c>
      <c r="AP1227" s="137">
        <f t="shared" si="226"/>
        <v>0</v>
      </c>
      <c r="AQ1227" s="137" t="str">
        <f t="shared" si="227"/>
        <v/>
      </c>
      <c r="AR1227" s="137" t="str">
        <f t="shared" si="228"/>
        <v/>
      </c>
      <c r="AZ1227" s="163"/>
      <c r="BA1227" s="142"/>
      <c r="BB1227" s="163"/>
      <c r="BC1227" s="174"/>
      <c r="BD1227" s="174"/>
      <c r="BE1227" s="174"/>
      <c r="BF1227" s="174"/>
      <c r="BG1227" s="164"/>
      <c r="BH1227" s="164"/>
      <c r="BI1227" s="164"/>
      <c r="BK1227" s="137">
        <v>380</v>
      </c>
      <c r="BL1227" s="137">
        <f t="shared" si="216"/>
        <v>2.4256000000000038</v>
      </c>
      <c r="BM1227" s="137">
        <f t="shared" si="217"/>
        <v>0.93259449455938825</v>
      </c>
      <c r="BN1227" s="137">
        <f t="shared" si="218"/>
        <v>4.6459105195462147E-4</v>
      </c>
      <c r="BO1227" s="137" t="str">
        <f t="shared" si="219"/>
        <v/>
      </c>
      <c r="BP1227" s="137" t="str">
        <f t="shared" si="215"/>
        <v/>
      </c>
    </row>
    <row r="1228" spans="3:68" ht="20.100000000000001" customHeight="1" x14ac:dyDescent="0.25">
      <c r="C1228" s="12"/>
      <c r="E1228" s="130"/>
      <c r="F1228" s="130"/>
      <c r="S1228" s="138"/>
      <c r="U1228" s="154"/>
      <c r="V1228" s="154"/>
      <c r="AF1228" s="137">
        <v>404</v>
      </c>
      <c r="AG1228" s="137">
        <f t="shared" si="220"/>
        <v>-2.3839999999999999</v>
      </c>
      <c r="AK1228" s="137">
        <f t="shared" si="221"/>
        <v>2.3268226159752301E-2</v>
      </c>
      <c r="AL1228" s="137">
        <f t="shared" si="222"/>
        <v>8.5628011852725838E-3</v>
      </c>
      <c r="AM1228" s="137">
        <f t="shared" si="223"/>
        <v>2.3268226159752301E-2</v>
      </c>
      <c r="AN1228" s="137" t="str">
        <f t="shared" si="224"/>
        <v/>
      </c>
      <c r="AO1228" s="137" t="str">
        <f t="shared" si="225"/>
        <v/>
      </c>
      <c r="AP1228" s="137">
        <f t="shared" si="226"/>
        <v>0</v>
      </c>
      <c r="AQ1228" s="137" t="str">
        <f t="shared" si="227"/>
        <v/>
      </c>
      <c r="AR1228" s="137" t="str">
        <f t="shared" si="228"/>
        <v/>
      </c>
      <c r="AZ1228" s="163"/>
      <c r="BA1228" s="142"/>
      <c r="BB1228" s="163"/>
      <c r="BC1228" s="174"/>
      <c r="BD1228" s="174"/>
      <c r="BE1228" s="174"/>
      <c r="BF1228" s="174"/>
      <c r="BG1228" s="164"/>
      <c r="BH1228" s="164"/>
      <c r="BI1228" s="164"/>
      <c r="BK1228" s="137">
        <v>381</v>
      </c>
      <c r="BL1228" s="137">
        <f t="shared" si="216"/>
        <v>2.4320000000000039</v>
      </c>
      <c r="BM1228" s="137">
        <f t="shared" si="217"/>
        <v>0.93212990350743363</v>
      </c>
      <c r="BN1228" s="137">
        <f t="shared" si="218"/>
        <v>4.6616353710837721E-4</v>
      </c>
      <c r="BO1228" s="137" t="str">
        <f t="shared" si="219"/>
        <v/>
      </c>
      <c r="BP1228" s="137" t="str">
        <f t="shared" si="215"/>
        <v/>
      </c>
    </row>
    <row r="1229" spans="3:68" ht="20.100000000000001" customHeight="1" x14ac:dyDescent="0.25">
      <c r="C1229" s="12"/>
      <c r="E1229" s="130"/>
      <c r="F1229" s="130"/>
      <c r="S1229" s="138"/>
      <c r="U1229" s="154"/>
      <c r="V1229" s="154"/>
      <c r="AF1229" s="137">
        <v>405</v>
      </c>
      <c r="AG1229" s="137">
        <f t="shared" si="220"/>
        <v>-2.38</v>
      </c>
      <c r="AK1229" s="137">
        <f t="shared" si="221"/>
        <v>2.3490985358201363E-2</v>
      </c>
      <c r="AL1229" s="137">
        <f t="shared" si="222"/>
        <v>8.6563190255165429E-3</v>
      </c>
      <c r="AM1229" s="137">
        <f t="shared" si="223"/>
        <v>2.3490985358201363E-2</v>
      </c>
      <c r="AN1229" s="137" t="str">
        <f t="shared" si="224"/>
        <v/>
      </c>
      <c r="AO1229" s="137" t="str">
        <f t="shared" si="225"/>
        <v/>
      </c>
      <c r="AP1229" s="137">
        <f t="shared" si="226"/>
        <v>0</v>
      </c>
      <c r="AQ1229" s="137" t="str">
        <f t="shared" si="227"/>
        <v/>
      </c>
      <c r="AR1229" s="137" t="str">
        <f t="shared" si="228"/>
        <v/>
      </c>
      <c r="AZ1229" s="163"/>
      <c r="BA1229" s="142"/>
      <c r="BB1229" s="163"/>
      <c r="BC1229" s="174"/>
      <c r="BD1229" s="174"/>
      <c r="BE1229" s="174"/>
      <c r="BF1229" s="174"/>
      <c r="BG1229" s="164"/>
      <c r="BH1229" s="164"/>
      <c r="BI1229" s="164"/>
      <c r="BK1229" s="137">
        <v>382</v>
      </c>
      <c r="BL1229" s="137">
        <f t="shared" si="216"/>
        <v>2.4384000000000041</v>
      </c>
      <c r="BM1229" s="137">
        <f t="shared" si="217"/>
        <v>0.93166373997032526</v>
      </c>
      <c r="BN1229" s="137">
        <f t="shared" si="218"/>
        <v>4.6773326790272574E-4</v>
      </c>
      <c r="BO1229" s="137" t="str">
        <f t="shared" si="219"/>
        <v/>
      </c>
      <c r="BP1229" s="137" t="str">
        <f t="shared" si="215"/>
        <v/>
      </c>
    </row>
    <row r="1230" spans="3:68" ht="20.100000000000001" customHeight="1" x14ac:dyDescent="0.25">
      <c r="C1230" s="12"/>
      <c r="E1230" s="130"/>
      <c r="F1230" s="130"/>
      <c r="S1230" s="138"/>
      <c r="U1230" s="154"/>
      <c r="V1230" s="154"/>
      <c r="AF1230" s="137">
        <v>406</v>
      </c>
      <c r="AG1230" s="137">
        <f t="shared" si="220"/>
        <v>-2.3759999999999999</v>
      </c>
      <c r="AK1230" s="137">
        <f t="shared" si="221"/>
        <v>2.3715497698834857E-2</v>
      </c>
      <c r="AL1230" s="137">
        <f t="shared" si="222"/>
        <v>8.7507314056608134E-3</v>
      </c>
      <c r="AM1230" s="137">
        <f t="shared" si="223"/>
        <v>2.3715497698834857E-2</v>
      </c>
      <c r="AN1230" s="137" t="str">
        <f t="shared" si="224"/>
        <v/>
      </c>
      <c r="AO1230" s="137" t="str">
        <f t="shared" si="225"/>
        <v/>
      </c>
      <c r="AP1230" s="137">
        <f t="shared" si="226"/>
        <v>0</v>
      </c>
      <c r="AQ1230" s="137" t="str">
        <f t="shared" si="227"/>
        <v/>
      </c>
      <c r="AR1230" s="137" t="str">
        <f t="shared" si="228"/>
        <v/>
      </c>
      <c r="AZ1230" s="163"/>
      <c r="BA1230" s="142"/>
      <c r="BB1230" s="163"/>
      <c r="BC1230" s="174"/>
      <c r="BD1230" s="174"/>
      <c r="BE1230" s="174"/>
      <c r="BF1230" s="174"/>
      <c r="BG1230" s="164"/>
      <c r="BH1230" s="164"/>
      <c r="BI1230" s="164"/>
      <c r="BK1230" s="137">
        <v>383</v>
      </c>
      <c r="BL1230" s="137">
        <f t="shared" si="216"/>
        <v>2.4448000000000043</v>
      </c>
      <c r="BM1230" s="137">
        <f t="shared" si="217"/>
        <v>0.93119600670242253</v>
      </c>
      <c r="BN1230" s="137">
        <f t="shared" si="218"/>
        <v>4.6930022318902864E-4</v>
      </c>
      <c r="BO1230" s="137" t="str">
        <f t="shared" si="219"/>
        <v/>
      </c>
      <c r="BP1230" s="137" t="str">
        <f t="shared" si="215"/>
        <v/>
      </c>
    </row>
    <row r="1231" spans="3:68" ht="20.100000000000001" customHeight="1" x14ac:dyDescent="0.25">
      <c r="C1231" s="12"/>
      <c r="E1231" s="130"/>
      <c r="F1231" s="130"/>
      <c r="S1231" s="138"/>
      <c r="U1231" s="154"/>
      <c r="V1231" s="154"/>
      <c r="AF1231" s="137">
        <v>407</v>
      </c>
      <c r="AG1231" s="137">
        <f t="shared" si="220"/>
        <v>-2.3719999999999999</v>
      </c>
      <c r="AK1231" s="137">
        <f t="shared" si="221"/>
        <v>2.3941772718434669E-2</v>
      </c>
      <c r="AL1231" s="137">
        <f t="shared" si="222"/>
        <v>8.8460453573455822E-3</v>
      </c>
      <c r="AM1231" s="137">
        <f t="shared" si="223"/>
        <v>2.3941772718434669E-2</v>
      </c>
      <c r="AN1231" s="137" t="str">
        <f t="shared" si="224"/>
        <v/>
      </c>
      <c r="AO1231" s="137" t="str">
        <f t="shared" si="225"/>
        <v/>
      </c>
      <c r="AP1231" s="137">
        <f t="shared" si="226"/>
        <v>0</v>
      </c>
      <c r="AQ1231" s="137" t="str">
        <f t="shared" si="227"/>
        <v/>
      </c>
      <c r="AR1231" s="137" t="str">
        <f t="shared" si="228"/>
        <v/>
      </c>
      <c r="AZ1231" s="163"/>
      <c r="BA1231" s="142"/>
      <c r="BB1231" s="163"/>
      <c r="BC1231" s="174"/>
      <c r="BD1231" s="174"/>
      <c r="BE1231" s="174"/>
      <c r="BF1231" s="174"/>
      <c r="BG1231" s="164"/>
      <c r="BH1231" s="164"/>
      <c r="BI1231" s="164"/>
      <c r="BK1231" s="137">
        <v>384</v>
      </c>
      <c r="BL1231" s="137">
        <f t="shared" si="216"/>
        <v>2.4512000000000045</v>
      </c>
      <c r="BM1231" s="137">
        <f t="shared" si="217"/>
        <v>0.9307267064792335</v>
      </c>
      <c r="BN1231" s="137">
        <f t="shared" si="218"/>
        <v>4.7086438198307157E-4</v>
      </c>
      <c r="BO1231" s="137" t="str">
        <f t="shared" si="219"/>
        <v/>
      </c>
      <c r="BP1231" s="137" t="str">
        <f t="shared" si="215"/>
        <v/>
      </c>
    </row>
    <row r="1232" spans="3:68" ht="20.100000000000001" customHeight="1" x14ac:dyDescent="0.25">
      <c r="C1232" s="12"/>
      <c r="E1232" s="130"/>
      <c r="F1232" s="130"/>
      <c r="S1232" s="138"/>
      <c r="U1232" s="154"/>
      <c r="V1232" s="154"/>
      <c r="AF1232" s="137">
        <v>408</v>
      </c>
      <c r="AG1232" s="137">
        <f t="shared" si="220"/>
        <v>-2.3679999999999999</v>
      </c>
      <c r="AK1232" s="137">
        <f t="shared" si="221"/>
        <v>2.4169819959840865E-2</v>
      </c>
      <c r="AL1232" s="137">
        <f t="shared" si="222"/>
        <v>8.9422679503704527E-3</v>
      </c>
      <c r="AM1232" s="137">
        <f t="shared" si="223"/>
        <v>2.4169819959840865E-2</v>
      </c>
      <c r="AN1232" s="137" t="str">
        <f t="shared" si="224"/>
        <v/>
      </c>
      <c r="AO1232" s="137" t="str">
        <f t="shared" si="225"/>
        <v/>
      </c>
      <c r="AP1232" s="137">
        <f t="shared" si="226"/>
        <v>0</v>
      </c>
      <c r="AQ1232" s="137" t="str">
        <f t="shared" si="227"/>
        <v/>
      </c>
      <c r="AR1232" s="137" t="str">
        <f t="shared" si="228"/>
        <v/>
      </c>
      <c r="AZ1232" s="163"/>
      <c r="BA1232" s="142"/>
      <c r="BB1232" s="163"/>
      <c r="BC1232" s="174"/>
      <c r="BD1232" s="174"/>
      <c r="BE1232" s="174"/>
      <c r="BF1232" s="174"/>
      <c r="BG1232" s="164"/>
      <c r="BH1232" s="164"/>
      <c r="BI1232" s="164"/>
      <c r="BK1232" s="137">
        <v>385</v>
      </c>
      <c r="BL1232" s="137">
        <f t="shared" si="216"/>
        <v>2.4576000000000047</v>
      </c>
      <c r="BM1232" s="137">
        <f t="shared" si="217"/>
        <v>0.93025584209725043</v>
      </c>
      <c r="BN1232" s="137">
        <f t="shared" si="218"/>
        <v>4.724257234651752E-4</v>
      </c>
      <c r="BO1232" s="137" t="str">
        <f t="shared" si="219"/>
        <v/>
      </c>
      <c r="BP1232" s="137" t="str">
        <f t="shared" ref="BP1232:BP1295" si="229">IF($BM1232&lt;(1-$BI$860),$BN1232,"")</f>
        <v/>
      </c>
    </row>
    <row r="1233" spans="3:68" ht="20.100000000000001" customHeight="1" x14ac:dyDescent="0.25">
      <c r="C1233" s="12"/>
      <c r="E1233" s="130"/>
      <c r="F1233" s="130"/>
      <c r="S1233" s="138"/>
      <c r="U1233" s="154"/>
      <c r="V1233" s="154"/>
      <c r="AF1233" s="137">
        <v>409</v>
      </c>
      <c r="AG1233" s="137">
        <f t="shared" si="220"/>
        <v>-2.3639999999999999</v>
      </c>
      <c r="AK1233" s="137">
        <f t="shared" si="221"/>
        <v>2.4399648971395776E-2</v>
      </c>
      <c r="AL1233" s="137">
        <f t="shared" si="222"/>
        <v>9.0394062927176173E-3</v>
      </c>
      <c r="AM1233" s="137">
        <f t="shared" si="223"/>
        <v>2.4399648971395776E-2</v>
      </c>
      <c r="AN1233" s="137" t="str">
        <f t="shared" si="224"/>
        <v/>
      </c>
      <c r="AO1233" s="137" t="str">
        <f t="shared" si="225"/>
        <v/>
      </c>
      <c r="AP1233" s="137">
        <f t="shared" si="226"/>
        <v>0</v>
      </c>
      <c r="AQ1233" s="137" t="str">
        <f t="shared" si="227"/>
        <v/>
      </c>
      <c r="AR1233" s="137" t="str">
        <f t="shared" si="228"/>
        <v/>
      </c>
      <c r="AZ1233" s="163"/>
      <c r="BA1233" s="142"/>
      <c r="BB1233" s="163"/>
      <c r="BC1233" s="174"/>
      <c r="BD1233" s="174"/>
      <c r="BE1233" s="174"/>
      <c r="BF1233" s="174"/>
      <c r="BG1233" s="164"/>
      <c r="BH1233" s="164"/>
      <c r="BI1233" s="164"/>
      <c r="BK1233" s="137">
        <v>386</v>
      </c>
      <c r="BL1233" s="137">
        <f t="shared" ref="BL1233:BL1296" si="230">BL1232+$BO$845</f>
        <v>2.4640000000000049</v>
      </c>
      <c r="BM1233" s="137">
        <f t="shared" ref="BM1233:BM1296" si="231">_xlfn.CHISQ.DIST.RT(BL1233,7)</f>
        <v>0.92978341637378525</v>
      </c>
      <c r="BN1233" s="137">
        <f t="shared" ref="BN1233:BN1296" si="232">BM1233-BM1234</f>
        <v>4.7398422697964016E-4</v>
      </c>
      <c r="BO1233" s="137" t="str">
        <f t="shared" ref="BO1233:BO1296" si="233">IF(BM1233&lt;(1-$BI$852),BN1233,"")</f>
        <v/>
      </c>
      <c r="BP1233" s="137" t="str">
        <f t="shared" si="229"/>
        <v/>
      </c>
    </row>
    <row r="1234" spans="3:68" ht="20.100000000000001" customHeight="1" x14ac:dyDescent="0.25">
      <c r="C1234" s="12"/>
      <c r="E1234" s="130"/>
      <c r="F1234" s="130"/>
      <c r="S1234" s="138"/>
      <c r="U1234" s="154"/>
      <c r="V1234" s="154"/>
      <c r="AF1234" s="137">
        <v>410</v>
      </c>
      <c r="AG1234" s="137">
        <f t="shared" si="220"/>
        <v>-2.36</v>
      </c>
      <c r="AK1234" s="137">
        <f t="shared" si="221"/>
        <v>2.4631269306382507E-2</v>
      </c>
      <c r="AL1234" s="137">
        <f t="shared" si="222"/>
        <v>9.1374675305726672E-3</v>
      </c>
      <c r="AM1234" s="137">
        <f t="shared" si="223"/>
        <v>2.4631269306382507E-2</v>
      </c>
      <c r="AN1234" s="137" t="str">
        <f t="shared" si="224"/>
        <v/>
      </c>
      <c r="AO1234" s="137" t="str">
        <f t="shared" si="225"/>
        <v/>
      </c>
      <c r="AP1234" s="137">
        <f t="shared" si="226"/>
        <v>0</v>
      </c>
      <c r="AQ1234" s="137" t="str">
        <f t="shared" si="227"/>
        <v/>
      </c>
      <c r="AR1234" s="137" t="str">
        <f t="shared" si="228"/>
        <v/>
      </c>
      <c r="AZ1234" s="163"/>
      <c r="BA1234" s="142"/>
      <c r="BB1234" s="163"/>
      <c r="BC1234" s="174"/>
      <c r="BD1234" s="174"/>
      <c r="BE1234" s="174"/>
      <c r="BF1234" s="174"/>
      <c r="BG1234" s="164"/>
      <c r="BH1234" s="164"/>
      <c r="BI1234" s="164"/>
      <c r="BK1234" s="137">
        <v>387</v>
      </c>
      <c r="BL1234" s="137">
        <f t="shared" si="230"/>
        <v>2.470400000000005</v>
      </c>
      <c r="BM1234" s="137">
        <f t="shared" si="231"/>
        <v>0.92930943214680561</v>
      </c>
      <c r="BN1234" s="137">
        <f t="shared" si="232"/>
        <v>4.7553987203396986E-4</v>
      </c>
      <c r="BO1234" s="137" t="str">
        <f t="shared" si="233"/>
        <v/>
      </c>
      <c r="BP1234" s="137" t="str">
        <f t="shared" si="229"/>
        <v/>
      </c>
    </row>
    <row r="1235" spans="3:68" ht="20.100000000000001" customHeight="1" x14ac:dyDescent="0.25">
      <c r="C1235" s="12"/>
      <c r="E1235" s="130"/>
      <c r="F1235" s="130"/>
      <c r="S1235" s="138"/>
      <c r="U1235" s="154"/>
      <c r="V1235" s="154"/>
      <c r="AF1235" s="137">
        <v>411</v>
      </c>
      <c r="AG1235" s="137">
        <f t="shared" si="220"/>
        <v>-2.3559999999999999</v>
      </c>
      <c r="AK1235" s="137">
        <f t="shared" si="221"/>
        <v>2.4864690522457555E-2</v>
      </c>
      <c r="AL1235" s="137">
        <f t="shared" si="222"/>
        <v>9.2364588483432944E-3</v>
      </c>
      <c r="AM1235" s="137">
        <f t="shared" si="223"/>
        <v>2.4864690522457555E-2</v>
      </c>
      <c r="AN1235" s="137" t="str">
        <f t="shared" si="224"/>
        <v/>
      </c>
      <c r="AO1235" s="137" t="str">
        <f t="shared" si="225"/>
        <v/>
      </c>
      <c r="AP1235" s="137">
        <f t="shared" si="226"/>
        <v>0</v>
      </c>
      <c r="AQ1235" s="137" t="str">
        <f t="shared" si="227"/>
        <v/>
      </c>
      <c r="AR1235" s="137" t="str">
        <f t="shared" si="228"/>
        <v/>
      </c>
      <c r="AZ1235" s="163"/>
      <c r="BA1235" s="142"/>
      <c r="BB1235" s="163"/>
      <c r="BC1235" s="174"/>
      <c r="BD1235" s="174"/>
      <c r="BE1235" s="174"/>
      <c r="BF1235" s="174"/>
      <c r="BG1235" s="164"/>
      <c r="BH1235" s="164"/>
      <c r="BI1235" s="164"/>
      <c r="BK1235" s="137">
        <v>388</v>
      </c>
      <c r="BL1235" s="137">
        <f t="shared" si="230"/>
        <v>2.4768000000000052</v>
      </c>
      <c r="BM1235" s="137">
        <f t="shared" si="231"/>
        <v>0.92883389227477164</v>
      </c>
      <c r="BN1235" s="137">
        <f t="shared" si="232"/>
        <v>4.7709263829909254E-4</v>
      </c>
      <c r="BO1235" s="137" t="str">
        <f t="shared" si="233"/>
        <v/>
      </c>
      <c r="BP1235" s="137" t="str">
        <f t="shared" si="229"/>
        <v/>
      </c>
    </row>
    <row r="1236" spans="3:68" ht="20.100000000000001" customHeight="1" x14ac:dyDescent="0.25">
      <c r="C1236" s="12"/>
      <c r="E1236" s="130"/>
      <c r="F1236" s="130"/>
      <c r="S1236" s="138"/>
      <c r="U1236" s="154"/>
      <c r="V1236" s="154"/>
      <c r="AF1236" s="137">
        <v>412</v>
      </c>
      <c r="AG1236" s="137">
        <f t="shared" si="220"/>
        <v>-2.3519999999999999</v>
      </c>
      <c r="AK1236" s="137">
        <f t="shared" si="221"/>
        <v>2.5099922181077771E-2</v>
      </c>
      <c r="AL1236" s="137">
        <f t="shared" si="222"/>
        <v>9.3363874686755773E-3</v>
      </c>
      <c r="AM1236" s="137">
        <f t="shared" si="223"/>
        <v>2.5099922181077771E-2</v>
      </c>
      <c r="AN1236" s="137" t="str">
        <f t="shared" si="224"/>
        <v/>
      </c>
      <c r="AO1236" s="137" t="str">
        <f t="shared" si="225"/>
        <v/>
      </c>
      <c r="AP1236" s="137">
        <f t="shared" si="226"/>
        <v>0</v>
      </c>
      <c r="AQ1236" s="137" t="str">
        <f t="shared" si="227"/>
        <v/>
      </c>
      <c r="AR1236" s="137" t="str">
        <f t="shared" si="228"/>
        <v/>
      </c>
      <c r="AZ1236" s="163"/>
      <c r="BA1236" s="142"/>
      <c r="BB1236" s="163"/>
      <c r="BC1236" s="174"/>
      <c r="BD1236" s="174"/>
      <c r="BE1236" s="174"/>
      <c r="BF1236" s="174"/>
      <c r="BG1236" s="164"/>
      <c r="BH1236" s="164"/>
      <c r="BI1236" s="164"/>
      <c r="BK1236" s="137">
        <v>389</v>
      </c>
      <c r="BL1236" s="137">
        <f t="shared" si="230"/>
        <v>2.4832000000000054</v>
      </c>
      <c r="BM1236" s="137">
        <f t="shared" si="231"/>
        <v>0.92835679963647255</v>
      </c>
      <c r="BN1236" s="137">
        <f t="shared" si="232"/>
        <v>4.7864250560791799E-4</v>
      </c>
      <c r="BO1236" s="137" t="str">
        <f t="shared" si="233"/>
        <v/>
      </c>
      <c r="BP1236" s="137" t="str">
        <f t="shared" si="229"/>
        <v/>
      </c>
    </row>
    <row r="1237" spans="3:68" ht="20.100000000000001" customHeight="1" x14ac:dyDescent="0.25">
      <c r="C1237" s="12"/>
      <c r="E1237" s="130"/>
      <c r="F1237" s="130"/>
      <c r="S1237" s="138"/>
      <c r="U1237" s="154"/>
      <c r="V1237" s="154"/>
      <c r="AF1237" s="137">
        <v>413</v>
      </c>
      <c r="AG1237" s="137">
        <f t="shared" si="220"/>
        <v>-2.3479999999999999</v>
      </c>
      <c r="AK1237" s="137">
        <f t="shared" si="221"/>
        <v>2.53369738469215E-2</v>
      </c>
      <c r="AL1237" s="137">
        <f t="shared" si="222"/>
        <v>9.4372606524680963E-3</v>
      </c>
      <c r="AM1237" s="137">
        <f t="shared" si="223"/>
        <v>2.53369738469215E-2</v>
      </c>
      <c r="AN1237" s="137" t="str">
        <f t="shared" si="224"/>
        <v/>
      </c>
      <c r="AO1237" s="137" t="str">
        <f t="shared" si="225"/>
        <v/>
      </c>
      <c r="AP1237" s="137">
        <f t="shared" si="226"/>
        <v>0</v>
      </c>
      <c r="AQ1237" s="137" t="str">
        <f t="shared" si="227"/>
        <v/>
      </c>
      <c r="AR1237" s="137" t="str">
        <f t="shared" si="228"/>
        <v/>
      </c>
      <c r="AZ1237" s="163"/>
      <c r="BA1237" s="142"/>
      <c r="BB1237" s="163"/>
      <c r="BC1237" s="174"/>
      <c r="BD1237" s="174"/>
      <c r="BE1237" s="174"/>
      <c r="BF1237" s="174"/>
      <c r="BG1237" s="164"/>
      <c r="BH1237" s="164"/>
      <c r="BI1237" s="164"/>
      <c r="BK1237" s="137">
        <v>390</v>
      </c>
      <c r="BL1237" s="137">
        <f t="shared" si="230"/>
        <v>2.4896000000000056</v>
      </c>
      <c r="BM1237" s="137">
        <f t="shared" si="231"/>
        <v>0.92787815713086463</v>
      </c>
      <c r="BN1237" s="137">
        <f t="shared" si="232"/>
        <v>4.8018945395578161E-4</v>
      </c>
      <c r="BO1237" s="137" t="str">
        <f t="shared" si="233"/>
        <v/>
      </c>
      <c r="BP1237" s="137" t="str">
        <f t="shared" si="229"/>
        <v/>
      </c>
    </row>
    <row r="1238" spans="3:68" ht="20.100000000000001" customHeight="1" x14ac:dyDescent="0.25">
      <c r="C1238" s="12"/>
      <c r="E1238" s="130"/>
      <c r="F1238" s="130"/>
      <c r="S1238" s="138"/>
      <c r="U1238" s="154"/>
      <c r="V1238" s="154"/>
      <c r="AF1238" s="137">
        <v>414</v>
      </c>
      <c r="AG1238" s="137">
        <f t="shared" si="220"/>
        <v>-2.3439999999999999</v>
      </c>
      <c r="AK1238" s="137">
        <f t="shared" si="221"/>
        <v>2.5575855087304117E-2</v>
      </c>
      <c r="AL1238" s="137">
        <f t="shared" si="222"/>
        <v>9.5390856988835752E-3</v>
      </c>
      <c r="AM1238" s="137">
        <f t="shared" si="223"/>
        <v>2.5575855087304117E-2</v>
      </c>
      <c r="AN1238" s="137" t="str">
        <f t="shared" si="224"/>
        <v/>
      </c>
      <c r="AO1238" s="137" t="str">
        <f t="shared" si="225"/>
        <v/>
      </c>
      <c r="AP1238" s="137">
        <f t="shared" si="226"/>
        <v>0</v>
      </c>
      <c r="AQ1238" s="137" t="str">
        <f t="shared" si="227"/>
        <v/>
      </c>
      <c r="AR1238" s="137" t="str">
        <f t="shared" si="228"/>
        <v/>
      </c>
      <c r="AZ1238" s="163"/>
      <c r="BA1238" s="142"/>
      <c r="BB1238" s="163"/>
      <c r="BC1238" s="174"/>
      <c r="BD1238" s="174"/>
      <c r="BE1238" s="174"/>
      <c r="BF1238" s="174"/>
      <c r="BG1238" s="164"/>
      <c r="BH1238" s="164"/>
      <c r="BI1238" s="164"/>
      <c r="BK1238" s="137">
        <v>391</v>
      </c>
      <c r="BL1238" s="137">
        <f t="shared" si="230"/>
        <v>2.4960000000000058</v>
      </c>
      <c r="BM1238" s="137">
        <f t="shared" si="231"/>
        <v>0.92739796767690885</v>
      </c>
      <c r="BN1238" s="137">
        <f t="shared" si="232"/>
        <v>4.8173346349922319E-4</v>
      </c>
      <c r="BO1238" s="137" t="str">
        <f t="shared" si="233"/>
        <v/>
      </c>
      <c r="BP1238" s="137" t="str">
        <f t="shared" si="229"/>
        <v/>
      </c>
    </row>
    <row r="1239" spans="3:68" ht="20.100000000000001" customHeight="1" x14ac:dyDescent="0.25">
      <c r="C1239" s="12"/>
      <c r="E1239" s="130"/>
      <c r="F1239" s="130"/>
      <c r="S1239" s="138"/>
      <c r="U1239" s="154"/>
      <c r="V1239" s="154"/>
      <c r="AF1239" s="137">
        <v>415</v>
      </c>
      <c r="AG1239" s="137">
        <f t="shared" si="220"/>
        <v>-2.34</v>
      </c>
      <c r="AK1239" s="137">
        <f t="shared" si="221"/>
        <v>2.581657547158769E-2</v>
      </c>
      <c r="AL1239" s="137">
        <f t="shared" si="222"/>
        <v>9.6418699453583289E-3</v>
      </c>
      <c r="AM1239" s="137">
        <f t="shared" si="223"/>
        <v>2.581657547158769E-2</v>
      </c>
      <c r="AN1239" s="137" t="str">
        <f t="shared" si="224"/>
        <v/>
      </c>
      <c r="AO1239" s="137" t="str">
        <f t="shared" si="225"/>
        <v/>
      </c>
      <c r="AP1239" s="137">
        <f t="shared" si="226"/>
        <v>0</v>
      </c>
      <c r="AQ1239" s="137" t="str">
        <f t="shared" si="227"/>
        <v/>
      </c>
      <c r="AR1239" s="137" t="str">
        <f t="shared" si="228"/>
        <v/>
      </c>
      <c r="AZ1239" s="163"/>
      <c r="BA1239" s="142"/>
      <c r="BB1239" s="163"/>
      <c r="BC1239" s="174"/>
      <c r="BD1239" s="174"/>
      <c r="BE1239" s="174"/>
      <c r="BF1239" s="174"/>
      <c r="BG1239" s="164"/>
      <c r="BH1239" s="164"/>
      <c r="BI1239" s="164"/>
      <c r="BK1239" s="137">
        <v>392</v>
      </c>
      <c r="BL1239" s="137">
        <f t="shared" si="230"/>
        <v>2.502400000000006</v>
      </c>
      <c r="BM1239" s="137">
        <f t="shared" si="231"/>
        <v>0.92691623421340963</v>
      </c>
      <c r="BN1239" s="137">
        <f t="shared" si="232"/>
        <v>4.8327451455598691E-4</v>
      </c>
      <c r="BO1239" s="137" t="str">
        <f t="shared" si="233"/>
        <v/>
      </c>
      <c r="BP1239" s="137" t="str">
        <f t="shared" si="229"/>
        <v/>
      </c>
    </row>
    <row r="1240" spans="3:68" ht="20.100000000000001" customHeight="1" x14ac:dyDescent="0.25">
      <c r="C1240" s="12"/>
      <c r="E1240" s="130"/>
      <c r="F1240" s="130"/>
      <c r="S1240" s="138"/>
      <c r="U1240" s="154"/>
      <c r="V1240" s="154"/>
      <c r="AF1240" s="137">
        <v>416</v>
      </c>
      <c r="AG1240" s="137">
        <f t="shared" si="220"/>
        <v>-2.3359999999999999</v>
      </c>
      <c r="AK1240" s="137">
        <f t="shared" si="221"/>
        <v>2.6059144570584954E-2</v>
      </c>
      <c r="AL1240" s="137">
        <f t="shared" si="222"/>
        <v>9.7456207676091984E-3</v>
      </c>
      <c r="AM1240" s="137">
        <f t="shared" si="223"/>
        <v>2.6059144570584954E-2</v>
      </c>
      <c r="AN1240" s="137" t="str">
        <f t="shared" si="224"/>
        <v/>
      </c>
      <c r="AO1240" s="137" t="str">
        <f t="shared" si="225"/>
        <v/>
      </c>
      <c r="AP1240" s="137">
        <f t="shared" si="226"/>
        <v>0</v>
      </c>
      <c r="AQ1240" s="137" t="str">
        <f t="shared" si="227"/>
        <v/>
      </c>
      <c r="AR1240" s="137" t="str">
        <f t="shared" si="228"/>
        <v/>
      </c>
      <c r="AZ1240" s="163"/>
      <c r="BA1240" s="142"/>
      <c r="BB1240" s="163"/>
      <c r="BC1240" s="174"/>
      <c r="BD1240" s="174"/>
      <c r="BE1240" s="174"/>
      <c r="BF1240" s="174"/>
      <c r="BG1240" s="164"/>
      <c r="BH1240" s="164"/>
      <c r="BI1240" s="164"/>
      <c r="BK1240" s="137">
        <v>393</v>
      </c>
      <c r="BL1240" s="137">
        <f t="shared" si="230"/>
        <v>2.5088000000000061</v>
      </c>
      <c r="BM1240" s="137">
        <f t="shared" si="231"/>
        <v>0.92643295969885364</v>
      </c>
      <c r="BN1240" s="137">
        <f t="shared" si="232"/>
        <v>4.8481258760446622E-4</v>
      </c>
      <c r="BO1240" s="137" t="str">
        <f t="shared" si="233"/>
        <v/>
      </c>
      <c r="BP1240" s="137" t="str">
        <f t="shared" si="229"/>
        <v/>
      </c>
    </row>
    <row r="1241" spans="3:68" ht="20.100000000000001" customHeight="1" x14ac:dyDescent="0.25">
      <c r="C1241" s="12"/>
      <c r="E1241" s="130"/>
      <c r="F1241" s="130"/>
      <c r="S1241" s="138"/>
      <c r="U1241" s="154"/>
      <c r="V1241" s="154"/>
      <c r="AF1241" s="137">
        <v>417</v>
      </c>
      <c r="AG1241" s="137">
        <f t="shared" si="220"/>
        <v>-2.3319999999999999</v>
      </c>
      <c r="AK1241" s="137">
        <f t="shared" si="221"/>
        <v>2.6303571955957613E-2</v>
      </c>
      <c r="AL1241" s="137">
        <f t="shared" si="222"/>
        <v>9.8503455796381673E-3</v>
      </c>
      <c r="AM1241" s="137">
        <f t="shared" si="223"/>
        <v>2.6303571955957613E-2</v>
      </c>
      <c r="AN1241" s="137" t="str">
        <f t="shared" si="224"/>
        <v/>
      </c>
      <c r="AO1241" s="137" t="str">
        <f t="shared" si="225"/>
        <v/>
      </c>
      <c r="AP1241" s="137">
        <f t="shared" si="226"/>
        <v>0</v>
      </c>
      <c r="AQ1241" s="137" t="str">
        <f t="shared" si="227"/>
        <v/>
      </c>
      <c r="AR1241" s="137" t="str">
        <f t="shared" si="228"/>
        <v/>
      </c>
      <c r="AZ1241" s="163"/>
      <c r="BA1241" s="142"/>
      <c r="BB1241" s="163"/>
      <c r="BC1241" s="174"/>
      <c r="BD1241" s="174"/>
      <c r="BE1241" s="174"/>
      <c r="BF1241" s="174"/>
      <c r="BG1241" s="164"/>
      <c r="BH1241" s="164"/>
      <c r="BI1241" s="164"/>
      <c r="BK1241" s="137">
        <v>394</v>
      </c>
      <c r="BL1241" s="137">
        <f t="shared" si="230"/>
        <v>2.5152000000000063</v>
      </c>
      <c r="BM1241" s="137">
        <f t="shared" si="231"/>
        <v>0.92594814711124918</v>
      </c>
      <c r="BN1241" s="137">
        <f t="shared" si="232"/>
        <v>4.8634766328303769E-4</v>
      </c>
      <c r="BO1241" s="137" t="str">
        <f t="shared" si="233"/>
        <v/>
      </c>
      <c r="BP1241" s="137" t="str">
        <f t="shared" si="229"/>
        <v/>
      </c>
    </row>
    <row r="1242" spans="3:68" ht="20.100000000000001" customHeight="1" x14ac:dyDescent="0.25">
      <c r="C1242" s="12"/>
      <c r="E1242" s="130"/>
      <c r="F1242" s="130"/>
      <c r="S1242" s="138"/>
      <c r="U1242" s="154"/>
      <c r="V1242" s="154"/>
      <c r="AF1242" s="137">
        <v>418</v>
      </c>
      <c r="AG1242" s="137">
        <f t="shared" si="220"/>
        <v>-2.3280000000000003</v>
      </c>
      <c r="AK1242" s="137">
        <f t="shared" si="221"/>
        <v>2.6549867199608775E-2</v>
      </c>
      <c r="AL1242" s="137">
        <f t="shared" si="222"/>
        <v>9.9560518337345662E-3</v>
      </c>
      <c r="AM1242" s="137">
        <f t="shared" si="223"/>
        <v>2.6549867199608775E-2</v>
      </c>
      <c r="AN1242" s="137" t="str">
        <f t="shared" si="224"/>
        <v/>
      </c>
      <c r="AO1242" s="137" t="str">
        <f t="shared" si="225"/>
        <v/>
      </c>
      <c r="AP1242" s="137">
        <f t="shared" si="226"/>
        <v>0</v>
      </c>
      <c r="AQ1242" s="137" t="str">
        <f t="shared" si="227"/>
        <v/>
      </c>
      <c r="AR1242" s="137" t="str">
        <f t="shared" si="228"/>
        <v/>
      </c>
      <c r="AZ1242" s="163"/>
      <c r="BA1242" s="142"/>
      <c r="BB1242" s="163"/>
      <c r="BC1242" s="174"/>
      <c r="BD1242" s="174"/>
      <c r="BE1242" s="174"/>
      <c r="BF1242" s="174"/>
      <c r="BG1242" s="164"/>
      <c r="BH1242" s="164"/>
      <c r="BI1242" s="164"/>
      <c r="BK1242" s="137">
        <v>395</v>
      </c>
      <c r="BL1242" s="137">
        <f t="shared" si="230"/>
        <v>2.5216000000000065</v>
      </c>
      <c r="BM1242" s="137">
        <f t="shared" si="231"/>
        <v>0.92546179944796614</v>
      </c>
      <c r="BN1242" s="137">
        <f t="shared" si="232"/>
        <v>4.878797223892839E-4</v>
      </c>
      <c r="BO1242" s="137" t="str">
        <f t="shared" si="233"/>
        <v/>
      </c>
      <c r="BP1242" s="137" t="str">
        <f t="shared" si="229"/>
        <v/>
      </c>
    </row>
    <row r="1243" spans="3:68" ht="20.100000000000001" customHeight="1" x14ac:dyDescent="0.25">
      <c r="C1243" s="12"/>
      <c r="E1243" s="130"/>
      <c r="F1243" s="130"/>
      <c r="S1243" s="138"/>
      <c r="U1243" s="154"/>
      <c r="V1243" s="154"/>
      <c r="AF1243" s="137">
        <v>419</v>
      </c>
      <c r="AG1243" s="137">
        <f t="shared" si="220"/>
        <v>-2.3239999999999998</v>
      </c>
      <c r="AK1243" s="137">
        <f t="shared" si="221"/>
        <v>2.6798039873069942E-2</v>
      </c>
      <c r="AL1243" s="137">
        <f t="shared" si="222"/>
        <v>1.0062747020474831E-2</v>
      </c>
      <c r="AM1243" s="137">
        <f t="shared" si="223"/>
        <v>2.6798039873069942E-2</v>
      </c>
      <c r="AN1243" s="137" t="str">
        <f t="shared" si="224"/>
        <v/>
      </c>
      <c r="AO1243" s="137" t="str">
        <f t="shared" si="225"/>
        <v/>
      </c>
      <c r="AP1243" s="137">
        <f t="shared" si="226"/>
        <v>0</v>
      </c>
      <c r="AQ1243" s="137" t="str">
        <f t="shared" si="227"/>
        <v/>
      </c>
      <c r="AR1243" s="137" t="str">
        <f t="shared" si="228"/>
        <v/>
      </c>
      <c r="AZ1243" s="163"/>
      <c r="BA1243" s="142"/>
      <c r="BB1243" s="163"/>
      <c r="BC1243" s="174"/>
      <c r="BD1243" s="174"/>
      <c r="BE1243" s="174"/>
      <c r="BF1243" s="174"/>
      <c r="BG1243" s="164"/>
      <c r="BH1243" s="164"/>
      <c r="BI1243" s="164"/>
      <c r="BK1243" s="137">
        <v>396</v>
      </c>
      <c r="BL1243" s="137">
        <f t="shared" si="230"/>
        <v>2.5280000000000067</v>
      </c>
      <c r="BM1243" s="137">
        <f t="shared" si="231"/>
        <v>0.92497391972557685</v>
      </c>
      <c r="BN1243" s="137">
        <f t="shared" si="232"/>
        <v>4.8940874588065952E-4</v>
      </c>
      <c r="BO1243" s="137" t="str">
        <f t="shared" si="233"/>
        <v/>
      </c>
      <c r="BP1243" s="137" t="str">
        <f t="shared" si="229"/>
        <v/>
      </c>
    </row>
    <row r="1244" spans="3:68" ht="20.100000000000001" customHeight="1" x14ac:dyDescent="0.25">
      <c r="C1244" s="12"/>
      <c r="E1244" s="130"/>
      <c r="F1244" s="130"/>
      <c r="S1244" s="138"/>
      <c r="U1244" s="154"/>
      <c r="V1244" s="154"/>
      <c r="AF1244" s="137">
        <v>420</v>
      </c>
      <c r="AG1244" s="137">
        <f t="shared" si="220"/>
        <v>-2.3200000000000003</v>
      </c>
      <c r="AK1244" s="137">
        <f t="shared" si="221"/>
        <v>2.7048099546881761E-2</v>
      </c>
      <c r="AL1244" s="137">
        <f t="shared" si="222"/>
        <v>1.0170438668719665E-2</v>
      </c>
      <c r="AM1244" s="137">
        <f t="shared" si="223"/>
        <v>2.7048099546881761E-2</v>
      </c>
      <c r="AN1244" s="137" t="str">
        <f t="shared" si="224"/>
        <v/>
      </c>
      <c r="AO1244" s="137" t="str">
        <f t="shared" si="225"/>
        <v/>
      </c>
      <c r="AP1244" s="137">
        <f t="shared" si="226"/>
        <v>0</v>
      </c>
      <c r="AQ1244" s="137" t="str">
        <f t="shared" si="227"/>
        <v/>
      </c>
      <c r="AR1244" s="137" t="str">
        <f t="shared" si="228"/>
        <v/>
      </c>
      <c r="AZ1244" s="163"/>
      <c r="BA1244" s="142"/>
      <c r="BB1244" s="163"/>
      <c r="BC1244" s="174"/>
      <c r="BD1244" s="174"/>
      <c r="BE1244" s="174"/>
      <c r="BF1244" s="174"/>
      <c r="BG1244" s="164"/>
      <c r="BH1244" s="164"/>
      <c r="BI1244" s="164"/>
      <c r="BK1244" s="137">
        <v>397</v>
      </c>
      <c r="BL1244" s="137">
        <f t="shared" si="230"/>
        <v>2.5344000000000069</v>
      </c>
      <c r="BM1244" s="137">
        <f t="shared" si="231"/>
        <v>0.92448451097969619</v>
      </c>
      <c r="BN1244" s="137">
        <f t="shared" si="232"/>
        <v>4.9093471487238194E-4</v>
      </c>
      <c r="BO1244" s="137" t="str">
        <f t="shared" si="233"/>
        <v/>
      </c>
      <c r="BP1244" s="137" t="str">
        <f t="shared" si="229"/>
        <v/>
      </c>
    </row>
    <row r="1245" spans="3:68" ht="20.100000000000001" customHeight="1" x14ac:dyDescent="0.25">
      <c r="C1245" s="12"/>
      <c r="E1245" s="130"/>
      <c r="F1245" s="130"/>
      <c r="S1245" s="138"/>
      <c r="U1245" s="154"/>
      <c r="V1245" s="154"/>
      <c r="AF1245" s="137">
        <v>421</v>
      </c>
      <c r="AG1245" s="137">
        <f t="shared" si="220"/>
        <v>-2.3159999999999998</v>
      </c>
      <c r="AK1245" s="137">
        <f t="shared" si="221"/>
        <v>2.730005578996984E-2</v>
      </c>
      <c r="AL1245" s="137">
        <f t="shared" si="222"/>
        <v>1.0279134345609018E-2</v>
      </c>
      <c r="AM1245" s="137">
        <f t="shared" si="223"/>
        <v>2.730005578996984E-2</v>
      </c>
      <c r="AN1245" s="137" t="str">
        <f t="shared" si="224"/>
        <v/>
      </c>
      <c r="AO1245" s="137" t="str">
        <f t="shared" si="225"/>
        <v/>
      </c>
      <c r="AP1245" s="137">
        <f t="shared" si="226"/>
        <v>0</v>
      </c>
      <c r="AQ1245" s="137" t="str">
        <f t="shared" si="227"/>
        <v/>
      </c>
      <c r="AR1245" s="137" t="str">
        <f t="shared" si="228"/>
        <v/>
      </c>
      <c r="AZ1245" s="163"/>
      <c r="BA1245" s="142"/>
      <c r="BB1245" s="163"/>
      <c r="BC1245" s="174"/>
      <c r="BD1245" s="174"/>
      <c r="BE1245" s="174"/>
      <c r="BF1245" s="174"/>
      <c r="BG1245" s="164"/>
      <c r="BH1245" s="164"/>
      <c r="BI1245" s="164"/>
      <c r="BK1245" s="137">
        <v>398</v>
      </c>
      <c r="BL1245" s="137">
        <f t="shared" si="230"/>
        <v>2.5408000000000071</v>
      </c>
      <c r="BM1245" s="137">
        <f t="shared" si="231"/>
        <v>0.92399357626482381</v>
      </c>
      <c r="BN1245" s="137">
        <f t="shared" si="232"/>
        <v>4.9245761063854143E-4</v>
      </c>
      <c r="BO1245" s="137" t="str">
        <f t="shared" si="233"/>
        <v/>
      </c>
      <c r="BP1245" s="137" t="str">
        <f t="shared" si="229"/>
        <v/>
      </c>
    </row>
    <row r="1246" spans="3:68" ht="20.100000000000001" customHeight="1" x14ac:dyDescent="0.25">
      <c r="C1246" s="12"/>
      <c r="E1246" s="130"/>
      <c r="F1246" s="130"/>
      <c r="S1246" s="138"/>
      <c r="U1246" s="154"/>
      <c r="V1246" s="154"/>
      <c r="AF1246" s="137">
        <v>422</v>
      </c>
      <c r="AG1246" s="137">
        <f t="shared" si="220"/>
        <v>-2.3120000000000003</v>
      </c>
      <c r="AK1246" s="137">
        <f t="shared" si="221"/>
        <v>2.7553918169013935E-2</v>
      </c>
      <c r="AL1246" s="137">
        <f t="shared" si="222"/>
        <v>1.0388841656554163E-2</v>
      </c>
      <c r="AM1246" s="137">
        <f t="shared" si="223"/>
        <v>2.7553918169013935E-2</v>
      </c>
      <c r="AN1246" s="137" t="str">
        <f t="shared" si="224"/>
        <v/>
      </c>
      <c r="AO1246" s="137" t="str">
        <f t="shared" si="225"/>
        <v/>
      </c>
      <c r="AP1246" s="137">
        <f t="shared" si="226"/>
        <v>0</v>
      </c>
      <c r="AQ1246" s="137" t="str">
        <f t="shared" si="227"/>
        <v/>
      </c>
      <c r="AR1246" s="137" t="str">
        <f t="shared" si="228"/>
        <v/>
      </c>
      <c r="AZ1246" s="163"/>
      <c r="BA1246" s="142"/>
      <c r="BB1246" s="163"/>
      <c r="BC1246" s="174"/>
      <c r="BD1246" s="174"/>
      <c r="BE1246" s="174"/>
      <c r="BF1246" s="174"/>
      <c r="BG1246" s="164"/>
      <c r="BH1246" s="164"/>
      <c r="BI1246" s="164"/>
      <c r="BK1246" s="137">
        <v>399</v>
      </c>
      <c r="BL1246" s="137">
        <f t="shared" si="230"/>
        <v>2.5472000000000072</v>
      </c>
      <c r="BM1246" s="137">
        <f t="shared" si="231"/>
        <v>0.92350111865418527</v>
      </c>
      <c r="BN1246" s="137">
        <f t="shared" si="232"/>
        <v>4.9397741461021383E-4</v>
      </c>
      <c r="BO1246" s="137" t="str">
        <f t="shared" si="233"/>
        <v/>
      </c>
      <c r="BP1246" s="137" t="str">
        <f t="shared" si="229"/>
        <v/>
      </c>
    </row>
    <row r="1247" spans="3:68" ht="20.100000000000001" customHeight="1" x14ac:dyDescent="0.25">
      <c r="C1247" s="12"/>
      <c r="E1247" s="130"/>
      <c r="F1247" s="130"/>
      <c r="S1247" s="138"/>
      <c r="U1247" s="154"/>
      <c r="V1247" s="154"/>
      <c r="AF1247" s="137">
        <v>423</v>
      </c>
      <c r="AG1247" s="137">
        <f t="shared" si="220"/>
        <v>-2.3079999999999998</v>
      </c>
      <c r="AK1247" s="137">
        <f t="shared" si="221"/>
        <v>2.7809696247812415E-2</v>
      </c>
      <c r="AL1247" s="137">
        <f t="shared" si="222"/>
        <v>1.0499568245227629E-2</v>
      </c>
      <c r="AM1247" s="137">
        <f t="shared" si="223"/>
        <v>2.7809696247812415E-2</v>
      </c>
      <c r="AN1247" s="137" t="str">
        <f t="shared" si="224"/>
        <v/>
      </c>
      <c r="AO1247" s="137" t="str">
        <f t="shared" si="225"/>
        <v/>
      </c>
      <c r="AP1247" s="137">
        <f t="shared" si="226"/>
        <v>0</v>
      </c>
      <c r="AQ1247" s="137" t="str">
        <f t="shared" si="227"/>
        <v/>
      </c>
      <c r="AR1247" s="137" t="str">
        <f t="shared" si="228"/>
        <v/>
      </c>
      <c r="AZ1247" s="163"/>
      <c r="BA1247" s="142"/>
      <c r="BB1247" s="163"/>
      <c r="BC1247" s="174"/>
      <c r="BD1247" s="174"/>
      <c r="BE1247" s="174"/>
      <c r="BF1247" s="174"/>
      <c r="BG1247" s="164"/>
      <c r="BH1247" s="164"/>
      <c r="BI1247" s="164"/>
      <c r="BK1247" s="137">
        <v>400</v>
      </c>
      <c r="BL1247" s="137">
        <f t="shared" si="230"/>
        <v>2.5536000000000074</v>
      </c>
      <c r="BM1247" s="137">
        <f t="shared" si="231"/>
        <v>0.92300714123957506</v>
      </c>
      <c r="BN1247" s="137">
        <f t="shared" si="232"/>
        <v>4.9549410837546048E-4</v>
      </c>
      <c r="BO1247" s="137" t="str">
        <f t="shared" si="233"/>
        <v/>
      </c>
      <c r="BP1247" s="137" t="str">
        <f t="shared" si="229"/>
        <v/>
      </c>
    </row>
    <row r="1248" spans="3:68" ht="20.100000000000001" customHeight="1" x14ac:dyDescent="0.25">
      <c r="C1248" s="12"/>
      <c r="E1248" s="130"/>
      <c r="F1248" s="130"/>
      <c r="S1248" s="138"/>
      <c r="U1248" s="154"/>
      <c r="V1248" s="154"/>
      <c r="AF1248" s="137">
        <v>424</v>
      </c>
      <c r="AG1248" s="137">
        <f t="shared" si="220"/>
        <v>-2.3040000000000003</v>
      </c>
      <c r="AK1248" s="137">
        <f t="shared" si="221"/>
        <v>2.8067399586640077E-2</v>
      </c>
      <c r="AL1248" s="137">
        <f t="shared" si="222"/>
        <v>1.0611321793550222E-2</v>
      </c>
      <c r="AM1248" s="137">
        <f t="shared" si="223"/>
        <v>2.8067399586640077E-2</v>
      </c>
      <c r="AN1248" s="137" t="str">
        <f t="shared" si="224"/>
        <v/>
      </c>
      <c r="AO1248" s="137" t="str">
        <f t="shared" si="225"/>
        <v/>
      </c>
      <c r="AP1248" s="137">
        <f t="shared" si="226"/>
        <v>0</v>
      </c>
      <c r="AQ1248" s="137" t="str">
        <f t="shared" si="227"/>
        <v/>
      </c>
      <c r="AR1248" s="137" t="str">
        <f t="shared" si="228"/>
        <v/>
      </c>
      <c r="AZ1248" s="163"/>
      <c r="BA1248" s="142"/>
      <c r="BB1248" s="163"/>
      <c r="BC1248" s="174"/>
      <c r="BD1248" s="174"/>
      <c r="BE1248" s="174"/>
      <c r="BF1248" s="174"/>
      <c r="BG1248" s="164"/>
      <c r="BH1248" s="164"/>
      <c r="BI1248" s="164"/>
      <c r="BK1248" s="137">
        <v>401</v>
      </c>
      <c r="BL1248" s="137">
        <f t="shared" si="230"/>
        <v>2.5600000000000076</v>
      </c>
      <c r="BM1248" s="137">
        <f t="shared" si="231"/>
        <v>0.9225116471311996</v>
      </c>
      <c r="BN1248" s="137">
        <f t="shared" si="232"/>
        <v>4.9700767367999443E-4</v>
      </c>
      <c r="BO1248" s="137" t="str">
        <f t="shared" si="233"/>
        <v/>
      </c>
      <c r="BP1248" s="137" t="str">
        <f t="shared" si="229"/>
        <v/>
      </c>
    </row>
    <row r="1249" spans="3:68" ht="20.100000000000001" customHeight="1" x14ac:dyDescent="0.25">
      <c r="C1249" s="12"/>
      <c r="E1249" s="130"/>
      <c r="F1249" s="130"/>
      <c r="S1249" s="138"/>
      <c r="U1249" s="154"/>
      <c r="V1249" s="154"/>
      <c r="AF1249" s="137">
        <v>425</v>
      </c>
      <c r="AG1249" s="137">
        <f t="shared" si="220"/>
        <v>-2.2999999999999998</v>
      </c>
      <c r="AK1249" s="137">
        <f t="shared" si="221"/>
        <v>2.8327037741601186E-2</v>
      </c>
      <c r="AL1249" s="137">
        <f t="shared" si="222"/>
        <v>1.0724110021675811E-2</v>
      </c>
      <c r="AM1249" s="137">
        <f t="shared" si="223"/>
        <v>2.8327037741601186E-2</v>
      </c>
      <c r="AN1249" s="137" t="str">
        <f t="shared" si="224"/>
        <v/>
      </c>
      <c r="AO1249" s="137" t="str">
        <f t="shared" si="225"/>
        <v/>
      </c>
      <c r="AP1249" s="137">
        <f t="shared" si="226"/>
        <v>0</v>
      </c>
      <c r="AQ1249" s="137" t="str">
        <f t="shared" si="227"/>
        <v/>
      </c>
      <c r="AR1249" s="137" t="str">
        <f t="shared" si="228"/>
        <v/>
      </c>
      <c r="AZ1249" s="163"/>
      <c r="BA1249" s="142"/>
      <c r="BB1249" s="163"/>
      <c r="BC1249" s="174"/>
      <c r="BD1249" s="174"/>
      <c r="BE1249" s="174"/>
      <c r="BF1249" s="174"/>
      <c r="BG1249" s="164"/>
      <c r="BH1249" s="164"/>
      <c r="BI1249" s="164"/>
      <c r="BK1249" s="137">
        <v>402</v>
      </c>
      <c r="BL1249" s="137">
        <f t="shared" si="230"/>
        <v>2.5664000000000078</v>
      </c>
      <c r="BM1249" s="137">
        <f t="shared" si="231"/>
        <v>0.9220146394575196</v>
      </c>
      <c r="BN1249" s="137">
        <f t="shared" si="232"/>
        <v>4.9851809242407175E-4</v>
      </c>
      <c r="BO1249" s="137" t="str">
        <f t="shared" si="233"/>
        <v/>
      </c>
      <c r="BP1249" s="137" t="str">
        <f t="shared" si="229"/>
        <v/>
      </c>
    </row>
    <row r="1250" spans="3:68" ht="20.100000000000001" customHeight="1" x14ac:dyDescent="0.25">
      <c r="C1250" s="12"/>
      <c r="E1250" s="130"/>
      <c r="F1250" s="130"/>
      <c r="S1250" s="138"/>
      <c r="U1250" s="154"/>
      <c r="V1250" s="154"/>
      <c r="AF1250" s="137">
        <v>426</v>
      </c>
      <c r="AG1250" s="137">
        <f t="shared" si="220"/>
        <v>-2.2960000000000003</v>
      </c>
      <c r="AK1250" s="137">
        <f t="shared" si="221"/>
        <v>2.8588620263976003E-2</v>
      </c>
      <c r="AL1250" s="137">
        <f t="shared" si="222"/>
        <v>1.0837940687973157E-2</v>
      </c>
      <c r="AM1250" s="137">
        <f t="shared" si="223"/>
        <v>2.8588620263976003E-2</v>
      </c>
      <c r="AN1250" s="137" t="str">
        <f t="shared" si="224"/>
        <v/>
      </c>
      <c r="AO1250" s="137" t="str">
        <f t="shared" si="225"/>
        <v/>
      </c>
      <c r="AP1250" s="137">
        <f t="shared" si="226"/>
        <v>0</v>
      </c>
      <c r="AQ1250" s="137" t="str">
        <f t="shared" si="227"/>
        <v/>
      </c>
      <c r="AR1250" s="137" t="str">
        <f t="shared" si="228"/>
        <v/>
      </c>
      <c r="AZ1250" s="163"/>
      <c r="BA1250" s="142"/>
      <c r="BB1250" s="163"/>
      <c r="BC1250" s="174"/>
      <c r="BD1250" s="174"/>
      <c r="BE1250" s="174"/>
      <c r="BF1250" s="174"/>
      <c r="BG1250" s="164"/>
      <c r="BH1250" s="164"/>
      <c r="BI1250" s="164"/>
      <c r="BK1250" s="137">
        <v>403</v>
      </c>
      <c r="BL1250" s="137">
        <f t="shared" si="230"/>
        <v>2.572800000000008</v>
      </c>
      <c r="BM1250" s="137">
        <f t="shared" si="231"/>
        <v>0.92151612136509553</v>
      </c>
      <c r="BN1250" s="137">
        <f t="shared" si="232"/>
        <v>5.0002534666493403E-4</v>
      </c>
      <c r="BO1250" s="137" t="str">
        <f t="shared" si="233"/>
        <v/>
      </c>
      <c r="BP1250" s="137" t="str">
        <f t="shared" si="229"/>
        <v/>
      </c>
    </row>
    <row r="1251" spans="3:68" ht="20.100000000000001" customHeight="1" x14ac:dyDescent="0.25">
      <c r="C1251" s="12"/>
      <c r="E1251" s="130"/>
      <c r="F1251" s="130"/>
      <c r="S1251" s="138"/>
      <c r="U1251" s="154"/>
      <c r="V1251" s="154"/>
      <c r="AF1251" s="137">
        <v>427</v>
      </c>
      <c r="AG1251" s="137">
        <f t="shared" si="220"/>
        <v>-2.2919999999999998</v>
      </c>
      <c r="AK1251" s="137">
        <f t="shared" si="221"/>
        <v>2.8852156699562519E-2</v>
      </c>
      <c r="AL1251" s="137">
        <f t="shared" si="222"/>
        <v>1.0952821589005502E-2</v>
      </c>
      <c r="AM1251" s="137">
        <f t="shared" si="223"/>
        <v>2.8852156699562519E-2</v>
      </c>
      <c r="AN1251" s="137" t="str">
        <f t="shared" si="224"/>
        <v/>
      </c>
      <c r="AO1251" s="137" t="str">
        <f t="shared" si="225"/>
        <v/>
      </c>
      <c r="AP1251" s="137">
        <f t="shared" si="226"/>
        <v>0</v>
      </c>
      <c r="AQ1251" s="137" t="str">
        <f t="shared" si="227"/>
        <v/>
      </c>
      <c r="AR1251" s="137" t="str">
        <f t="shared" si="228"/>
        <v/>
      </c>
      <c r="AZ1251" s="163"/>
      <c r="BA1251" s="142"/>
      <c r="BB1251" s="163"/>
      <c r="BC1251" s="174"/>
      <c r="BD1251" s="174"/>
      <c r="BE1251" s="174"/>
      <c r="BF1251" s="174"/>
      <c r="BG1251" s="164"/>
      <c r="BH1251" s="164"/>
      <c r="BI1251" s="164"/>
      <c r="BK1251" s="137">
        <v>404</v>
      </c>
      <c r="BL1251" s="137">
        <f t="shared" si="230"/>
        <v>2.5792000000000082</v>
      </c>
      <c r="BM1251" s="137">
        <f t="shared" si="231"/>
        <v>0.9210160960184306</v>
      </c>
      <c r="BN1251" s="137">
        <f t="shared" si="232"/>
        <v>5.0152941861414391E-4</v>
      </c>
      <c r="BO1251" s="137" t="str">
        <f t="shared" si="233"/>
        <v/>
      </c>
      <c r="BP1251" s="137" t="str">
        <f t="shared" si="229"/>
        <v/>
      </c>
    </row>
    <row r="1252" spans="3:68" ht="20.100000000000001" customHeight="1" x14ac:dyDescent="0.25">
      <c r="C1252" s="12"/>
      <c r="E1252" s="130"/>
      <c r="F1252" s="130"/>
      <c r="S1252" s="138"/>
      <c r="U1252" s="154"/>
      <c r="V1252" s="154"/>
      <c r="AF1252" s="137">
        <v>428</v>
      </c>
      <c r="AG1252" s="137">
        <f t="shared" si="220"/>
        <v>-2.2880000000000003</v>
      </c>
      <c r="AK1252" s="137">
        <f t="shared" si="221"/>
        <v>2.9117656588011548E-2</v>
      </c>
      <c r="AL1252" s="137">
        <f t="shared" si="222"/>
        <v>1.1068760559507113E-2</v>
      </c>
      <c r="AM1252" s="137">
        <f t="shared" si="223"/>
        <v>2.9117656588011548E-2</v>
      </c>
      <c r="AN1252" s="137" t="str">
        <f t="shared" si="224"/>
        <v/>
      </c>
      <c r="AO1252" s="137" t="str">
        <f t="shared" si="225"/>
        <v/>
      </c>
      <c r="AP1252" s="137">
        <f t="shared" si="226"/>
        <v>0</v>
      </c>
      <c r="AQ1252" s="137" t="str">
        <f t="shared" si="227"/>
        <v/>
      </c>
      <c r="AR1252" s="137" t="str">
        <f t="shared" si="228"/>
        <v/>
      </c>
      <c r="AZ1252" s="163"/>
      <c r="BA1252" s="142"/>
      <c r="BB1252" s="163"/>
      <c r="BC1252" s="174"/>
      <c r="BD1252" s="174"/>
      <c r="BE1252" s="174"/>
      <c r="BF1252" s="174"/>
      <c r="BG1252" s="164"/>
      <c r="BH1252" s="164"/>
      <c r="BI1252" s="164"/>
      <c r="BK1252" s="137">
        <v>405</v>
      </c>
      <c r="BL1252" s="137">
        <f t="shared" si="230"/>
        <v>2.5856000000000083</v>
      </c>
      <c r="BM1252" s="137">
        <f t="shared" si="231"/>
        <v>0.92051456659981645</v>
      </c>
      <c r="BN1252" s="137">
        <f t="shared" si="232"/>
        <v>5.0303029063791804E-4</v>
      </c>
      <c r="BO1252" s="137" t="str">
        <f t="shared" si="233"/>
        <v/>
      </c>
      <c r="BP1252" s="137" t="str">
        <f t="shared" si="229"/>
        <v/>
      </c>
    </row>
    <row r="1253" spans="3:68" ht="20.100000000000001" customHeight="1" x14ac:dyDescent="0.25">
      <c r="C1253" s="12"/>
      <c r="E1253" s="130"/>
      <c r="F1253" s="130"/>
      <c r="S1253" s="138"/>
      <c r="U1253" s="154"/>
      <c r="V1253" s="154"/>
      <c r="AF1253" s="137">
        <v>429</v>
      </c>
      <c r="AG1253" s="137">
        <f t="shared" si="220"/>
        <v>-2.2839999999999998</v>
      </c>
      <c r="AK1253" s="137">
        <f t="shared" si="221"/>
        <v>2.9385129462157305E-2</v>
      </c>
      <c r="AL1253" s="137">
        <f t="shared" si="222"/>
        <v>1.1185765472357525E-2</v>
      </c>
      <c r="AM1253" s="137">
        <f t="shared" si="223"/>
        <v>2.9385129462157305E-2</v>
      </c>
      <c r="AN1253" s="137" t="str">
        <f t="shared" si="224"/>
        <v/>
      </c>
      <c r="AO1253" s="137" t="str">
        <f t="shared" si="225"/>
        <v/>
      </c>
      <c r="AP1253" s="137">
        <f t="shared" si="226"/>
        <v>0</v>
      </c>
      <c r="AQ1253" s="137" t="str">
        <f t="shared" si="227"/>
        <v/>
      </c>
      <c r="AR1253" s="137" t="str">
        <f t="shared" si="228"/>
        <v/>
      </c>
      <c r="AZ1253" s="163"/>
      <c r="BA1253" s="142"/>
      <c r="BB1253" s="163"/>
      <c r="BC1253" s="174"/>
      <c r="BD1253" s="174"/>
      <c r="BE1253" s="174"/>
      <c r="BF1253" s="174"/>
      <c r="BG1253" s="164"/>
      <c r="BH1253" s="164"/>
      <c r="BI1253" s="164"/>
      <c r="BK1253" s="137">
        <v>406</v>
      </c>
      <c r="BL1253" s="137">
        <f t="shared" si="230"/>
        <v>2.5920000000000085</v>
      </c>
      <c r="BM1253" s="137">
        <f t="shared" si="231"/>
        <v>0.92001153630917853</v>
      </c>
      <c r="BN1253" s="137">
        <f t="shared" si="232"/>
        <v>5.045279452566831E-4</v>
      </c>
      <c r="BO1253" s="137" t="str">
        <f t="shared" si="233"/>
        <v/>
      </c>
      <c r="BP1253" s="137" t="str">
        <f t="shared" si="229"/>
        <v/>
      </c>
    </row>
    <row r="1254" spans="3:68" ht="20.100000000000001" customHeight="1" x14ac:dyDescent="0.25">
      <c r="C1254" s="12"/>
      <c r="E1254" s="130"/>
      <c r="F1254" s="130"/>
      <c r="S1254" s="138"/>
      <c r="U1254" s="154"/>
      <c r="V1254" s="154"/>
      <c r="AF1254" s="137">
        <v>430</v>
      </c>
      <c r="AG1254" s="137">
        <f t="shared" si="220"/>
        <v>-2.2800000000000002</v>
      </c>
      <c r="AK1254" s="137">
        <f t="shared" si="221"/>
        <v>2.965458484734125E-2</v>
      </c>
      <c r="AL1254" s="137">
        <f t="shared" si="222"/>
        <v>1.1303844238552777E-2</v>
      </c>
      <c r="AM1254" s="137">
        <f t="shared" si="223"/>
        <v>2.965458484734125E-2</v>
      </c>
      <c r="AN1254" s="137" t="str">
        <f t="shared" si="224"/>
        <v/>
      </c>
      <c r="AO1254" s="137" t="str">
        <f t="shared" si="225"/>
        <v/>
      </c>
      <c r="AP1254" s="137">
        <f t="shared" si="226"/>
        <v>0</v>
      </c>
      <c r="AQ1254" s="137" t="str">
        <f t="shared" si="227"/>
        <v/>
      </c>
      <c r="AR1254" s="137" t="str">
        <f t="shared" si="228"/>
        <v/>
      </c>
      <c r="AZ1254" s="163"/>
      <c r="BA1254" s="142"/>
      <c r="BB1254" s="163"/>
      <c r="BC1254" s="174"/>
      <c r="BD1254" s="174"/>
      <c r="BE1254" s="174"/>
      <c r="BF1254" s="174"/>
      <c r="BG1254" s="164"/>
      <c r="BH1254" s="164"/>
      <c r="BI1254" s="164"/>
      <c r="BK1254" s="137">
        <v>407</v>
      </c>
      <c r="BL1254" s="137">
        <f t="shared" si="230"/>
        <v>2.5984000000000087</v>
      </c>
      <c r="BM1254" s="137">
        <f t="shared" si="231"/>
        <v>0.91950700836392185</v>
      </c>
      <c r="BN1254" s="137">
        <f t="shared" si="232"/>
        <v>5.0602236514452059E-4</v>
      </c>
      <c r="BO1254" s="137" t="str">
        <f t="shared" si="233"/>
        <v/>
      </c>
      <c r="BP1254" s="137" t="str">
        <f t="shared" si="229"/>
        <v/>
      </c>
    </row>
    <row r="1255" spans="3:68" ht="20.100000000000001" customHeight="1" x14ac:dyDescent="0.25">
      <c r="C1255" s="12"/>
      <c r="E1255" s="130"/>
      <c r="F1255" s="130"/>
      <c r="S1255" s="138"/>
      <c r="U1255" s="154"/>
      <c r="V1255" s="154"/>
      <c r="AF1255" s="137">
        <v>431</v>
      </c>
      <c r="AG1255" s="137">
        <f t="shared" si="220"/>
        <v>-2.2759999999999998</v>
      </c>
      <c r="AK1255" s="137">
        <f t="shared" si="221"/>
        <v>2.9926032260731296E-2</v>
      </c>
      <c r="AL1255" s="137">
        <f t="shared" si="222"/>
        <v>1.1423004807174258E-2</v>
      </c>
      <c r="AM1255" s="137">
        <f t="shared" si="223"/>
        <v>2.9926032260731296E-2</v>
      </c>
      <c r="AN1255" s="137" t="str">
        <f t="shared" si="224"/>
        <v/>
      </c>
      <c r="AO1255" s="137" t="str">
        <f t="shared" si="225"/>
        <v/>
      </c>
      <c r="AP1255" s="137">
        <f t="shared" si="226"/>
        <v>0</v>
      </c>
      <c r="AQ1255" s="137" t="str">
        <f t="shared" si="227"/>
        <v/>
      </c>
      <c r="AR1255" s="137" t="str">
        <f t="shared" si="228"/>
        <v/>
      </c>
      <c r="AZ1255" s="163"/>
      <c r="BA1255" s="142"/>
      <c r="BB1255" s="163"/>
      <c r="BC1255" s="174"/>
      <c r="BD1255" s="174"/>
      <c r="BE1255" s="174"/>
      <c r="BF1255" s="174"/>
      <c r="BG1255" s="164"/>
      <c r="BH1255" s="164"/>
      <c r="BI1255" s="164"/>
      <c r="BK1255" s="137">
        <v>408</v>
      </c>
      <c r="BL1255" s="137">
        <f t="shared" si="230"/>
        <v>2.6048000000000089</v>
      </c>
      <c r="BM1255" s="137">
        <f t="shared" si="231"/>
        <v>0.91900098599877733</v>
      </c>
      <c r="BN1255" s="137">
        <f t="shared" si="232"/>
        <v>5.0751353312838976E-4</v>
      </c>
      <c r="BO1255" s="137" t="str">
        <f t="shared" si="233"/>
        <v/>
      </c>
      <c r="BP1255" s="137" t="str">
        <f t="shared" si="229"/>
        <v/>
      </c>
    </row>
    <row r="1256" spans="3:68" ht="20.100000000000001" customHeight="1" x14ac:dyDescent="0.25">
      <c r="C1256" s="12"/>
      <c r="E1256" s="130"/>
      <c r="F1256" s="130"/>
      <c r="S1256" s="138"/>
      <c r="U1256" s="154"/>
      <c r="V1256" s="154"/>
      <c r="AF1256" s="137">
        <v>432</v>
      </c>
      <c r="AG1256" s="137">
        <f t="shared" si="220"/>
        <v>-2.2720000000000002</v>
      </c>
      <c r="AK1256" s="137">
        <f t="shared" si="221"/>
        <v>3.0199481210634573E-2</v>
      </c>
      <c r="AL1256" s="137">
        <f t="shared" si="222"/>
        <v>1.1543255165354401E-2</v>
      </c>
      <c r="AM1256" s="137">
        <f t="shared" si="223"/>
        <v>3.0199481210634573E-2</v>
      </c>
      <c r="AN1256" s="137" t="str">
        <f t="shared" si="224"/>
        <v/>
      </c>
      <c r="AO1256" s="137" t="str">
        <f t="shared" si="225"/>
        <v/>
      </c>
      <c r="AP1256" s="137">
        <f t="shared" si="226"/>
        <v>0</v>
      </c>
      <c r="AQ1256" s="137" t="str">
        <f t="shared" si="227"/>
        <v/>
      </c>
      <c r="AR1256" s="137" t="str">
        <f t="shared" si="228"/>
        <v/>
      </c>
      <c r="AZ1256" s="163"/>
      <c r="BA1256" s="142"/>
      <c r="BB1256" s="163"/>
      <c r="BC1256" s="174"/>
      <c r="BD1256" s="174"/>
      <c r="BE1256" s="174"/>
      <c r="BF1256" s="174"/>
      <c r="BG1256" s="164"/>
      <c r="BH1256" s="164"/>
      <c r="BI1256" s="164"/>
      <c r="BK1256" s="137">
        <v>409</v>
      </c>
      <c r="BL1256" s="137">
        <f t="shared" si="230"/>
        <v>2.6112000000000091</v>
      </c>
      <c r="BM1256" s="137">
        <f t="shared" si="231"/>
        <v>0.91849347246564894</v>
      </c>
      <c r="BN1256" s="137">
        <f t="shared" si="232"/>
        <v>5.0900143218757243E-4</v>
      </c>
      <c r="BO1256" s="137" t="str">
        <f t="shared" si="233"/>
        <v/>
      </c>
      <c r="BP1256" s="137" t="str">
        <f t="shared" si="229"/>
        <v/>
      </c>
    </row>
    <row r="1257" spans="3:68" ht="20.100000000000001" customHeight="1" x14ac:dyDescent="0.25">
      <c r="C1257" s="12"/>
      <c r="E1257" s="130"/>
      <c r="F1257" s="130"/>
      <c r="S1257" s="138"/>
      <c r="U1257" s="154"/>
      <c r="V1257" s="154"/>
      <c r="AF1257" s="137">
        <v>433</v>
      </c>
      <c r="AG1257" s="137">
        <f t="shared" si="220"/>
        <v>-2.2679999999999998</v>
      </c>
      <c r="AK1257" s="137">
        <f t="shared" si="221"/>
        <v>3.0474941195805429E-2</v>
      </c>
      <c r="AL1257" s="137">
        <f t="shared" si="222"/>
        <v>1.166460333824015E-2</v>
      </c>
      <c r="AM1257" s="137">
        <f t="shared" si="223"/>
        <v>3.0474941195805429E-2</v>
      </c>
      <c r="AN1257" s="137" t="str">
        <f t="shared" si="224"/>
        <v/>
      </c>
      <c r="AO1257" s="137" t="str">
        <f t="shared" si="225"/>
        <v/>
      </c>
      <c r="AP1257" s="137">
        <f t="shared" si="226"/>
        <v>0</v>
      </c>
      <c r="AQ1257" s="137" t="str">
        <f t="shared" si="227"/>
        <v/>
      </c>
      <c r="AR1257" s="137" t="str">
        <f t="shared" si="228"/>
        <v/>
      </c>
      <c r="AZ1257" s="163"/>
      <c r="BA1257" s="142"/>
      <c r="BB1257" s="163"/>
      <c r="BC1257" s="174"/>
      <c r="BD1257" s="174"/>
      <c r="BE1257" s="174"/>
      <c r="BF1257" s="174"/>
      <c r="BG1257" s="164"/>
      <c r="BH1257" s="164"/>
      <c r="BI1257" s="164"/>
      <c r="BK1257" s="137">
        <v>410</v>
      </c>
      <c r="BL1257" s="137">
        <f t="shared" si="230"/>
        <v>2.6176000000000093</v>
      </c>
      <c r="BM1257" s="137">
        <f t="shared" si="231"/>
        <v>0.91798447103346137</v>
      </c>
      <c r="BN1257" s="137">
        <f t="shared" si="232"/>
        <v>5.1048604545389509E-4</v>
      </c>
      <c r="BO1257" s="137" t="str">
        <f t="shared" si="233"/>
        <v/>
      </c>
      <c r="BP1257" s="137" t="str">
        <f t="shared" si="229"/>
        <v/>
      </c>
    </row>
    <row r="1258" spans="3:68" ht="20.100000000000001" customHeight="1" x14ac:dyDescent="0.25">
      <c r="C1258" s="12"/>
      <c r="E1258" s="130"/>
      <c r="F1258" s="130"/>
      <c r="S1258" s="138"/>
      <c r="U1258" s="154"/>
      <c r="V1258" s="154"/>
      <c r="AF1258" s="137">
        <v>434</v>
      </c>
      <c r="AG1258" s="137">
        <f t="shared" si="220"/>
        <v>-2.2640000000000002</v>
      </c>
      <c r="AK1258" s="137">
        <f t="shared" si="221"/>
        <v>3.0752421704747027E-2</v>
      </c>
      <c r="AL1258" s="137">
        <f t="shared" si="222"/>
        <v>1.1787057388953028E-2</v>
      </c>
      <c r="AM1258" s="137">
        <f t="shared" si="223"/>
        <v>3.0752421704747027E-2</v>
      </c>
      <c r="AN1258" s="137" t="str">
        <f t="shared" si="224"/>
        <v/>
      </c>
      <c r="AO1258" s="137" t="str">
        <f t="shared" si="225"/>
        <v/>
      </c>
      <c r="AP1258" s="137">
        <f t="shared" si="226"/>
        <v>0</v>
      </c>
      <c r="AQ1258" s="137" t="str">
        <f t="shared" si="227"/>
        <v/>
      </c>
      <c r="AR1258" s="137" t="str">
        <f t="shared" si="228"/>
        <v/>
      </c>
      <c r="AZ1258" s="163"/>
      <c r="BA1258" s="142"/>
      <c r="BB1258" s="163"/>
      <c r="BC1258" s="174"/>
      <c r="BD1258" s="174"/>
      <c r="BE1258" s="174"/>
      <c r="BF1258" s="174"/>
      <c r="BG1258" s="164"/>
      <c r="BH1258" s="164"/>
      <c r="BI1258" s="164"/>
      <c r="BK1258" s="137">
        <v>411</v>
      </c>
      <c r="BL1258" s="137">
        <f t="shared" si="230"/>
        <v>2.6240000000000094</v>
      </c>
      <c r="BM1258" s="137">
        <f t="shared" si="231"/>
        <v>0.91747398498800747</v>
      </c>
      <c r="BN1258" s="137">
        <f t="shared" si="232"/>
        <v>5.1196735621028555E-4</v>
      </c>
      <c r="BO1258" s="137" t="str">
        <f t="shared" si="233"/>
        <v/>
      </c>
      <c r="BP1258" s="137" t="str">
        <f t="shared" si="229"/>
        <v/>
      </c>
    </row>
    <row r="1259" spans="3:68" ht="20.100000000000001" customHeight="1" x14ac:dyDescent="0.25">
      <c r="C1259" s="12"/>
      <c r="E1259" s="130"/>
      <c r="F1259" s="130"/>
      <c r="S1259" s="138"/>
      <c r="U1259" s="154"/>
      <c r="V1259" s="154"/>
      <c r="AF1259" s="137">
        <v>435</v>
      </c>
      <c r="AG1259" s="137">
        <f t="shared" si="220"/>
        <v>-2.2599999999999998</v>
      </c>
      <c r="AK1259" s="137">
        <f t="shared" si="221"/>
        <v>3.103193221500827E-2</v>
      </c>
      <c r="AL1259" s="137">
        <f t="shared" si="222"/>
        <v>1.1910625418547064E-2</v>
      </c>
      <c r="AM1259" s="137">
        <f t="shared" si="223"/>
        <v>3.103193221500827E-2</v>
      </c>
      <c r="AN1259" s="137" t="str">
        <f t="shared" si="224"/>
        <v/>
      </c>
      <c r="AO1259" s="137" t="str">
        <f t="shared" si="225"/>
        <v/>
      </c>
      <c r="AP1259" s="137">
        <f t="shared" si="226"/>
        <v>0</v>
      </c>
      <c r="AQ1259" s="137" t="str">
        <f t="shared" si="227"/>
        <v/>
      </c>
      <c r="AR1259" s="137" t="str">
        <f t="shared" si="228"/>
        <v/>
      </c>
      <c r="AZ1259" s="163"/>
      <c r="BA1259" s="142"/>
      <c r="BB1259" s="163"/>
      <c r="BC1259" s="174"/>
      <c r="BD1259" s="174"/>
      <c r="BE1259" s="174"/>
      <c r="BF1259" s="174"/>
      <c r="BG1259" s="164"/>
      <c r="BH1259" s="164"/>
      <c r="BI1259" s="164"/>
      <c r="BK1259" s="137">
        <v>412</v>
      </c>
      <c r="BL1259" s="137">
        <f t="shared" si="230"/>
        <v>2.6304000000000096</v>
      </c>
      <c r="BM1259" s="137">
        <f t="shared" si="231"/>
        <v>0.91696201763179719</v>
      </c>
      <c r="BN1259" s="137">
        <f t="shared" si="232"/>
        <v>5.1344534789099505E-4</v>
      </c>
      <c r="BO1259" s="137" t="str">
        <f t="shared" si="233"/>
        <v/>
      </c>
      <c r="BP1259" s="137" t="str">
        <f t="shared" si="229"/>
        <v/>
      </c>
    </row>
    <row r="1260" spans="3:68" ht="20.100000000000001" customHeight="1" x14ac:dyDescent="0.25">
      <c r="C1260" s="12"/>
      <c r="E1260" s="130"/>
      <c r="F1260" s="130"/>
      <c r="S1260" s="138"/>
      <c r="U1260" s="154"/>
      <c r="V1260" s="154"/>
      <c r="AF1260" s="137">
        <v>436</v>
      </c>
      <c r="AG1260" s="137">
        <f t="shared" si="220"/>
        <v>-2.2560000000000002</v>
      </c>
      <c r="AK1260" s="137">
        <f t="shared" si="221"/>
        <v>3.1313482192474262E-2</v>
      </c>
      <c r="AL1260" s="137">
        <f t="shared" si="222"/>
        <v>1.2035315565963246E-2</v>
      </c>
      <c r="AM1260" s="137">
        <f t="shared" si="223"/>
        <v>3.1313482192474262E-2</v>
      </c>
      <c r="AN1260" s="137" t="str">
        <f t="shared" si="224"/>
        <v/>
      </c>
      <c r="AO1260" s="137" t="str">
        <f t="shared" si="225"/>
        <v/>
      </c>
      <c r="AP1260" s="137">
        <f t="shared" si="226"/>
        <v>0</v>
      </c>
      <c r="AQ1260" s="137" t="str">
        <f t="shared" si="227"/>
        <v/>
      </c>
      <c r="AR1260" s="137" t="str">
        <f t="shared" si="228"/>
        <v/>
      </c>
      <c r="AZ1260" s="163"/>
      <c r="BA1260" s="142"/>
      <c r="BB1260" s="163"/>
      <c r="BC1260" s="174"/>
      <c r="BD1260" s="174"/>
      <c r="BE1260" s="174"/>
      <c r="BF1260" s="174"/>
      <c r="BG1260" s="164"/>
      <c r="BH1260" s="164"/>
      <c r="BI1260" s="164"/>
      <c r="BK1260" s="137">
        <v>413</v>
      </c>
      <c r="BL1260" s="137">
        <f t="shared" si="230"/>
        <v>2.6368000000000098</v>
      </c>
      <c r="BM1260" s="137">
        <f t="shared" si="231"/>
        <v>0.91644857228390619</v>
      </c>
      <c r="BN1260" s="137">
        <f t="shared" si="232"/>
        <v>5.1492000408015492E-4</v>
      </c>
      <c r="BO1260" s="137" t="str">
        <f t="shared" si="233"/>
        <v/>
      </c>
      <c r="BP1260" s="137" t="str">
        <f t="shared" si="229"/>
        <v/>
      </c>
    </row>
    <row r="1261" spans="3:68" ht="20.100000000000001" customHeight="1" x14ac:dyDescent="0.25">
      <c r="C1261" s="12"/>
      <c r="E1261" s="130"/>
      <c r="F1261" s="130"/>
      <c r="S1261" s="138"/>
      <c r="U1261" s="154"/>
      <c r="V1261" s="154"/>
      <c r="AF1261" s="137">
        <v>437</v>
      </c>
      <c r="AG1261" s="137">
        <f t="shared" si="220"/>
        <v>-2.2519999999999998</v>
      </c>
      <c r="AK1261" s="137">
        <f t="shared" si="221"/>
        <v>3.1597081090652235E-2</v>
      </c>
      <c r="AL1261" s="137">
        <f t="shared" si="222"/>
        <v>1.2161136007981722E-2</v>
      </c>
      <c r="AM1261" s="137">
        <f t="shared" si="223"/>
        <v>3.1597081090652235E-2</v>
      </c>
      <c r="AN1261" s="137" t="str">
        <f t="shared" si="224"/>
        <v/>
      </c>
      <c r="AO1261" s="137" t="str">
        <f t="shared" si="225"/>
        <v/>
      </c>
      <c r="AP1261" s="137">
        <f t="shared" si="226"/>
        <v>0</v>
      </c>
      <c r="AQ1261" s="137" t="str">
        <f t="shared" si="227"/>
        <v/>
      </c>
      <c r="AR1261" s="137" t="str">
        <f t="shared" si="228"/>
        <v/>
      </c>
      <c r="AZ1261" s="163"/>
      <c r="BA1261" s="142"/>
      <c r="BB1261" s="163"/>
      <c r="BC1261" s="174"/>
      <c r="BD1261" s="174"/>
      <c r="BE1261" s="174"/>
      <c r="BF1261" s="174"/>
      <c r="BG1261" s="164"/>
      <c r="BH1261" s="164"/>
      <c r="BI1261" s="164"/>
      <c r="BK1261" s="137">
        <v>414</v>
      </c>
      <c r="BL1261" s="137">
        <f t="shared" si="230"/>
        <v>2.64320000000001</v>
      </c>
      <c r="BM1261" s="137">
        <f t="shared" si="231"/>
        <v>0.91593365227982604</v>
      </c>
      <c r="BN1261" s="137">
        <f t="shared" si="232"/>
        <v>5.1639130851255377E-4</v>
      </c>
      <c r="BO1261" s="137" t="str">
        <f t="shared" si="233"/>
        <v/>
      </c>
      <c r="BP1261" s="137" t="str">
        <f t="shared" si="229"/>
        <v/>
      </c>
    </row>
    <row r="1262" spans="3:68" ht="20.100000000000001" customHeight="1" x14ac:dyDescent="0.25">
      <c r="C1262" s="12"/>
      <c r="E1262" s="130"/>
      <c r="F1262" s="130"/>
      <c r="S1262" s="138"/>
      <c r="U1262" s="154"/>
      <c r="V1262" s="154"/>
      <c r="AF1262" s="137">
        <v>438</v>
      </c>
      <c r="AG1262" s="137">
        <f t="shared" si="220"/>
        <v>-2.2480000000000002</v>
      </c>
      <c r="AK1262" s="137">
        <f t="shared" si="221"/>
        <v>3.1882738349951027E-2</v>
      </c>
      <c r="AL1262" s="137">
        <f t="shared" si="222"/>
        <v>1.2288094959170577E-2</v>
      </c>
      <c r="AM1262" s="137">
        <f t="shared" si="223"/>
        <v>3.1882738349951027E-2</v>
      </c>
      <c r="AN1262" s="137" t="str">
        <f t="shared" si="224"/>
        <v/>
      </c>
      <c r="AO1262" s="137" t="str">
        <f t="shared" si="225"/>
        <v/>
      </c>
      <c r="AP1262" s="137">
        <f t="shared" si="226"/>
        <v>0</v>
      </c>
      <c r="AQ1262" s="137" t="str">
        <f t="shared" si="227"/>
        <v/>
      </c>
      <c r="AR1262" s="137" t="str">
        <f t="shared" si="228"/>
        <v/>
      </c>
      <c r="AZ1262" s="163"/>
      <c r="BA1262" s="142"/>
      <c r="BB1262" s="163"/>
      <c r="BC1262" s="174"/>
      <c r="BD1262" s="174"/>
      <c r="BE1262" s="174"/>
      <c r="BF1262" s="174"/>
      <c r="BG1262" s="164"/>
      <c r="BH1262" s="164"/>
      <c r="BI1262" s="164"/>
      <c r="BK1262" s="137">
        <v>415</v>
      </c>
      <c r="BL1262" s="137">
        <f t="shared" si="230"/>
        <v>2.6496000000000102</v>
      </c>
      <c r="BM1262" s="137">
        <f t="shared" si="231"/>
        <v>0.91541726097131348</v>
      </c>
      <c r="BN1262" s="137">
        <f t="shared" si="232"/>
        <v>5.1785924507208314E-4</v>
      </c>
      <c r="BO1262" s="137" t="str">
        <f t="shared" si="233"/>
        <v/>
      </c>
      <c r="BP1262" s="137" t="str">
        <f t="shared" si="229"/>
        <v/>
      </c>
    </row>
    <row r="1263" spans="3:68" ht="20.100000000000001" customHeight="1" x14ac:dyDescent="0.25">
      <c r="C1263" s="12"/>
      <c r="E1263" s="130"/>
      <c r="F1263" s="130"/>
      <c r="S1263" s="138"/>
      <c r="U1263" s="154"/>
      <c r="V1263" s="154"/>
      <c r="AF1263" s="137">
        <v>439</v>
      </c>
      <c r="AG1263" s="137">
        <f t="shared" si="220"/>
        <v>-2.2439999999999998</v>
      </c>
      <c r="AK1263" s="137">
        <f t="shared" si="221"/>
        <v>3.2170463396955971E-2</v>
      </c>
      <c r="AL1263" s="137">
        <f t="shared" si="222"/>
        <v>1.241620067183225E-2</v>
      </c>
      <c r="AM1263" s="137">
        <f t="shared" si="223"/>
        <v>3.2170463396955971E-2</v>
      </c>
      <c r="AN1263" s="137" t="str">
        <f t="shared" si="224"/>
        <v/>
      </c>
      <c r="AO1263" s="137" t="str">
        <f t="shared" si="225"/>
        <v/>
      </c>
      <c r="AP1263" s="137">
        <f t="shared" si="226"/>
        <v>0</v>
      </c>
      <c r="AQ1263" s="137" t="str">
        <f t="shared" si="227"/>
        <v/>
      </c>
      <c r="AR1263" s="137" t="str">
        <f t="shared" si="228"/>
        <v/>
      </c>
      <c r="AZ1263" s="163"/>
      <c r="BA1263" s="142"/>
      <c r="BB1263" s="163"/>
      <c r="BC1263" s="174"/>
      <c r="BD1263" s="174"/>
      <c r="BE1263" s="174"/>
      <c r="BF1263" s="174"/>
      <c r="BG1263" s="164"/>
      <c r="BH1263" s="164"/>
      <c r="BI1263" s="164"/>
      <c r="BK1263" s="137">
        <v>416</v>
      </c>
      <c r="BL1263" s="137">
        <f t="shared" si="230"/>
        <v>2.6560000000000104</v>
      </c>
      <c r="BM1263" s="137">
        <f t="shared" si="231"/>
        <v>0.9148994017262414</v>
      </c>
      <c r="BN1263" s="137">
        <f t="shared" si="232"/>
        <v>5.1932379779162652E-4</v>
      </c>
      <c r="BO1263" s="137" t="str">
        <f t="shared" si="233"/>
        <v/>
      </c>
      <c r="BP1263" s="137" t="str">
        <f t="shared" si="229"/>
        <v/>
      </c>
    </row>
    <row r="1264" spans="3:68" ht="20.100000000000001" customHeight="1" x14ac:dyDescent="0.25">
      <c r="C1264" s="12"/>
      <c r="E1264" s="130"/>
      <c r="F1264" s="130"/>
      <c r="S1264" s="138"/>
      <c r="U1264" s="154"/>
      <c r="V1264" s="154"/>
      <c r="AF1264" s="137">
        <v>440</v>
      </c>
      <c r="AG1264" s="137">
        <f t="shared" si="220"/>
        <v>-2.2400000000000002</v>
      </c>
      <c r="AK1264" s="137">
        <f t="shared" si="221"/>
        <v>3.2460265643697445E-2</v>
      </c>
      <c r="AL1264" s="137">
        <f t="shared" si="222"/>
        <v>1.2545461435946561E-2</v>
      </c>
      <c r="AM1264" s="137">
        <f t="shared" si="223"/>
        <v>3.2460265643697445E-2</v>
      </c>
      <c r="AN1264" s="137" t="str">
        <f t="shared" si="224"/>
        <v/>
      </c>
      <c r="AO1264" s="137" t="str">
        <f t="shared" si="225"/>
        <v/>
      </c>
      <c r="AP1264" s="137">
        <f t="shared" si="226"/>
        <v>0</v>
      </c>
      <c r="AQ1264" s="137" t="str">
        <f t="shared" si="227"/>
        <v/>
      </c>
      <c r="AR1264" s="137" t="str">
        <f t="shared" si="228"/>
        <v/>
      </c>
      <c r="AZ1264" s="163"/>
      <c r="BA1264" s="142"/>
      <c r="BB1264" s="163"/>
      <c r="BC1264" s="174"/>
      <c r="BD1264" s="174"/>
      <c r="BE1264" s="174"/>
      <c r="BF1264" s="174"/>
      <c r="BG1264" s="164"/>
      <c r="BH1264" s="164"/>
      <c r="BI1264" s="164"/>
      <c r="BK1264" s="137">
        <v>417</v>
      </c>
      <c r="BL1264" s="137">
        <f t="shared" si="230"/>
        <v>2.6624000000000105</v>
      </c>
      <c r="BM1264" s="137">
        <f t="shared" si="231"/>
        <v>0.91438007792844977</v>
      </c>
      <c r="BN1264" s="137">
        <f t="shared" si="232"/>
        <v>5.2078495085228216E-4</v>
      </c>
      <c r="BO1264" s="137" t="str">
        <f t="shared" si="233"/>
        <v/>
      </c>
      <c r="BP1264" s="137" t="str">
        <f t="shared" si="229"/>
        <v/>
      </c>
    </row>
    <row r="1265" spans="3:68" ht="20.100000000000001" customHeight="1" x14ac:dyDescent="0.25">
      <c r="C1265" s="12"/>
      <c r="E1265" s="130"/>
      <c r="F1265" s="130"/>
      <c r="S1265" s="138"/>
      <c r="U1265" s="154"/>
      <c r="V1265" s="154"/>
      <c r="AF1265" s="137">
        <v>441</v>
      </c>
      <c r="AG1265" s="137">
        <f t="shared" si="220"/>
        <v>-2.2359999999999998</v>
      </c>
      <c r="AK1265" s="137">
        <f t="shared" si="221"/>
        <v>3.2752154486914951E-2</v>
      </c>
      <c r="AL1265" s="137">
        <f t="shared" si="222"/>
        <v>1.2675885579111186E-2</v>
      </c>
      <c r="AM1265" s="137">
        <f t="shared" si="223"/>
        <v>3.2752154486914951E-2</v>
      </c>
      <c r="AN1265" s="137" t="str">
        <f t="shared" si="224"/>
        <v/>
      </c>
      <c r="AO1265" s="137" t="str">
        <f t="shared" si="225"/>
        <v/>
      </c>
      <c r="AP1265" s="137">
        <f t="shared" si="226"/>
        <v>0</v>
      </c>
      <c r="AQ1265" s="137" t="str">
        <f t="shared" si="227"/>
        <v/>
      </c>
      <c r="AR1265" s="137" t="str">
        <f t="shared" si="228"/>
        <v/>
      </c>
      <c r="AZ1265" s="163"/>
      <c r="BA1265" s="142"/>
      <c r="BB1265" s="163"/>
      <c r="BC1265" s="174"/>
      <c r="BD1265" s="174"/>
      <c r="BE1265" s="174"/>
      <c r="BF1265" s="174"/>
      <c r="BG1265" s="164"/>
      <c r="BH1265" s="164"/>
      <c r="BI1265" s="164"/>
      <c r="BK1265" s="137">
        <v>418</v>
      </c>
      <c r="BL1265" s="137">
        <f t="shared" si="230"/>
        <v>2.6688000000000107</v>
      </c>
      <c r="BM1265" s="137">
        <f t="shared" si="231"/>
        <v>0.91385929297759749</v>
      </c>
      <c r="BN1265" s="137">
        <f t="shared" si="232"/>
        <v>5.2224268858314105E-4</v>
      </c>
      <c r="BO1265" s="137" t="str">
        <f t="shared" si="233"/>
        <v/>
      </c>
      <c r="BP1265" s="137" t="str">
        <f t="shared" si="229"/>
        <v/>
      </c>
    </row>
    <row r="1266" spans="3:68" ht="20.100000000000001" customHeight="1" x14ac:dyDescent="0.25">
      <c r="C1266" s="12"/>
      <c r="E1266" s="130"/>
      <c r="F1266" s="130"/>
      <c r="S1266" s="138"/>
      <c r="U1266" s="154"/>
      <c r="V1266" s="154"/>
      <c r="AF1266" s="137">
        <v>442</v>
      </c>
      <c r="AG1266" s="137">
        <f t="shared" si="220"/>
        <v>-2.2320000000000002</v>
      </c>
      <c r="AK1266" s="137">
        <f t="shared" si="221"/>
        <v>3.3046139307314801E-2</v>
      </c>
      <c r="AL1266" s="137">
        <f t="shared" si="222"/>
        <v>1.2807481466478867E-2</v>
      </c>
      <c r="AM1266" s="137">
        <f t="shared" si="223"/>
        <v>3.3046139307314801E-2</v>
      </c>
      <c r="AN1266" s="137" t="str">
        <f t="shared" si="224"/>
        <v/>
      </c>
      <c r="AO1266" s="137" t="str">
        <f t="shared" si="225"/>
        <v/>
      </c>
      <c r="AP1266" s="137">
        <f t="shared" si="226"/>
        <v>0</v>
      </c>
      <c r="AQ1266" s="137" t="str">
        <f t="shared" si="227"/>
        <v/>
      </c>
      <c r="AR1266" s="137" t="str">
        <f t="shared" si="228"/>
        <v/>
      </c>
      <c r="AZ1266" s="163"/>
      <c r="BA1266" s="142"/>
      <c r="BB1266" s="163"/>
      <c r="BC1266" s="174"/>
      <c r="BD1266" s="174"/>
      <c r="BE1266" s="174"/>
      <c r="BF1266" s="174"/>
      <c r="BG1266" s="164"/>
      <c r="BH1266" s="164"/>
      <c r="BI1266" s="164"/>
      <c r="BK1266" s="137">
        <v>419</v>
      </c>
      <c r="BL1266" s="137">
        <f t="shared" si="230"/>
        <v>2.6752000000000109</v>
      </c>
      <c r="BM1266" s="137">
        <f t="shared" si="231"/>
        <v>0.91333705028901435</v>
      </c>
      <c r="BN1266" s="137">
        <f t="shared" si="232"/>
        <v>5.2369699546117587E-4</v>
      </c>
      <c r="BO1266" s="137" t="str">
        <f t="shared" si="233"/>
        <v/>
      </c>
      <c r="BP1266" s="137" t="str">
        <f t="shared" si="229"/>
        <v/>
      </c>
    </row>
    <row r="1267" spans="3:68" ht="20.100000000000001" customHeight="1" x14ac:dyDescent="0.25">
      <c r="C1267" s="12"/>
      <c r="E1267" s="130"/>
      <c r="F1267" s="130"/>
      <c r="S1267" s="138"/>
      <c r="U1267" s="154"/>
      <c r="V1267" s="154"/>
      <c r="AF1267" s="137">
        <v>443</v>
      </c>
      <c r="AG1267" s="137">
        <f t="shared" si="220"/>
        <v>-2.2279999999999998</v>
      </c>
      <c r="AK1267" s="137">
        <f t="shared" si="221"/>
        <v>3.3342229468823328E-2</v>
      </c>
      <c r="AL1267" s="137">
        <f t="shared" si="222"/>
        <v>1.2940257500691962E-2</v>
      </c>
      <c r="AM1267" s="137">
        <f t="shared" si="223"/>
        <v>3.3342229468823328E-2</v>
      </c>
      <c r="AN1267" s="137" t="str">
        <f t="shared" si="224"/>
        <v/>
      </c>
      <c r="AO1267" s="137" t="str">
        <f t="shared" si="225"/>
        <v/>
      </c>
      <c r="AP1267" s="137">
        <f t="shared" si="226"/>
        <v>0</v>
      </c>
      <c r="AQ1267" s="137" t="str">
        <f t="shared" si="227"/>
        <v/>
      </c>
      <c r="AR1267" s="137" t="str">
        <f t="shared" si="228"/>
        <v/>
      </c>
      <c r="AZ1267" s="163"/>
      <c r="BA1267" s="142"/>
      <c r="BB1267" s="163"/>
      <c r="BC1267" s="174"/>
      <c r="BD1267" s="174"/>
      <c r="BE1267" s="174"/>
      <c r="BF1267" s="174"/>
      <c r="BG1267" s="164"/>
      <c r="BH1267" s="164"/>
      <c r="BI1267" s="164"/>
      <c r="BK1267" s="137">
        <v>420</v>
      </c>
      <c r="BL1267" s="137">
        <f t="shared" si="230"/>
        <v>2.6816000000000111</v>
      </c>
      <c r="BM1267" s="137">
        <f t="shared" si="231"/>
        <v>0.91281335329355318</v>
      </c>
      <c r="BN1267" s="137">
        <f t="shared" si="232"/>
        <v>5.2514785610879855E-4</v>
      </c>
      <c r="BO1267" s="137" t="str">
        <f t="shared" si="233"/>
        <v/>
      </c>
      <c r="BP1267" s="137" t="str">
        <f t="shared" si="229"/>
        <v/>
      </c>
    </row>
    <row r="1268" spans="3:68" ht="20.100000000000001" customHeight="1" x14ac:dyDescent="0.25">
      <c r="C1268" s="12"/>
      <c r="E1268" s="130"/>
      <c r="F1268" s="130"/>
      <c r="S1268" s="138"/>
      <c r="U1268" s="154"/>
      <c r="V1268" s="154"/>
      <c r="AF1268" s="137">
        <v>444</v>
      </c>
      <c r="AG1268" s="137">
        <f t="shared" si="220"/>
        <v>-2.2240000000000002</v>
      </c>
      <c r="AK1268" s="137">
        <f t="shared" si="221"/>
        <v>3.3640434317833839E-2</v>
      </c>
      <c r="AL1268" s="137">
        <f t="shared" si="222"/>
        <v>1.3074222121813604E-2</v>
      </c>
      <c r="AM1268" s="137">
        <f t="shared" si="223"/>
        <v>3.3640434317833839E-2</v>
      </c>
      <c r="AN1268" s="137" t="str">
        <f t="shared" si="224"/>
        <v/>
      </c>
      <c r="AO1268" s="137" t="str">
        <f t="shared" si="225"/>
        <v/>
      </c>
      <c r="AP1268" s="137">
        <f t="shared" si="226"/>
        <v>0</v>
      </c>
      <c r="AQ1268" s="137" t="str">
        <f t="shared" si="227"/>
        <v/>
      </c>
      <c r="AR1268" s="137" t="str">
        <f t="shared" si="228"/>
        <v/>
      </c>
      <c r="AZ1268" s="163"/>
      <c r="BA1268" s="142"/>
      <c r="BB1268" s="163"/>
      <c r="BC1268" s="174"/>
      <c r="BD1268" s="174"/>
      <c r="BE1268" s="174"/>
      <c r="BF1268" s="174"/>
      <c r="BG1268" s="164"/>
      <c r="BH1268" s="164"/>
      <c r="BI1268" s="164"/>
      <c r="BK1268" s="137">
        <v>421</v>
      </c>
      <c r="BL1268" s="137">
        <f t="shared" si="230"/>
        <v>2.6880000000000113</v>
      </c>
      <c r="BM1268" s="137">
        <f t="shared" si="231"/>
        <v>0.91228820543744438</v>
      </c>
      <c r="BN1268" s="137">
        <f t="shared" si="232"/>
        <v>5.2659525529663576E-4</v>
      </c>
      <c r="BO1268" s="137" t="str">
        <f t="shared" si="233"/>
        <v/>
      </c>
      <c r="BP1268" s="137" t="str">
        <f t="shared" si="229"/>
        <v/>
      </c>
    </row>
    <row r="1269" spans="3:68" ht="20.100000000000001" customHeight="1" x14ac:dyDescent="0.25">
      <c r="C1269" s="12"/>
      <c r="E1269" s="130"/>
      <c r="F1269" s="130"/>
      <c r="S1269" s="138"/>
      <c r="U1269" s="154"/>
      <c r="V1269" s="154"/>
      <c r="AF1269" s="137">
        <v>445</v>
      </c>
      <c r="AG1269" s="137">
        <f t="shared" si="220"/>
        <v>-2.2199999999999998</v>
      </c>
      <c r="AK1269" s="137">
        <f t="shared" si="221"/>
        <v>3.3940763182449214E-2</v>
      </c>
      <c r="AL1269" s="137">
        <f t="shared" si="222"/>
        <v>1.3209383807256293E-2</v>
      </c>
      <c r="AM1269" s="137">
        <f t="shared" si="223"/>
        <v>3.3940763182449214E-2</v>
      </c>
      <c r="AN1269" s="137" t="str">
        <f t="shared" si="224"/>
        <v/>
      </c>
      <c r="AO1269" s="137" t="str">
        <f t="shared" si="225"/>
        <v/>
      </c>
      <c r="AP1269" s="137">
        <f t="shared" si="226"/>
        <v>0</v>
      </c>
      <c r="AQ1269" s="137" t="str">
        <f t="shared" si="227"/>
        <v/>
      </c>
      <c r="AR1269" s="137" t="str">
        <f t="shared" si="228"/>
        <v/>
      </c>
      <c r="AZ1269" s="163"/>
      <c r="BA1269" s="142"/>
      <c r="BB1269" s="163"/>
      <c r="BC1269" s="174"/>
      <c r="BD1269" s="174"/>
      <c r="BE1269" s="174"/>
      <c r="BF1269" s="174"/>
      <c r="BG1269" s="164"/>
      <c r="BH1269" s="164"/>
      <c r="BI1269" s="164"/>
      <c r="BK1269" s="137">
        <v>422</v>
      </c>
      <c r="BL1269" s="137">
        <f t="shared" si="230"/>
        <v>2.6944000000000115</v>
      </c>
      <c r="BM1269" s="137">
        <f t="shared" si="231"/>
        <v>0.91176161018214774</v>
      </c>
      <c r="BN1269" s="137">
        <f t="shared" si="232"/>
        <v>5.280391779393101E-4</v>
      </c>
      <c r="BO1269" s="137" t="str">
        <f t="shared" si="233"/>
        <v/>
      </c>
      <c r="BP1269" s="137" t="str">
        <f t="shared" si="229"/>
        <v/>
      </c>
    </row>
    <row r="1270" spans="3:68" ht="20.100000000000001" customHeight="1" x14ac:dyDescent="0.25">
      <c r="C1270" s="12"/>
      <c r="E1270" s="130"/>
      <c r="F1270" s="130"/>
      <c r="S1270" s="138"/>
      <c r="U1270" s="154"/>
      <c r="V1270" s="154"/>
      <c r="AF1270" s="137">
        <v>446</v>
      </c>
      <c r="AG1270" s="137">
        <f t="shared" si="220"/>
        <v>-2.2160000000000002</v>
      </c>
      <c r="AK1270" s="137">
        <f t="shared" si="221"/>
        <v>3.4243225371718061E-2</v>
      </c>
      <c r="AL1270" s="137">
        <f t="shared" si="222"/>
        <v>1.3345751071706949E-2</v>
      </c>
      <c r="AM1270" s="137">
        <f t="shared" si="223"/>
        <v>3.4243225371718061E-2</v>
      </c>
      <c r="AN1270" s="137" t="str">
        <f t="shared" si="224"/>
        <v/>
      </c>
      <c r="AO1270" s="137" t="str">
        <f t="shared" si="225"/>
        <v/>
      </c>
      <c r="AP1270" s="137">
        <f t="shared" si="226"/>
        <v>0</v>
      </c>
      <c r="AQ1270" s="137" t="str">
        <f t="shared" si="227"/>
        <v/>
      </c>
      <c r="AR1270" s="137" t="str">
        <f t="shared" si="228"/>
        <v/>
      </c>
      <c r="AZ1270" s="163"/>
      <c r="BA1270" s="142"/>
      <c r="BB1270" s="163"/>
      <c r="BC1270" s="174"/>
      <c r="BD1270" s="174"/>
      <c r="BE1270" s="174"/>
      <c r="BF1270" s="174"/>
      <c r="BG1270" s="164"/>
      <c r="BH1270" s="164"/>
      <c r="BI1270" s="164"/>
      <c r="BK1270" s="137">
        <v>423</v>
      </c>
      <c r="BL1270" s="137">
        <f t="shared" si="230"/>
        <v>2.7008000000000116</v>
      </c>
      <c r="BM1270" s="137">
        <f t="shared" si="231"/>
        <v>0.91123357100420843</v>
      </c>
      <c r="BN1270" s="137">
        <f t="shared" si="232"/>
        <v>5.2947960909766056E-4</v>
      </c>
      <c r="BO1270" s="137" t="str">
        <f t="shared" si="233"/>
        <v/>
      </c>
      <c r="BP1270" s="137" t="str">
        <f t="shared" si="229"/>
        <v/>
      </c>
    </row>
    <row r="1271" spans="3:68" ht="20.100000000000001" customHeight="1" x14ac:dyDescent="0.25">
      <c r="C1271" s="12"/>
      <c r="E1271" s="130"/>
      <c r="F1271" s="130"/>
      <c r="S1271" s="138"/>
      <c r="U1271" s="154"/>
      <c r="V1271" s="154"/>
      <c r="AF1271" s="137">
        <v>447</v>
      </c>
      <c r="AG1271" s="137">
        <f t="shared" si="220"/>
        <v>-2.2119999999999997</v>
      </c>
      <c r="AK1271" s="137">
        <f t="shared" si="221"/>
        <v>3.4547830174866838E-2</v>
      </c>
      <c r="AL1271" s="137">
        <f t="shared" si="222"/>
        <v>1.348333246704945E-2</v>
      </c>
      <c r="AM1271" s="137">
        <f t="shared" si="223"/>
        <v>3.4547830174866838E-2</v>
      </c>
      <c r="AN1271" s="137" t="str">
        <f t="shared" si="224"/>
        <v/>
      </c>
      <c r="AO1271" s="137" t="str">
        <f t="shared" si="225"/>
        <v/>
      </c>
      <c r="AP1271" s="137">
        <f t="shared" si="226"/>
        <v>0</v>
      </c>
      <c r="AQ1271" s="137" t="str">
        <f t="shared" si="227"/>
        <v/>
      </c>
      <c r="AR1271" s="137" t="str">
        <f t="shared" si="228"/>
        <v/>
      </c>
      <c r="AZ1271" s="163"/>
      <c r="BA1271" s="142"/>
      <c r="BB1271" s="163"/>
      <c r="BC1271" s="174"/>
      <c r="BD1271" s="174"/>
      <c r="BE1271" s="174"/>
      <c r="BF1271" s="174"/>
      <c r="BG1271" s="164"/>
      <c r="BH1271" s="164"/>
      <c r="BI1271" s="164"/>
      <c r="BK1271" s="137">
        <v>424</v>
      </c>
      <c r="BL1271" s="137">
        <f t="shared" si="230"/>
        <v>2.7072000000000118</v>
      </c>
      <c r="BM1271" s="137">
        <f t="shared" si="231"/>
        <v>0.91070409139511077</v>
      </c>
      <c r="BN1271" s="137">
        <f t="shared" si="232"/>
        <v>5.3091653397763228E-4</v>
      </c>
      <c r="BO1271" s="137" t="str">
        <f t="shared" si="233"/>
        <v/>
      </c>
      <c r="BP1271" s="137" t="str">
        <f t="shared" si="229"/>
        <v/>
      </c>
    </row>
    <row r="1272" spans="3:68" ht="20.100000000000001" customHeight="1" x14ac:dyDescent="0.25">
      <c r="C1272" s="12"/>
      <c r="E1272" s="130"/>
      <c r="F1272" s="130"/>
      <c r="S1272" s="138"/>
      <c r="U1272" s="154"/>
      <c r="V1272" s="154"/>
      <c r="AF1272" s="137">
        <v>448</v>
      </c>
      <c r="AG1272" s="137">
        <f t="shared" si="220"/>
        <v>-2.2080000000000002</v>
      </c>
      <c r="AK1272" s="137">
        <f t="shared" si="221"/>
        <v>3.4854586860525415E-2</v>
      </c>
      <c r="AL1272" s="137">
        <f t="shared" si="222"/>
        <v>1.3622136582283511E-2</v>
      </c>
      <c r="AM1272" s="137">
        <f t="shared" si="223"/>
        <v>3.4854586860525415E-2</v>
      </c>
      <c r="AN1272" s="137" t="str">
        <f t="shared" si="224"/>
        <v/>
      </c>
      <c r="AO1272" s="137" t="str">
        <f t="shared" si="225"/>
        <v/>
      </c>
      <c r="AP1272" s="137">
        <f t="shared" si="226"/>
        <v>0</v>
      </c>
      <c r="AQ1272" s="137" t="str">
        <f t="shared" si="227"/>
        <v/>
      </c>
      <c r="AR1272" s="137" t="str">
        <f t="shared" si="228"/>
        <v/>
      </c>
      <c r="AZ1272" s="163"/>
      <c r="BA1272" s="142"/>
      <c r="BB1272" s="163"/>
      <c r="BC1272" s="174"/>
      <c r="BD1272" s="174"/>
      <c r="BE1272" s="174"/>
      <c r="BF1272" s="174"/>
      <c r="BG1272" s="164"/>
      <c r="BH1272" s="164"/>
      <c r="BI1272" s="164"/>
      <c r="BK1272" s="137">
        <v>425</v>
      </c>
      <c r="BL1272" s="137">
        <f t="shared" si="230"/>
        <v>2.713600000000012</v>
      </c>
      <c r="BM1272" s="137">
        <f t="shared" si="231"/>
        <v>0.91017317486113314</v>
      </c>
      <c r="BN1272" s="137">
        <f t="shared" si="232"/>
        <v>5.3234993792805607E-4</v>
      </c>
      <c r="BO1272" s="137" t="str">
        <f t="shared" si="233"/>
        <v/>
      </c>
      <c r="BP1272" s="137" t="str">
        <f t="shared" si="229"/>
        <v/>
      </c>
    </row>
    <row r="1273" spans="3:68" ht="20.100000000000001" customHeight="1" x14ac:dyDescent="0.25">
      <c r="C1273" s="12"/>
      <c r="E1273" s="130"/>
      <c r="F1273" s="130"/>
      <c r="S1273" s="138"/>
      <c r="U1273" s="154"/>
      <c r="V1273" s="154"/>
      <c r="AF1273" s="137">
        <v>449</v>
      </c>
      <c r="AG1273" s="137">
        <f t="shared" ref="AG1273:AG1336" si="234">AG$818+(AF1273*AG$821)</f>
        <v>-2.2039999999999997</v>
      </c>
      <c r="AK1273" s="137">
        <f t="shared" ref="AK1273:AK1336" si="235">_xlfn.NORM.DIST(AG1273,AG$815,AG$816,0)</f>
        <v>3.5163504675948587E-2</v>
      </c>
      <c r="AL1273" s="137">
        <f t="shared" ref="AL1273:AL1336" si="236">_xlfn.NORM.DIST(AG1273,AG$815,AG$816,1)</f>
        <v>1.3762172043440992E-2</v>
      </c>
      <c r="AM1273" s="137">
        <f t="shared" ref="AM1273:AM1336" si="237">IF(OR(AL1273&lt;$AN$820,AL1273&gt;$AN$821),AK1273,"")</f>
        <v>3.5163504675948587E-2</v>
      </c>
      <c r="AN1273" s="137" t="str">
        <f t="shared" ref="AN1273:AN1336" si="238">IF(AND(AL1273&gt;$AN$820,AL1273&lt;$AN$821),AK1273,"")</f>
        <v/>
      </c>
      <c r="AO1273" s="137" t="str">
        <f t="shared" ref="AO1273:AO1336" si="239">IF(AK1273=MAX(AK$824:AK$2815),AK1273,"")</f>
        <v/>
      </c>
      <c r="AP1273" s="137">
        <f t="shared" ref="AP1273:AP1336" si="240">_xlfn.NORM.DIST(AF1273,AN$816,AN$817,0)</f>
        <v>0</v>
      </c>
      <c r="AQ1273" s="137" t="str">
        <f t="shared" ref="AQ1273:AQ1336" si="241">IF(AP1273=MAX(AP$824:AP$2815),AK1273,"")</f>
        <v/>
      </c>
      <c r="AR1273" s="137" t="str">
        <f t="shared" ref="AR1273:AR1336" si="242">IF(AQ1273=MIN(AQ$824:AQ$2815),AQ1273,"")</f>
        <v/>
      </c>
      <c r="AZ1273" s="163"/>
      <c r="BA1273" s="142"/>
      <c r="BB1273" s="163"/>
      <c r="BC1273" s="174"/>
      <c r="BD1273" s="174"/>
      <c r="BE1273" s="174"/>
      <c r="BF1273" s="174"/>
      <c r="BG1273" s="164"/>
      <c r="BH1273" s="164"/>
      <c r="BI1273" s="164"/>
      <c r="BK1273" s="137">
        <v>426</v>
      </c>
      <c r="BL1273" s="137">
        <f t="shared" si="230"/>
        <v>2.7200000000000122</v>
      </c>
      <c r="BM1273" s="137">
        <f t="shared" si="231"/>
        <v>0.90964082492320508</v>
      </c>
      <c r="BN1273" s="137">
        <f t="shared" si="232"/>
        <v>5.3377980644264689E-4</v>
      </c>
      <c r="BO1273" s="137" t="str">
        <f t="shared" si="233"/>
        <v/>
      </c>
      <c r="BP1273" s="137" t="str">
        <f t="shared" si="229"/>
        <v/>
      </c>
    </row>
    <row r="1274" spans="3:68" ht="20.100000000000001" customHeight="1" x14ac:dyDescent="0.25">
      <c r="C1274" s="12"/>
      <c r="E1274" s="130"/>
      <c r="F1274" s="130"/>
      <c r="S1274" s="138"/>
      <c r="U1274" s="154"/>
      <c r="V1274" s="154"/>
      <c r="AF1274" s="137">
        <v>450</v>
      </c>
      <c r="AG1274" s="137">
        <f t="shared" si="234"/>
        <v>-2.2000000000000002</v>
      </c>
      <c r="AK1274" s="137">
        <f t="shared" si="235"/>
        <v>3.5474592846231424E-2</v>
      </c>
      <c r="AL1274" s="137">
        <f t="shared" si="236"/>
        <v>1.3903447513498597E-2</v>
      </c>
      <c r="AM1274" s="137">
        <f t="shared" si="237"/>
        <v>3.5474592846231424E-2</v>
      </c>
      <c r="AN1274" s="137" t="str">
        <f t="shared" si="238"/>
        <v/>
      </c>
      <c r="AO1274" s="137" t="str">
        <f t="shared" si="239"/>
        <v/>
      </c>
      <c r="AP1274" s="137">
        <f t="shared" si="240"/>
        <v>0</v>
      </c>
      <c r="AQ1274" s="137" t="str">
        <f t="shared" si="241"/>
        <v/>
      </c>
      <c r="AR1274" s="137" t="str">
        <f t="shared" si="242"/>
        <v/>
      </c>
      <c r="AZ1274" s="163"/>
      <c r="BA1274" s="142"/>
      <c r="BB1274" s="163"/>
      <c r="BC1274" s="174"/>
      <c r="BD1274" s="174"/>
      <c r="BE1274" s="174"/>
      <c r="BF1274" s="174"/>
      <c r="BG1274" s="164"/>
      <c r="BH1274" s="164"/>
      <c r="BI1274" s="164"/>
      <c r="BK1274" s="137">
        <v>427</v>
      </c>
      <c r="BL1274" s="137">
        <f t="shared" si="230"/>
        <v>2.7264000000000124</v>
      </c>
      <c r="BM1274" s="137">
        <f t="shared" si="231"/>
        <v>0.90910704511676244</v>
      </c>
      <c r="BN1274" s="137">
        <f t="shared" si="232"/>
        <v>5.352061251576723E-4</v>
      </c>
      <c r="BO1274" s="137" t="str">
        <f t="shared" si="233"/>
        <v/>
      </c>
      <c r="BP1274" s="137" t="str">
        <f t="shared" si="229"/>
        <v/>
      </c>
    </row>
    <row r="1275" spans="3:68" ht="20.100000000000001" customHeight="1" x14ac:dyDescent="0.25">
      <c r="C1275" s="12"/>
      <c r="E1275" s="130"/>
      <c r="F1275" s="130"/>
      <c r="S1275" s="138"/>
      <c r="U1275" s="154"/>
      <c r="V1275" s="154"/>
      <c r="AF1275" s="137">
        <v>451</v>
      </c>
      <c r="AG1275" s="137">
        <f t="shared" si="234"/>
        <v>-2.1959999999999997</v>
      </c>
      <c r="AK1275" s="137">
        <f t="shared" si="235"/>
        <v>3.5787860573520222E-2</v>
      </c>
      <c r="AL1275" s="137">
        <f t="shared" si="236"/>
        <v>1.4045971692287908E-2</v>
      </c>
      <c r="AM1275" s="137">
        <f t="shared" si="237"/>
        <v>3.5787860573520222E-2</v>
      </c>
      <c r="AN1275" s="137" t="str">
        <f t="shared" si="238"/>
        <v/>
      </c>
      <c r="AO1275" s="137" t="str">
        <f t="shared" si="239"/>
        <v/>
      </c>
      <c r="AP1275" s="137">
        <f t="shared" si="240"/>
        <v>0</v>
      </c>
      <c r="AQ1275" s="137" t="str">
        <f t="shared" si="241"/>
        <v/>
      </c>
      <c r="AR1275" s="137" t="str">
        <f t="shared" si="242"/>
        <v/>
      </c>
      <c r="AZ1275" s="163"/>
      <c r="BA1275" s="142"/>
      <c r="BB1275" s="163"/>
      <c r="BC1275" s="174"/>
      <c r="BD1275" s="174"/>
      <c r="BE1275" s="174"/>
      <c r="BF1275" s="174"/>
      <c r="BG1275" s="164"/>
      <c r="BH1275" s="164"/>
      <c r="BI1275" s="164"/>
      <c r="BK1275" s="137">
        <v>428</v>
      </c>
      <c r="BL1275" s="137">
        <f t="shared" si="230"/>
        <v>2.7328000000000126</v>
      </c>
      <c r="BM1275" s="137">
        <f t="shared" si="231"/>
        <v>0.90857183899160476</v>
      </c>
      <c r="BN1275" s="137">
        <f t="shared" si="232"/>
        <v>5.3662887985217456E-4</v>
      </c>
      <c r="BO1275" s="137" t="str">
        <f t="shared" si="233"/>
        <v/>
      </c>
      <c r="BP1275" s="137" t="str">
        <f t="shared" si="229"/>
        <v/>
      </c>
    </row>
    <row r="1276" spans="3:68" ht="20.100000000000001" customHeight="1" x14ac:dyDescent="0.25">
      <c r="C1276" s="12"/>
      <c r="E1276" s="130"/>
      <c r="F1276" s="130"/>
      <c r="S1276" s="138"/>
      <c r="U1276" s="154"/>
      <c r="V1276" s="154"/>
      <c r="AF1276" s="137">
        <v>452</v>
      </c>
      <c r="AG1276" s="137">
        <f t="shared" si="234"/>
        <v>-2.1920000000000002</v>
      </c>
      <c r="AK1276" s="137">
        <f t="shared" si="235"/>
        <v>3.6103317036217532E-2</v>
      </c>
      <c r="AL1276" s="137">
        <f t="shared" si="236"/>
        <v>1.4189753316401725E-2</v>
      </c>
      <c r="AM1276" s="137">
        <f t="shared" si="237"/>
        <v>3.6103317036217532E-2</v>
      </c>
      <c r="AN1276" s="137" t="str">
        <f t="shared" si="238"/>
        <v/>
      </c>
      <c r="AO1276" s="137" t="str">
        <f t="shared" si="239"/>
        <v/>
      </c>
      <c r="AP1276" s="137">
        <f t="shared" si="240"/>
        <v>0</v>
      </c>
      <c r="AQ1276" s="137" t="str">
        <f t="shared" si="241"/>
        <v/>
      </c>
      <c r="AR1276" s="137" t="str">
        <f t="shared" si="242"/>
        <v/>
      </c>
      <c r="AZ1276" s="163"/>
      <c r="BA1276" s="142"/>
      <c r="BB1276" s="163"/>
      <c r="BC1276" s="174"/>
      <c r="BD1276" s="174"/>
      <c r="BE1276" s="174"/>
      <c r="BF1276" s="174"/>
      <c r="BG1276" s="164"/>
      <c r="BH1276" s="164"/>
      <c r="BI1276" s="164"/>
      <c r="BK1276" s="137">
        <v>429</v>
      </c>
      <c r="BL1276" s="137">
        <f t="shared" si="230"/>
        <v>2.7392000000000127</v>
      </c>
      <c r="BM1276" s="137">
        <f t="shared" si="231"/>
        <v>0.90803521011175259</v>
      </c>
      <c r="BN1276" s="137">
        <f t="shared" si="232"/>
        <v>5.3804805644730447E-4</v>
      </c>
      <c r="BO1276" s="137" t="str">
        <f t="shared" si="233"/>
        <v/>
      </c>
      <c r="BP1276" s="137" t="str">
        <f t="shared" si="229"/>
        <v/>
      </c>
    </row>
    <row r="1277" spans="3:68" ht="20.100000000000001" customHeight="1" x14ac:dyDescent="0.25">
      <c r="C1277" s="12"/>
      <c r="E1277" s="130"/>
      <c r="F1277" s="130"/>
      <c r="S1277" s="138"/>
      <c r="U1277" s="154"/>
      <c r="V1277" s="154"/>
      <c r="AF1277" s="137">
        <v>453</v>
      </c>
      <c r="AG1277" s="137">
        <f t="shared" si="234"/>
        <v>-2.1879999999999997</v>
      </c>
      <c r="AK1277" s="137">
        <f t="shared" si="235"/>
        <v>3.6420971388182989E-2</v>
      </c>
      <c r="AL1277" s="137">
        <f t="shared" si="236"/>
        <v>1.4334801159097797E-2</v>
      </c>
      <c r="AM1277" s="137">
        <f t="shared" si="237"/>
        <v>3.6420971388182989E-2</v>
      </c>
      <c r="AN1277" s="137" t="str">
        <f t="shared" si="238"/>
        <v/>
      </c>
      <c r="AO1277" s="137" t="str">
        <f t="shared" si="239"/>
        <v/>
      </c>
      <c r="AP1277" s="137">
        <f t="shared" si="240"/>
        <v>0</v>
      </c>
      <c r="AQ1277" s="137" t="str">
        <f t="shared" si="241"/>
        <v/>
      </c>
      <c r="AR1277" s="137" t="str">
        <f t="shared" si="242"/>
        <v/>
      </c>
      <c r="AZ1277" s="163"/>
      <c r="BA1277" s="142"/>
      <c r="BB1277" s="163"/>
      <c r="BC1277" s="174"/>
      <c r="BD1277" s="174"/>
      <c r="BE1277" s="174"/>
      <c r="BF1277" s="174"/>
      <c r="BG1277" s="164"/>
      <c r="BH1277" s="164"/>
      <c r="BI1277" s="164"/>
      <c r="BK1277" s="137">
        <v>430</v>
      </c>
      <c r="BL1277" s="137">
        <f t="shared" si="230"/>
        <v>2.7456000000000129</v>
      </c>
      <c r="BM1277" s="137">
        <f t="shared" si="231"/>
        <v>0.90749716205530528</v>
      </c>
      <c r="BN1277" s="137">
        <f t="shared" si="232"/>
        <v>5.3946364100598831E-4</v>
      </c>
      <c r="BO1277" s="137" t="str">
        <f t="shared" si="233"/>
        <v/>
      </c>
      <c r="BP1277" s="137" t="str">
        <f t="shared" si="229"/>
        <v/>
      </c>
    </row>
    <row r="1278" spans="3:68" ht="20.100000000000001" customHeight="1" x14ac:dyDescent="0.25">
      <c r="C1278" s="12"/>
      <c r="E1278" s="130"/>
      <c r="F1278" s="130"/>
      <c r="S1278" s="138"/>
      <c r="U1278" s="154"/>
      <c r="V1278" s="154"/>
      <c r="AF1278" s="137">
        <v>454</v>
      </c>
      <c r="AG1278" s="137">
        <f t="shared" si="234"/>
        <v>-2.1840000000000002</v>
      </c>
      <c r="AK1278" s="137">
        <f t="shared" si="235"/>
        <v>3.6740832757928006E-2</v>
      </c>
      <c r="AL1278" s="137">
        <f t="shared" si="236"/>
        <v>1.4481124030198722E-2</v>
      </c>
      <c r="AM1278" s="137">
        <f t="shared" si="237"/>
        <v>3.6740832757928006E-2</v>
      </c>
      <c r="AN1278" s="137" t="str">
        <f t="shared" si="238"/>
        <v/>
      </c>
      <c r="AO1278" s="137" t="str">
        <f t="shared" si="239"/>
        <v/>
      </c>
      <c r="AP1278" s="137">
        <f t="shared" si="240"/>
        <v>0</v>
      </c>
      <c r="AQ1278" s="137" t="str">
        <f t="shared" si="241"/>
        <v/>
      </c>
      <c r="AR1278" s="137" t="str">
        <f t="shared" si="242"/>
        <v/>
      </c>
      <c r="AZ1278" s="163"/>
      <c r="BA1278" s="142"/>
      <c r="BB1278" s="163"/>
      <c r="BC1278" s="174"/>
      <c r="BD1278" s="174"/>
      <c r="BE1278" s="174"/>
      <c r="BF1278" s="174"/>
      <c r="BG1278" s="164"/>
      <c r="BH1278" s="164"/>
      <c r="BI1278" s="164"/>
      <c r="BK1278" s="137">
        <v>431</v>
      </c>
      <c r="BL1278" s="137">
        <f t="shared" si="230"/>
        <v>2.7520000000000131</v>
      </c>
      <c r="BM1278" s="137">
        <f t="shared" si="231"/>
        <v>0.9069576984142993</v>
      </c>
      <c r="BN1278" s="137">
        <f t="shared" si="232"/>
        <v>5.4087561973137355E-4</v>
      </c>
      <c r="BO1278" s="137" t="str">
        <f t="shared" si="233"/>
        <v/>
      </c>
      <c r="BP1278" s="137" t="str">
        <f t="shared" si="229"/>
        <v/>
      </c>
    </row>
    <row r="1279" spans="3:68" ht="20.100000000000001" customHeight="1" x14ac:dyDescent="0.25">
      <c r="C1279" s="12"/>
      <c r="E1279" s="130"/>
      <c r="F1279" s="130"/>
      <c r="S1279" s="138"/>
      <c r="U1279" s="154"/>
      <c r="V1279" s="154"/>
      <c r="AF1279" s="137">
        <v>455</v>
      </c>
      <c r="AG1279" s="137">
        <f t="shared" si="234"/>
        <v>-2.1799999999999997</v>
      </c>
      <c r="AK1279" s="137">
        <f t="shared" si="235"/>
        <v>3.7062910247806502E-2</v>
      </c>
      <c r="AL1279" s="137">
        <f t="shared" si="236"/>
        <v>1.4628730775989264E-2</v>
      </c>
      <c r="AM1279" s="137">
        <f t="shared" si="237"/>
        <v>3.7062910247806502E-2</v>
      </c>
      <c r="AN1279" s="137" t="str">
        <f t="shared" si="238"/>
        <v/>
      </c>
      <c r="AO1279" s="137" t="str">
        <f t="shared" si="239"/>
        <v/>
      </c>
      <c r="AP1279" s="137">
        <f t="shared" si="240"/>
        <v>0</v>
      </c>
      <c r="AQ1279" s="137" t="str">
        <f t="shared" si="241"/>
        <v/>
      </c>
      <c r="AR1279" s="137" t="str">
        <f t="shared" si="242"/>
        <v/>
      </c>
      <c r="AZ1279" s="163"/>
      <c r="BA1279" s="142"/>
      <c r="BB1279" s="163"/>
      <c r="BC1279" s="174"/>
      <c r="BD1279" s="174"/>
      <c r="BE1279" s="174"/>
      <c r="BF1279" s="174"/>
      <c r="BG1279" s="164"/>
      <c r="BH1279" s="164"/>
      <c r="BI1279" s="164"/>
      <c r="BK1279" s="137">
        <v>432</v>
      </c>
      <c r="BL1279" s="137">
        <f t="shared" si="230"/>
        <v>2.7584000000000133</v>
      </c>
      <c r="BM1279" s="137">
        <f t="shared" si="231"/>
        <v>0.90641682279456792</v>
      </c>
      <c r="BN1279" s="137">
        <f t="shared" si="232"/>
        <v>5.4228397896816105E-4</v>
      </c>
      <c r="BO1279" s="137" t="str">
        <f t="shared" si="233"/>
        <v/>
      </c>
      <c r="BP1279" s="137" t="str">
        <f t="shared" si="229"/>
        <v/>
      </c>
    </row>
    <row r="1280" spans="3:68" ht="20.100000000000001" customHeight="1" x14ac:dyDescent="0.25">
      <c r="C1280" s="12"/>
      <c r="E1280" s="130"/>
      <c r="F1280" s="130"/>
      <c r="S1280" s="138"/>
      <c r="U1280" s="154"/>
      <c r="V1280" s="154"/>
      <c r="AF1280" s="137">
        <v>456</v>
      </c>
      <c r="AG1280" s="137">
        <f t="shared" si="234"/>
        <v>-2.1760000000000002</v>
      </c>
      <c r="AK1280" s="137">
        <f t="shared" si="235"/>
        <v>3.7387212933199583E-2</v>
      </c>
      <c r="AL1280" s="137">
        <f t="shared" si="236"/>
        <v>1.477763027910976E-2</v>
      </c>
      <c r="AM1280" s="137">
        <f t="shared" si="237"/>
        <v>3.7387212933199583E-2</v>
      </c>
      <c r="AN1280" s="137" t="str">
        <f t="shared" si="238"/>
        <v/>
      </c>
      <c r="AO1280" s="137" t="str">
        <f t="shared" si="239"/>
        <v/>
      </c>
      <c r="AP1280" s="137">
        <f t="shared" si="240"/>
        <v>0</v>
      </c>
      <c r="AQ1280" s="137" t="str">
        <f t="shared" si="241"/>
        <v/>
      </c>
      <c r="AR1280" s="137" t="str">
        <f t="shared" si="242"/>
        <v/>
      </c>
      <c r="AZ1280" s="163"/>
      <c r="BA1280" s="142"/>
      <c r="BB1280" s="163"/>
      <c r="BC1280" s="174"/>
      <c r="BD1280" s="174"/>
      <c r="BE1280" s="174"/>
      <c r="BF1280" s="174"/>
      <c r="BG1280" s="164"/>
      <c r="BH1280" s="164"/>
      <c r="BI1280" s="164"/>
      <c r="BK1280" s="137">
        <v>433</v>
      </c>
      <c r="BL1280" s="137">
        <f t="shared" si="230"/>
        <v>2.7648000000000135</v>
      </c>
      <c r="BM1280" s="137">
        <f t="shared" si="231"/>
        <v>0.90587453881559976</v>
      </c>
      <c r="BN1280" s="137">
        <f t="shared" si="232"/>
        <v>5.436887052003847E-4</v>
      </c>
      <c r="BO1280" s="137" t="str">
        <f t="shared" si="233"/>
        <v/>
      </c>
      <c r="BP1280" s="137" t="str">
        <f t="shared" si="229"/>
        <v/>
      </c>
    </row>
    <row r="1281" spans="3:68" ht="20.100000000000001" customHeight="1" x14ac:dyDescent="0.25">
      <c r="C1281" s="12"/>
      <c r="E1281" s="130"/>
      <c r="F1281" s="130"/>
      <c r="S1281" s="138"/>
      <c r="U1281" s="154"/>
      <c r="V1281" s="154"/>
      <c r="AF1281" s="137">
        <v>457</v>
      </c>
      <c r="AG1281" s="137">
        <f t="shared" si="234"/>
        <v>-2.1719999999999997</v>
      </c>
      <c r="AK1281" s="137">
        <f t="shared" si="235"/>
        <v>3.7713749861696219E-2</v>
      </c>
      <c r="AL1281" s="137">
        <f t="shared" si="236"/>
        <v>1.4927831458446936E-2</v>
      </c>
      <c r="AM1281" s="137">
        <f t="shared" si="237"/>
        <v>3.7713749861696219E-2</v>
      </c>
      <c r="AN1281" s="137" t="str">
        <f t="shared" si="238"/>
        <v/>
      </c>
      <c r="AO1281" s="137" t="str">
        <f t="shared" si="239"/>
        <v/>
      </c>
      <c r="AP1281" s="137">
        <f t="shared" si="240"/>
        <v>0</v>
      </c>
      <c r="AQ1281" s="137" t="str">
        <f t="shared" si="241"/>
        <v/>
      </c>
      <c r="AR1281" s="137" t="str">
        <f t="shared" si="242"/>
        <v/>
      </c>
      <c r="AZ1281" s="163"/>
      <c r="BA1281" s="142"/>
      <c r="BB1281" s="163"/>
      <c r="BC1281" s="174"/>
      <c r="BD1281" s="174"/>
      <c r="BE1281" s="174"/>
      <c r="BF1281" s="174"/>
      <c r="BG1281" s="164"/>
      <c r="BH1281" s="164"/>
      <c r="BI1281" s="164"/>
      <c r="BK1281" s="137">
        <v>434</v>
      </c>
      <c r="BL1281" s="137">
        <f t="shared" si="230"/>
        <v>2.7712000000000137</v>
      </c>
      <c r="BM1281" s="137">
        <f t="shared" si="231"/>
        <v>0.90533085011039938</v>
      </c>
      <c r="BN1281" s="137">
        <f t="shared" si="232"/>
        <v>5.4508978505163341E-4</v>
      </c>
      <c r="BO1281" s="137" t="str">
        <f t="shared" si="233"/>
        <v/>
      </c>
      <c r="BP1281" s="137" t="str">
        <f t="shared" si="229"/>
        <v/>
      </c>
    </row>
    <row r="1282" spans="3:68" ht="20.100000000000001" customHeight="1" x14ac:dyDescent="0.25">
      <c r="C1282" s="12"/>
      <c r="E1282" s="130"/>
      <c r="F1282" s="130"/>
      <c r="S1282" s="138"/>
      <c r="U1282" s="154"/>
      <c r="V1282" s="154"/>
      <c r="AF1282" s="137">
        <v>458</v>
      </c>
      <c r="AG1282" s="137">
        <f t="shared" si="234"/>
        <v>-2.1680000000000001</v>
      </c>
      <c r="AK1282" s="137">
        <f t="shared" si="235"/>
        <v>3.8042530052267994E-2</v>
      </c>
      <c r="AL1282" s="137">
        <f t="shared" si="236"/>
        <v>1.5079343269020756E-2</v>
      </c>
      <c r="AM1282" s="137">
        <f t="shared" si="237"/>
        <v>3.8042530052267994E-2</v>
      </c>
      <c r="AN1282" s="137" t="str">
        <f t="shared" si="238"/>
        <v/>
      </c>
      <c r="AO1282" s="137" t="str">
        <f t="shared" si="239"/>
        <v/>
      </c>
      <c r="AP1282" s="137">
        <f t="shared" si="240"/>
        <v>0</v>
      </c>
      <c r="AQ1282" s="137" t="str">
        <f t="shared" si="241"/>
        <v/>
      </c>
      <c r="AR1282" s="137" t="str">
        <f t="shared" si="242"/>
        <v/>
      </c>
      <c r="AZ1282" s="163"/>
      <c r="BA1282" s="142"/>
      <c r="BB1282" s="163"/>
      <c r="BC1282" s="174"/>
      <c r="BD1282" s="174"/>
      <c r="BE1282" s="174"/>
      <c r="BF1282" s="174"/>
      <c r="BG1282" s="164"/>
      <c r="BH1282" s="164"/>
      <c r="BI1282" s="164"/>
      <c r="BK1282" s="137">
        <v>435</v>
      </c>
      <c r="BL1282" s="137">
        <f t="shared" si="230"/>
        <v>2.7776000000000138</v>
      </c>
      <c r="BM1282" s="137">
        <f t="shared" si="231"/>
        <v>0.90478576032534774</v>
      </c>
      <c r="BN1282" s="137">
        <f t="shared" si="232"/>
        <v>5.4648720528471806E-4</v>
      </c>
      <c r="BO1282" s="137" t="str">
        <f t="shared" si="233"/>
        <v/>
      </c>
      <c r="BP1282" s="137" t="str">
        <f t="shared" si="229"/>
        <v/>
      </c>
    </row>
    <row r="1283" spans="3:68" ht="20.100000000000001" customHeight="1" x14ac:dyDescent="0.25">
      <c r="C1283" s="12"/>
      <c r="E1283" s="130"/>
      <c r="F1283" s="130"/>
      <c r="S1283" s="138"/>
      <c r="U1283" s="154"/>
      <c r="V1283" s="154"/>
      <c r="AF1283" s="137">
        <v>459</v>
      </c>
      <c r="AG1283" s="137">
        <f t="shared" si="234"/>
        <v>-2.1639999999999997</v>
      </c>
      <c r="AK1283" s="137">
        <f t="shared" si="235"/>
        <v>3.8373562494439975E-2</v>
      </c>
      <c r="AL1283" s="137">
        <f t="shared" si="236"/>
        <v>1.5232174701868571E-2</v>
      </c>
      <c r="AM1283" s="137">
        <f t="shared" si="237"/>
        <v>3.8373562494439975E-2</v>
      </c>
      <c r="AN1283" s="137" t="str">
        <f t="shared" si="238"/>
        <v/>
      </c>
      <c r="AO1283" s="137" t="str">
        <f t="shared" si="239"/>
        <v/>
      </c>
      <c r="AP1283" s="137">
        <f t="shared" si="240"/>
        <v>0</v>
      </c>
      <c r="AQ1283" s="137" t="str">
        <f t="shared" si="241"/>
        <v/>
      </c>
      <c r="AR1283" s="137" t="str">
        <f t="shared" si="242"/>
        <v/>
      </c>
      <c r="AZ1283" s="163"/>
      <c r="BA1283" s="142"/>
      <c r="BB1283" s="163"/>
      <c r="BC1283" s="174"/>
      <c r="BD1283" s="174"/>
      <c r="BE1283" s="174"/>
      <c r="BF1283" s="174"/>
      <c r="BG1283" s="164"/>
      <c r="BH1283" s="164"/>
      <c r="BI1283" s="164"/>
      <c r="BK1283" s="137">
        <v>436</v>
      </c>
      <c r="BL1283" s="137">
        <f t="shared" si="230"/>
        <v>2.784000000000014</v>
      </c>
      <c r="BM1283" s="137">
        <f t="shared" si="231"/>
        <v>0.90423927312006303</v>
      </c>
      <c r="BN1283" s="137">
        <f t="shared" si="232"/>
        <v>5.4788095279989513E-4</v>
      </c>
      <c r="BO1283" s="137" t="str">
        <f t="shared" si="233"/>
        <v/>
      </c>
      <c r="BP1283" s="137" t="str">
        <f t="shared" si="229"/>
        <v/>
      </c>
    </row>
    <row r="1284" spans="3:68" ht="20.100000000000001" customHeight="1" x14ac:dyDescent="0.25">
      <c r="C1284" s="12"/>
      <c r="E1284" s="130"/>
      <c r="F1284" s="130"/>
      <c r="S1284" s="138"/>
      <c r="U1284" s="154"/>
      <c r="V1284" s="154"/>
      <c r="AF1284" s="137">
        <v>460</v>
      </c>
      <c r="AG1284" s="137">
        <f t="shared" si="234"/>
        <v>-2.16</v>
      </c>
      <c r="AK1284" s="137">
        <f t="shared" si="235"/>
        <v>3.8706856147455608E-2</v>
      </c>
      <c r="AL1284" s="137">
        <f t="shared" si="236"/>
        <v>1.538633478392545E-2</v>
      </c>
      <c r="AM1284" s="137">
        <f t="shared" si="237"/>
        <v>3.8706856147455608E-2</v>
      </c>
      <c r="AN1284" s="137" t="str">
        <f t="shared" si="238"/>
        <v/>
      </c>
      <c r="AO1284" s="137" t="str">
        <f t="shared" si="239"/>
        <v/>
      </c>
      <c r="AP1284" s="137">
        <f t="shared" si="240"/>
        <v>0</v>
      </c>
      <c r="AQ1284" s="137" t="str">
        <f t="shared" si="241"/>
        <v/>
      </c>
      <c r="AR1284" s="137" t="str">
        <f t="shared" si="242"/>
        <v/>
      </c>
      <c r="AZ1284" s="163"/>
      <c r="BA1284" s="142"/>
      <c r="BB1284" s="163"/>
      <c r="BC1284" s="174"/>
      <c r="BD1284" s="174"/>
      <c r="BE1284" s="174"/>
      <c r="BF1284" s="174"/>
      <c r="BG1284" s="164"/>
      <c r="BH1284" s="164"/>
      <c r="BI1284" s="164"/>
      <c r="BK1284" s="137">
        <v>437</v>
      </c>
      <c r="BL1284" s="137">
        <f t="shared" si="230"/>
        <v>2.7904000000000142</v>
      </c>
      <c r="BM1284" s="137">
        <f t="shared" si="231"/>
        <v>0.90369139216726313</v>
      </c>
      <c r="BN1284" s="137">
        <f t="shared" si="232"/>
        <v>5.4927101463642103E-4</v>
      </c>
      <c r="BO1284" s="137" t="str">
        <f t="shared" si="233"/>
        <v/>
      </c>
      <c r="BP1284" s="137" t="str">
        <f t="shared" si="229"/>
        <v/>
      </c>
    </row>
    <row r="1285" spans="3:68" ht="20.100000000000001" customHeight="1" x14ac:dyDescent="0.25">
      <c r="C1285" s="12"/>
      <c r="E1285" s="130"/>
      <c r="F1285" s="130"/>
      <c r="S1285" s="138"/>
      <c r="U1285" s="154"/>
      <c r="V1285" s="154"/>
      <c r="AF1285" s="137">
        <v>461</v>
      </c>
      <c r="AG1285" s="137">
        <f t="shared" si="234"/>
        <v>-2.1559999999999997</v>
      </c>
      <c r="AK1285" s="137">
        <f t="shared" si="235"/>
        <v>3.9042419939437932E-2</v>
      </c>
      <c r="AL1285" s="137">
        <f t="shared" si="236"/>
        <v>1.5541832577901588E-2</v>
      </c>
      <c r="AM1285" s="137">
        <f t="shared" si="237"/>
        <v>3.9042419939437932E-2</v>
      </c>
      <c r="AN1285" s="137" t="str">
        <f t="shared" si="238"/>
        <v/>
      </c>
      <c r="AO1285" s="137" t="str">
        <f t="shared" si="239"/>
        <v/>
      </c>
      <c r="AP1285" s="137">
        <f t="shared" si="240"/>
        <v>0</v>
      </c>
      <c r="AQ1285" s="137" t="str">
        <f t="shared" si="241"/>
        <v/>
      </c>
      <c r="AR1285" s="137" t="str">
        <f t="shared" si="242"/>
        <v/>
      </c>
      <c r="AZ1285" s="163"/>
      <c r="BA1285" s="142"/>
      <c r="BB1285" s="163"/>
      <c r="BC1285" s="174"/>
      <c r="BD1285" s="174"/>
      <c r="BE1285" s="174"/>
      <c r="BF1285" s="174"/>
      <c r="BG1285" s="164"/>
      <c r="BH1285" s="164"/>
      <c r="BI1285" s="164"/>
      <c r="BK1285" s="137">
        <v>438</v>
      </c>
      <c r="BL1285" s="137">
        <f t="shared" si="230"/>
        <v>2.7968000000000144</v>
      </c>
      <c r="BM1285" s="137">
        <f t="shared" si="231"/>
        <v>0.90314212115262671</v>
      </c>
      <c r="BN1285" s="137">
        <f t="shared" si="232"/>
        <v>5.5065737797010961E-4</v>
      </c>
      <c r="BO1285" s="137" t="str">
        <f t="shared" si="233"/>
        <v/>
      </c>
      <c r="BP1285" s="137" t="str">
        <f t="shared" si="229"/>
        <v/>
      </c>
    </row>
    <row r="1286" spans="3:68" ht="20.100000000000001" customHeight="1" x14ac:dyDescent="0.25">
      <c r="C1286" s="12"/>
      <c r="E1286" s="130"/>
      <c r="F1286" s="130"/>
      <c r="S1286" s="138"/>
      <c r="U1286" s="154"/>
      <c r="V1286" s="154"/>
      <c r="AF1286" s="137">
        <v>462</v>
      </c>
      <c r="AG1286" s="137">
        <f t="shared" si="234"/>
        <v>-2.1520000000000001</v>
      </c>
      <c r="AK1286" s="137">
        <f t="shared" si="235"/>
        <v>3.9380262766544827E-2</v>
      </c>
      <c r="AL1286" s="137">
        <f t="shared" si="236"/>
        <v>1.5698677182155906E-2</v>
      </c>
      <c r="AM1286" s="137">
        <f t="shared" si="237"/>
        <v>3.9380262766544827E-2</v>
      </c>
      <c r="AN1286" s="137" t="str">
        <f t="shared" si="238"/>
        <v/>
      </c>
      <c r="AO1286" s="137" t="str">
        <f t="shared" si="239"/>
        <v/>
      </c>
      <c r="AP1286" s="137">
        <f t="shared" si="240"/>
        <v>0</v>
      </c>
      <c r="AQ1286" s="137" t="str">
        <f t="shared" si="241"/>
        <v/>
      </c>
      <c r="AR1286" s="137" t="str">
        <f t="shared" si="242"/>
        <v/>
      </c>
      <c r="AZ1286" s="163"/>
      <c r="BA1286" s="142"/>
      <c r="BB1286" s="163"/>
      <c r="BC1286" s="174"/>
      <c r="BD1286" s="174"/>
      <c r="BE1286" s="174"/>
      <c r="BF1286" s="174"/>
      <c r="BG1286" s="164"/>
      <c r="BH1286" s="164"/>
      <c r="BI1286" s="164"/>
      <c r="BK1286" s="137">
        <v>439</v>
      </c>
      <c r="BL1286" s="137">
        <f t="shared" si="230"/>
        <v>2.8032000000000146</v>
      </c>
      <c r="BM1286" s="137">
        <f t="shared" si="231"/>
        <v>0.9025914637746566</v>
      </c>
      <c r="BN1286" s="137">
        <f t="shared" si="232"/>
        <v>5.5204003011377623E-4</v>
      </c>
      <c r="BO1286" s="137" t="str">
        <f t="shared" si="233"/>
        <v/>
      </c>
      <c r="BP1286" s="137" t="str">
        <f t="shared" si="229"/>
        <v/>
      </c>
    </row>
    <row r="1287" spans="3:68" ht="20.100000000000001" customHeight="1" x14ac:dyDescent="0.25">
      <c r="C1287" s="12"/>
      <c r="E1287" s="130"/>
      <c r="F1287" s="130"/>
      <c r="S1287" s="138"/>
      <c r="U1287" s="154"/>
      <c r="V1287" s="154"/>
      <c r="AF1287" s="137">
        <v>463</v>
      </c>
      <c r="AG1287" s="137">
        <f t="shared" si="234"/>
        <v>-2.1479999999999997</v>
      </c>
      <c r="AK1287" s="137">
        <f t="shared" si="235"/>
        <v>3.972039349212067E-2</v>
      </c>
      <c r="AL1287" s="137">
        <f t="shared" si="236"/>
        <v>1.5856877730566737E-2</v>
      </c>
      <c r="AM1287" s="137">
        <f t="shared" si="237"/>
        <v>3.972039349212067E-2</v>
      </c>
      <c r="AN1287" s="137" t="str">
        <f t="shared" si="238"/>
        <v/>
      </c>
      <c r="AO1287" s="137" t="str">
        <f t="shared" si="239"/>
        <v/>
      </c>
      <c r="AP1287" s="137">
        <f t="shared" si="240"/>
        <v>0</v>
      </c>
      <c r="AQ1287" s="137" t="str">
        <f t="shared" si="241"/>
        <v/>
      </c>
      <c r="AR1287" s="137" t="str">
        <f t="shared" si="242"/>
        <v/>
      </c>
      <c r="AZ1287" s="163"/>
      <c r="BA1287" s="142"/>
      <c r="BB1287" s="163"/>
      <c r="BC1287" s="174"/>
      <c r="BD1287" s="174"/>
      <c r="BE1287" s="174"/>
      <c r="BF1287" s="174"/>
      <c r="BG1287" s="164"/>
      <c r="BH1287" s="164"/>
      <c r="BI1287" s="164"/>
      <c r="BK1287" s="137">
        <v>440</v>
      </c>
      <c r="BL1287" s="137">
        <f t="shared" si="230"/>
        <v>2.8096000000000148</v>
      </c>
      <c r="BM1287" s="137">
        <f t="shared" si="231"/>
        <v>0.90203942374454282</v>
      </c>
      <c r="BN1287" s="137">
        <f t="shared" si="232"/>
        <v>5.5341895851679368E-4</v>
      </c>
      <c r="BO1287" s="137" t="str">
        <f t="shared" si="233"/>
        <v/>
      </c>
      <c r="BP1287" s="137" t="str">
        <f t="shared" si="229"/>
        <v/>
      </c>
    </row>
    <row r="1288" spans="3:68" ht="20.100000000000001" customHeight="1" x14ac:dyDescent="0.25">
      <c r="C1288" s="12"/>
      <c r="E1288" s="130"/>
      <c r="F1288" s="130"/>
      <c r="S1288" s="138"/>
      <c r="U1288" s="154"/>
      <c r="V1288" s="154"/>
      <c r="AF1288" s="137">
        <v>464</v>
      </c>
      <c r="AG1288" s="137">
        <f t="shared" si="234"/>
        <v>-2.1440000000000001</v>
      </c>
      <c r="AK1288" s="137">
        <f t="shared" si="235"/>
        <v>4.0062820945842105E-2</v>
      </c>
      <c r="AL1288" s="137">
        <f t="shared" si="236"/>
        <v>1.6016443392398598E-2</v>
      </c>
      <c r="AM1288" s="137">
        <f t="shared" si="237"/>
        <v>4.0062820945842105E-2</v>
      </c>
      <c r="AN1288" s="137" t="str">
        <f t="shared" si="238"/>
        <v/>
      </c>
      <c r="AO1288" s="137" t="str">
        <f t="shared" si="239"/>
        <v/>
      </c>
      <c r="AP1288" s="137">
        <f t="shared" si="240"/>
        <v>0</v>
      </c>
      <c r="AQ1288" s="137" t="str">
        <f t="shared" si="241"/>
        <v/>
      </c>
      <c r="AR1288" s="137" t="str">
        <f t="shared" si="242"/>
        <v/>
      </c>
      <c r="AZ1288" s="163"/>
      <c r="BA1288" s="142"/>
      <c r="BB1288" s="163"/>
      <c r="BC1288" s="174"/>
      <c r="BD1288" s="174"/>
      <c r="BE1288" s="174"/>
      <c r="BF1288" s="174"/>
      <c r="BG1288" s="164"/>
      <c r="BH1288" s="164"/>
      <c r="BI1288" s="164"/>
      <c r="BK1288" s="137">
        <v>441</v>
      </c>
      <c r="BL1288" s="137">
        <f t="shared" si="230"/>
        <v>2.8160000000000149</v>
      </c>
      <c r="BM1288" s="137">
        <f t="shared" si="231"/>
        <v>0.90148600478602603</v>
      </c>
      <c r="BN1288" s="137">
        <f t="shared" si="232"/>
        <v>5.5479415076320482E-4</v>
      </c>
      <c r="BO1288" s="137" t="str">
        <f t="shared" si="233"/>
        <v/>
      </c>
      <c r="BP1288" s="137" t="str">
        <f t="shared" si="229"/>
        <v/>
      </c>
    </row>
    <row r="1289" spans="3:68" ht="20.100000000000001" customHeight="1" x14ac:dyDescent="0.25">
      <c r="C1289" s="12"/>
      <c r="E1289" s="130"/>
      <c r="F1289" s="130"/>
      <c r="S1289" s="138"/>
      <c r="U1289" s="154"/>
      <c r="V1289" s="154"/>
      <c r="AF1289" s="137">
        <v>465</v>
      </c>
      <c r="AG1289" s="137">
        <f t="shared" si="234"/>
        <v>-2.1399999999999997</v>
      </c>
      <c r="AK1289" s="137">
        <f t="shared" si="235"/>
        <v>4.0407553922860343E-2</v>
      </c>
      <c r="AL1289" s="137">
        <f t="shared" si="236"/>
        <v>1.6177383372166104E-2</v>
      </c>
      <c r="AM1289" s="137">
        <f t="shared" si="237"/>
        <v>4.0407553922860343E-2</v>
      </c>
      <c r="AN1289" s="137" t="str">
        <f t="shared" si="238"/>
        <v/>
      </c>
      <c r="AO1289" s="137" t="str">
        <f t="shared" si="239"/>
        <v/>
      </c>
      <c r="AP1289" s="137">
        <f t="shared" si="240"/>
        <v>0</v>
      </c>
      <c r="AQ1289" s="137" t="str">
        <f t="shared" si="241"/>
        <v/>
      </c>
      <c r="AR1289" s="137" t="str">
        <f t="shared" si="242"/>
        <v/>
      </c>
      <c r="AZ1289" s="163"/>
      <c r="BA1289" s="142"/>
      <c r="BB1289" s="163"/>
      <c r="BC1289" s="174"/>
      <c r="BD1289" s="174"/>
      <c r="BE1289" s="174"/>
      <c r="BF1289" s="174"/>
      <c r="BG1289" s="164"/>
      <c r="BH1289" s="164"/>
      <c r="BI1289" s="164"/>
      <c r="BK1289" s="137">
        <v>442</v>
      </c>
      <c r="BL1289" s="137">
        <f t="shared" si="230"/>
        <v>2.8224000000000151</v>
      </c>
      <c r="BM1289" s="137">
        <f t="shared" si="231"/>
        <v>0.90093121063526282</v>
      </c>
      <c r="BN1289" s="137">
        <f t="shared" si="232"/>
        <v>5.5616559457360992E-4</v>
      </c>
      <c r="BO1289" s="137" t="str">
        <f t="shared" si="233"/>
        <v/>
      </c>
      <c r="BP1289" s="137" t="str">
        <f t="shared" si="229"/>
        <v/>
      </c>
    </row>
    <row r="1290" spans="3:68" ht="20.100000000000001" customHeight="1" x14ac:dyDescent="0.25">
      <c r="C1290" s="12"/>
      <c r="E1290" s="130"/>
      <c r="F1290" s="130"/>
      <c r="S1290" s="138"/>
      <c r="U1290" s="154"/>
      <c r="V1290" s="154"/>
      <c r="AF1290" s="137">
        <v>466</v>
      </c>
      <c r="AG1290" s="137">
        <f t="shared" si="234"/>
        <v>-2.1360000000000001</v>
      </c>
      <c r="AK1290" s="137">
        <f t="shared" si="235"/>
        <v>4.0754601182937548E-2</v>
      </c>
      <c r="AL1290" s="137">
        <f t="shared" si="236"/>
        <v>1.6339706909493833E-2</v>
      </c>
      <c r="AM1290" s="137">
        <f t="shared" si="237"/>
        <v>4.0754601182937548E-2</v>
      </c>
      <c r="AN1290" s="137" t="str">
        <f t="shared" si="238"/>
        <v/>
      </c>
      <c r="AO1290" s="137" t="str">
        <f t="shared" si="239"/>
        <v/>
      </c>
      <c r="AP1290" s="137">
        <f t="shared" si="240"/>
        <v>0</v>
      </c>
      <c r="AQ1290" s="137" t="str">
        <f t="shared" si="241"/>
        <v/>
      </c>
      <c r="AR1290" s="137" t="str">
        <f t="shared" si="242"/>
        <v/>
      </c>
      <c r="AZ1290" s="163"/>
      <c r="BA1290" s="142"/>
      <c r="BB1290" s="163"/>
      <c r="BC1290" s="174"/>
      <c r="BD1290" s="174"/>
      <c r="BE1290" s="174"/>
      <c r="BF1290" s="174"/>
      <c r="BG1290" s="164"/>
      <c r="BH1290" s="164"/>
      <c r="BI1290" s="164"/>
      <c r="BK1290" s="137">
        <v>443</v>
      </c>
      <c r="BL1290" s="137">
        <f t="shared" si="230"/>
        <v>2.8288000000000153</v>
      </c>
      <c r="BM1290" s="137">
        <f t="shared" si="231"/>
        <v>0.90037504504068921</v>
      </c>
      <c r="BN1290" s="137">
        <f t="shared" si="232"/>
        <v>5.575332778021691E-4</v>
      </c>
      <c r="BO1290" s="137" t="str">
        <f t="shared" si="233"/>
        <v/>
      </c>
      <c r="BP1290" s="137" t="str">
        <f t="shared" si="229"/>
        <v/>
      </c>
    </row>
    <row r="1291" spans="3:68" ht="20.100000000000001" customHeight="1" x14ac:dyDescent="0.25">
      <c r="C1291" s="12"/>
      <c r="E1291" s="130"/>
      <c r="F1291" s="130"/>
      <c r="S1291" s="138"/>
      <c r="U1291" s="154"/>
      <c r="V1291" s="154"/>
      <c r="AF1291" s="137">
        <v>467</v>
      </c>
      <c r="AG1291" s="137">
        <f t="shared" si="234"/>
        <v>-2.1319999999999997</v>
      </c>
      <c r="AK1291" s="137">
        <f t="shared" si="235"/>
        <v>4.1103971449579974E-2</v>
      </c>
      <c r="AL1291" s="137">
        <f t="shared" si="236"/>
        <v>1.6503423278973341E-2</v>
      </c>
      <c r="AM1291" s="137">
        <f t="shared" si="237"/>
        <v>4.1103971449579974E-2</v>
      </c>
      <c r="AN1291" s="137" t="str">
        <f t="shared" si="238"/>
        <v/>
      </c>
      <c r="AO1291" s="137" t="str">
        <f t="shared" si="239"/>
        <v/>
      </c>
      <c r="AP1291" s="137">
        <f t="shared" si="240"/>
        <v>0</v>
      </c>
      <c r="AQ1291" s="137" t="str">
        <f t="shared" si="241"/>
        <v/>
      </c>
      <c r="AR1291" s="137" t="str">
        <f t="shared" si="242"/>
        <v/>
      </c>
      <c r="AZ1291" s="163"/>
      <c r="BA1291" s="142"/>
      <c r="BB1291" s="163"/>
      <c r="BC1291" s="174"/>
      <c r="BD1291" s="174"/>
      <c r="BE1291" s="174"/>
      <c r="BF1291" s="174"/>
      <c r="BG1291" s="164"/>
      <c r="BH1291" s="164"/>
      <c r="BI1291" s="164"/>
      <c r="BK1291" s="137">
        <v>444</v>
      </c>
      <c r="BL1291" s="137">
        <f t="shared" si="230"/>
        <v>2.8352000000000155</v>
      </c>
      <c r="BM1291" s="137">
        <f t="shared" si="231"/>
        <v>0.89981751176288705</v>
      </c>
      <c r="BN1291" s="137">
        <f t="shared" si="232"/>
        <v>5.588971884376015E-4</v>
      </c>
      <c r="BO1291" s="137" t="str">
        <f t="shared" si="233"/>
        <v/>
      </c>
      <c r="BP1291" s="137" t="str">
        <f t="shared" si="229"/>
        <v/>
      </c>
    </row>
    <row r="1292" spans="3:68" ht="20.100000000000001" customHeight="1" x14ac:dyDescent="0.25">
      <c r="C1292" s="12"/>
      <c r="E1292" s="130"/>
      <c r="F1292" s="130"/>
      <c r="S1292" s="138"/>
      <c r="U1292" s="154"/>
      <c r="V1292" s="154"/>
      <c r="AF1292" s="137">
        <v>468</v>
      </c>
      <c r="AG1292" s="137">
        <f t="shared" si="234"/>
        <v>-2.1280000000000001</v>
      </c>
      <c r="AK1292" s="137">
        <f t="shared" si="235"/>
        <v>4.145567340916527E-2</v>
      </c>
      <c r="AL1292" s="137">
        <f t="shared" si="236"/>
        <v>1.6668541790016082E-2</v>
      </c>
      <c r="AM1292" s="137">
        <f t="shared" si="237"/>
        <v>4.145567340916527E-2</v>
      </c>
      <c r="AN1292" s="137" t="str">
        <f t="shared" si="238"/>
        <v/>
      </c>
      <c r="AO1292" s="137" t="str">
        <f t="shared" si="239"/>
        <v/>
      </c>
      <c r="AP1292" s="137">
        <f t="shared" si="240"/>
        <v>0</v>
      </c>
      <c r="AQ1292" s="137" t="str">
        <f t="shared" si="241"/>
        <v/>
      </c>
      <c r="AR1292" s="137" t="str">
        <f t="shared" si="242"/>
        <v/>
      </c>
      <c r="AZ1292" s="163"/>
      <c r="BA1292" s="142"/>
      <c r="BB1292" s="163"/>
      <c r="BC1292" s="174"/>
      <c r="BD1292" s="174"/>
      <c r="BE1292" s="174"/>
      <c r="BF1292" s="174"/>
      <c r="BG1292" s="164"/>
      <c r="BH1292" s="164"/>
      <c r="BI1292" s="164"/>
      <c r="BK1292" s="137">
        <v>445</v>
      </c>
      <c r="BL1292" s="137">
        <f t="shared" si="230"/>
        <v>2.8416000000000157</v>
      </c>
      <c r="BM1292" s="137">
        <f t="shared" si="231"/>
        <v>0.89925861457444944</v>
      </c>
      <c r="BN1292" s="137">
        <f t="shared" si="232"/>
        <v>5.6025731460196404E-4</v>
      </c>
      <c r="BO1292" s="137" t="str">
        <f t="shared" si="233"/>
        <v/>
      </c>
      <c r="BP1292" s="137" t="str">
        <f t="shared" si="229"/>
        <v/>
      </c>
    </row>
    <row r="1293" spans="3:68" ht="20.100000000000001" customHeight="1" x14ac:dyDescent="0.25">
      <c r="C1293" s="12"/>
      <c r="E1293" s="130"/>
      <c r="F1293" s="130"/>
      <c r="S1293" s="138"/>
      <c r="U1293" s="154"/>
      <c r="V1293" s="154"/>
      <c r="AF1293" s="137">
        <v>469</v>
      </c>
      <c r="AG1293" s="137">
        <f t="shared" si="234"/>
        <v>-2.1239999999999997</v>
      </c>
      <c r="AK1293" s="137">
        <f t="shared" si="235"/>
        <v>4.1809715710066461E-2</v>
      </c>
      <c r="AL1293" s="137">
        <f t="shared" si="236"/>
        <v>1.6835071786703477E-2</v>
      </c>
      <c r="AM1293" s="137">
        <f t="shared" si="237"/>
        <v>4.1809715710066461E-2</v>
      </c>
      <c r="AN1293" s="137" t="str">
        <f t="shared" si="238"/>
        <v/>
      </c>
      <c r="AO1293" s="137" t="str">
        <f t="shared" si="239"/>
        <v/>
      </c>
      <c r="AP1293" s="137">
        <f t="shared" si="240"/>
        <v>0</v>
      </c>
      <c r="AQ1293" s="137" t="str">
        <f t="shared" si="241"/>
        <v/>
      </c>
      <c r="AR1293" s="137" t="str">
        <f t="shared" si="242"/>
        <v/>
      </c>
      <c r="AZ1293" s="163"/>
      <c r="BA1293" s="142"/>
      <c r="BB1293" s="163"/>
      <c r="BC1293" s="174"/>
      <c r="BD1293" s="174"/>
      <c r="BE1293" s="174"/>
      <c r="BF1293" s="174"/>
      <c r="BG1293" s="164"/>
      <c r="BH1293" s="164"/>
      <c r="BI1293" s="164"/>
      <c r="BK1293" s="137">
        <v>446</v>
      </c>
      <c r="BL1293" s="137">
        <f t="shared" si="230"/>
        <v>2.8480000000000159</v>
      </c>
      <c r="BM1293" s="137">
        <f t="shared" si="231"/>
        <v>0.89869835725984748</v>
      </c>
      <c r="BN1293" s="137">
        <f t="shared" si="232"/>
        <v>5.616136445509845E-4</v>
      </c>
      <c r="BO1293" s="137" t="str">
        <f t="shared" si="233"/>
        <v/>
      </c>
      <c r="BP1293" s="137" t="str">
        <f t="shared" si="229"/>
        <v/>
      </c>
    </row>
    <row r="1294" spans="3:68" ht="20.100000000000001" customHeight="1" x14ac:dyDescent="0.25">
      <c r="C1294" s="12"/>
      <c r="E1294" s="130"/>
      <c r="F1294" s="130"/>
      <c r="S1294" s="138"/>
      <c r="U1294" s="154"/>
      <c r="V1294" s="154"/>
      <c r="AF1294" s="137">
        <v>470</v>
      </c>
      <c r="AG1294" s="137">
        <f t="shared" si="234"/>
        <v>-2.12</v>
      </c>
      <c r="AK1294" s="137">
        <f t="shared" si="235"/>
        <v>4.2166106961770311E-2</v>
      </c>
      <c r="AL1294" s="137">
        <f t="shared" si="236"/>
        <v>1.7003022647632787E-2</v>
      </c>
      <c r="AM1294" s="137">
        <f t="shared" si="237"/>
        <v>4.2166106961770311E-2</v>
      </c>
      <c r="AN1294" s="137" t="str">
        <f t="shared" si="238"/>
        <v/>
      </c>
      <c r="AO1294" s="137" t="str">
        <f t="shared" si="239"/>
        <v/>
      </c>
      <c r="AP1294" s="137">
        <f t="shared" si="240"/>
        <v>0</v>
      </c>
      <c r="AQ1294" s="137" t="str">
        <f t="shared" si="241"/>
        <v/>
      </c>
      <c r="AR1294" s="137" t="str">
        <f t="shared" si="242"/>
        <v/>
      </c>
      <c r="AZ1294" s="163"/>
      <c r="BA1294" s="142"/>
      <c r="BB1294" s="163"/>
      <c r="BC1294" s="174"/>
      <c r="BD1294" s="174"/>
      <c r="BE1294" s="174"/>
      <c r="BF1294" s="174"/>
      <c r="BG1294" s="164"/>
      <c r="BH1294" s="164"/>
      <c r="BI1294" s="164"/>
      <c r="BK1294" s="137">
        <v>447</v>
      </c>
      <c r="BL1294" s="137">
        <f t="shared" si="230"/>
        <v>2.854400000000016</v>
      </c>
      <c r="BM1294" s="137">
        <f t="shared" si="231"/>
        <v>0.8981367436152965</v>
      </c>
      <c r="BN1294" s="137">
        <f t="shared" si="232"/>
        <v>5.6296616667184107E-4</v>
      </c>
      <c r="BO1294" s="137" t="str">
        <f t="shared" si="233"/>
        <v/>
      </c>
      <c r="BP1294" s="137" t="str">
        <f t="shared" si="229"/>
        <v/>
      </c>
    </row>
    <row r="1295" spans="3:68" ht="20.100000000000001" customHeight="1" x14ac:dyDescent="0.25">
      <c r="C1295" s="12"/>
      <c r="E1295" s="130"/>
      <c r="F1295" s="130"/>
      <c r="S1295" s="138"/>
      <c r="U1295" s="154"/>
      <c r="V1295" s="154"/>
      <c r="AF1295" s="137">
        <v>471</v>
      </c>
      <c r="AG1295" s="137">
        <f t="shared" si="234"/>
        <v>-2.1159999999999997</v>
      </c>
      <c r="AK1295" s="137">
        <f t="shared" si="235"/>
        <v>4.2524855733992541E-2</v>
      </c>
      <c r="AL1295" s="137">
        <f t="shared" si="236"/>
        <v>1.717240378576014E-2</v>
      </c>
      <c r="AM1295" s="137">
        <f t="shared" si="237"/>
        <v>4.2524855733992541E-2</v>
      </c>
      <c r="AN1295" s="137" t="str">
        <f t="shared" si="238"/>
        <v/>
      </c>
      <c r="AO1295" s="137" t="str">
        <f t="shared" si="239"/>
        <v/>
      </c>
      <c r="AP1295" s="137">
        <f t="shared" si="240"/>
        <v>0</v>
      </c>
      <c r="AQ1295" s="137" t="str">
        <f t="shared" si="241"/>
        <v/>
      </c>
      <c r="AR1295" s="137" t="str">
        <f t="shared" si="242"/>
        <v/>
      </c>
      <c r="AZ1295" s="163"/>
      <c r="BA1295" s="142"/>
      <c r="BB1295" s="163"/>
      <c r="BC1295" s="174"/>
      <c r="BD1295" s="174"/>
      <c r="BE1295" s="174"/>
      <c r="BF1295" s="174"/>
      <c r="BG1295" s="164"/>
      <c r="BH1295" s="164"/>
      <c r="BI1295" s="164"/>
      <c r="BK1295" s="137">
        <v>448</v>
      </c>
      <c r="BL1295" s="137">
        <f t="shared" si="230"/>
        <v>2.8608000000000162</v>
      </c>
      <c r="BM1295" s="137">
        <f t="shared" si="231"/>
        <v>0.89757377744862465</v>
      </c>
      <c r="BN1295" s="137">
        <f t="shared" si="232"/>
        <v>5.6431486948438359E-4</v>
      </c>
      <c r="BO1295" s="137" t="str">
        <f t="shared" si="233"/>
        <v/>
      </c>
      <c r="BP1295" s="137" t="str">
        <f t="shared" si="229"/>
        <v/>
      </c>
    </row>
    <row r="1296" spans="3:68" ht="20.100000000000001" customHeight="1" x14ac:dyDescent="0.25">
      <c r="C1296" s="12"/>
      <c r="E1296" s="130"/>
      <c r="F1296" s="130"/>
      <c r="S1296" s="138"/>
      <c r="U1296" s="154"/>
      <c r="V1296" s="154"/>
      <c r="AF1296" s="137">
        <v>472</v>
      </c>
      <c r="AG1296" s="137">
        <f t="shared" si="234"/>
        <v>-2.1120000000000001</v>
      </c>
      <c r="AK1296" s="137">
        <f t="shared" si="235"/>
        <v>4.2885970555787321E-2</v>
      </c>
      <c r="AL1296" s="137">
        <f t="shared" si="236"/>
        <v>1.7343224648239338E-2</v>
      </c>
      <c r="AM1296" s="137">
        <f t="shared" si="237"/>
        <v>4.2885970555787321E-2</v>
      </c>
      <c r="AN1296" s="137" t="str">
        <f t="shared" si="238"/>
        <v/>
      </c>
      <c r="AO1296" s="137" t="str">
        <f t="shared" si="239"/>
        <v/>
      </c>
      <c r="AP1296" s="137">
        <f t="shared" si="240"/>
        <v>0</v>
      </c>
      <c r="AQ1296" s="137" t="str">
        <f t="shared" si="241"/>
        <v/>
      </c>
      <c r="AR1296" s="137" t="str">
        <f t="shared" si="242"/>
        <v/>
      </c>
      <c r="AZ1296" s="163"/>
      <c r="BA1296" s="142"/>
      <c r="BB1296" s="163"/>
      <c r="BC1296" s="174"/>
      <c r="BD1296" s="174"/>
      <c r="BE1296" s="174"/>
      <c r="BF1296" s="174"/>
      <c r="BG1296" s="164"/>
      <c r="BH1296" s="164"/>
      <c r="BI1296" s="164"/>
      <c r="BK1296" s="137">
        <v>449</v>
      </c>
      <c r="BL1296" s="137">
        <f t="shared" si="230"/>
        <v>2.8672000000000164</v>
      </c>
      <c r="BM1296" s="137">
        <f t="shared" si="231"/>
        <v>0.89700946257914027</v>
      </c>
      <c r="BN1296" s="137">
        <f t="shared" si="232"/>
        <v>5.6565974164013433E-4</v>
      </c>
      <c r="BO1296" s="137" t="str">
        <f t="shared" si="233"/>
        <v/>
      </c>
      <c r="BP1296" s="137" t="str">
        <f t="shared" ref="BP1296:BP1359" si="243">IF($BM1296&lt;(1-$BI$860),$BN1296,"")</f>
        <v/>
      </c>
    </row>
    <row r="1297" spans="3:68" ht="20.100000000000001" customHeight="1" x14ac:dyDescent="0.25">
      <c r="C1297" s="12"/>
      <c r="E1297" s="130"/>
      <c r="F1297" s="130"/>
      <c r="S1297" s="138"/>
      <c r="U1297" s="154"/>
      <c r="V1297" s="154"/>
      <c r="AF1297" s="137">
        <v>473</v>
      </c>
      <c r="AG1297" s="137">
        <f t="shared" si="234"/>
        <v>-2.1079999999999997</v>
      </c>
      <c r="AK1297" s="137">
        <f t="shared" si="235"/>
        <v>4.3249459914653898E-2</v>
      </c>
      <c r="AL1297" s="137">
        <f t="shared" si="236"/>
        <v>1.7515494716257754E-2</v>
      </c>
      <c r="AM1297" s="137">
        <f t="shared" si="237"/>
        <v>4.3249459914653898E-2</v>
      </c>
      <c r="AN1297" s="137" t="str">
        <f t="shared" si="238"/>
        <v/>
      </c>
      <c r="AO1297" s="137" t="str">
        <f t="shared" si="239"/>
        <v/>
      </c>
      <c r="AP1297" s="137">
        <f t="shared" si="240"/>
        <v>0</v>
      </c>
      <c r="AQ1297" s="137" t="str">
        <f t="shared" si="241"/>
        <v/>
      </c>
      <c r="AR1297" s="137" t="str">
        <f t="shared" si="242"/>
        <v/>
      </c>
      <c r="AZ1297" s="163"/>
      <c r="BA1297" s="142"/>
      <c r="BB1297" s="163"/>
      <c r="BC1297" s="174"/>
      <c r="BD1297" s="174"/>
      <c r="BE1297" s="174"/>
      <c r="BF1297" s="174"/>
      <c r="BG1297" s="164"/>
      <c r="BH1297" s="164"/>
      <c r="BI1297" s="164"/>
      <c r="BK1297" s="137">
        <v>450</v>
      </c>
      <c r="BL1297" s="137">
        <f t="shared" ref="BL1297:BL1360" si="244">BL1296+$BO$845</f>
        <v>2.8736000000000166</v>
      </c>
      <c r="BM1297" s="137">
        <f t="shared" ref="BM1297:BM1360" si="245">_xlfn.CHISQ.DIST.RT(BL1297,7)</f>
        <v>0.89644380283750014</v>
      </c>
      <c r="BN1297" s="137">
        <f t="shared" ref="BN1297:BN1360" si="246">BM1297-BM1298</f>
        <v>5.6700077192051168E-4</v>
      </c>
      <c r="BO1297" s="137" t="str">
        <f t="shared" ref="BO1297:BO1360" si="247">IF(BM1297&lt;(1-$BI$852),BN1297,"")</f>
        <v/>
      </c>
      <c r="BP1297" s="137" t="str">
        <f t="shared" si="243"/>
        <v/>
      </c>
    </row>
    <row r="1298" spans="3:68" ht="20.100000000000001" customHeight="1" x14ac:dyDescent="0.25">
      <c r="C1298" s="12"/>
      <c r="E1298" s="130"/>
      <c r="F1298" s="130"/>
      <c r="S1298" s="138"/>
      <c r="U1298" s="154"/>
      <c r="V1298" s="154"/>
      <c r="AF1298" s="137">
        <v>474</v>
      </c>
      <c r="AG1298" s="137">
        <f t="shared" si="234"/>
        <v>-2.1040000000000001</v>
      </c>
      <c r="AK1298" s="137">
        <f t="shared" si="235"/>
        <v>4.3615332255637435E-2</v>
      </c>
      <c r="AL1298" s="137">
        <f t="shared" si="236"/>
        <v>1.7689223504867995E-2</v>
      </c>
      <c r="AM1298" s="137">
        <f t="shared" si="237"/>
        <v>4.3615332255637435E-2</v>
      </c>
      <c r="AN1298" s="137" t="str">
        <f t="shared" si="238"/>
        <v/>
      </c>
      <c r="AO1298" s="137" t="str">
        <f t="shared" si="239"/>
        <v/>
      </c>
      <c r="AP1298" s="137">
        <f t="shared" si="240"/>
        <v>0</v>
      </c>
      <c r="AQ1298" s="137" t="str">
        <f t="shared" si="241"/>
        <v/>
      </c>
      <c r="AR1298" s="137" t="str">
        <f t="shared" si="242"/>
        <v/>
      </c>
      <c r="AZ1298" s="163"/>
      <c r="BA1298" s="142"/>
      <c r="BB1298" s="163"/>
      <c r="BC1298" s="174"/>
      <c r="BD1298" s="174"/>
      <c r="BE1298" s="174"/>
      <c r="BF1298" s="174"/>
      <c r="BG1298" s="164"/>
      <c r="BH1298" s="164"/>
      <c r="BI1298" s="164"/>
      <c r="BK1298" s="137">
        <v>451</v>
      </c>
      <c r="BL1298" s="137">
        <f t="shared" si="244"/>
        <v>2.8800000000000168</v>
      </c>
      <c r="BM1298" s="137">
        <f t="shared" si="245"/>
        <v>0.89587680206557962</v>
      </c>
      <c r="BN1298" s="137">
        <f t="shared" si="246"/>
        <v>5.6833794923816239E-4</v>
      </c>
      <c r="BO1298" s="137" t="str">
        <f t="shared" si="247"/>
        <v/>
      </c>
      <c r="BP1298" s="137" t="str">
        <f t="shared" si="243"/>
        <v/>
      </c>
    </row>
    <row r="1299" spans="3:68" ht="20.100000000000001" customHeight="1" x14ac:dyDescent="0.25">
      <c r="C1299" s="12"/>
      <c r="E1299" s="130"/>
      <c r="F1299" s="130"/>
      <c r="S1299" s="138"/>
      <c r="U1299" s="154"/>
      <c r="V1299" s="154"/>
      <c r="AF1299" s="137">
        <v>475</v>
      </c>
      <c r="AG1299" s="137">
        <f t="shared" si="234"/>
        <v>-2.0999999999999996</v>
      </c>
      <c r="AK1299" s="137">
        <f t="shared" si="235"/>
        <v>4.3983595980427233E-2</v>
      </c>
      <c r="AL1299" s="137">
        <f t="shared" si="236"/>
        <v>1.7864420562816553E-2</v>
      </c>
      <c r="AM1299" s="137">
        <f t="shared" si="237"/>
        <v>4.3983595980427233E-2</v>
      </c>
      <c r="AN1299" s="137" t="str">
        <f t="shared" si="238"/>
        <v/>
      </c>
      <c r="AO1299" s="137" t="str">
        <f t="shared" si="239"/>
        <v/>
      </c>
      <c r="AP1299" s="137">
        <f t="shared" si="240"/>
        <v>0</v>
      </c>
      <c r="AQ1299" s="137" t="str">
        <f t="shared" si="241"/>
        <v/>
      </c>
      <c r="AR1299" s="137" t="str">
        <f t="shared" si="242"/>
        <v/>
      </c>
      <c r="AZ1299" s="163"/>
      <c r="BA1299" s="142"/>
      <c r="BB1299" s="163"/>
      <c r="BC1299" s="174"/>
      <c r="BD1299" s="174"/>
      <c r="BE1299" s="174"/>
      <c r="BF1299" s="174"/>
      <c r="BG1299" s="164"/>
      <c r="BH1299" s="164"/>
      <c r="BI1299" s="164"/>
      <c r="BK1299" s="137">
        <v>452</v>
      </c>
      <c r="BL1299" s="137">
        <f t="shared" si="244"/>
        <v>2.886400000000017</v>
      </c>
      <c r="BM1299" s="137">
        <f t="shared" si="245"/>
        <v>0.89530846411634146</v>
      </c>
      <c r="BN1299" s="137">
        <f t="shared" si="246"/>
        <v>5.6967126263540724E-4</v>
      </c>
      <c r="BO1299" s="137" t="str">
        <f t="shared" si="247"/>
        <v/>
      </c>
      <c r="BP1299" s="137" t="str">
        <f t="shared" si="243"/>
        <v/>
      </c>
    </row>
    <row r="1300" spans="3:68" ht="20.100000000000001" customHeight="1" x14ac:dyDescent="0.25">
      <c r="C1300" s="12"/>
      <c r="E1300" s="130"/>
      <c r="F1300" s="130"/>
      <c r="S1300" s="138"/>
      <c r="U1300" s="154"/>
      <c r="V1300" s="154"/>
      <c r="AF1300" s="137">
        <v>476</v>
      </c>
      <c r="AG1300" s="137">
        <f t="shared" si="234"/>
        <v>-2.0960000000000001</v>
      </c>
      <c r="AK1300" s="137">
        <f t="shared" si="235"/>
        <v>4.4354259446449183E-2</v>
      </c>
      <c r="AL1300" s="137">
        <f t="shared" si="236"/>
        <v>1.8041095472368394E-2</v>
      </c>
      <c r="AM1300" s="137">
        <f t="shared" si="237"/>
        <v>4.4354259446449183E-2</v>
      </c>
      <c r="AN1300" s="137" t="str">
        <f t="shared" si="238"/>
        <v/>
      </c>
      <c r="AO1300" s="137" t="str">
        <f t="shared" si="239"/>
        <v/>
      </c>
      <c r="AP1300" s="137">
        <f t="shared" si="240"/>
        <v>0</v>
      </c>
      <c r="AQ1300" s="137" t="str">
        <f t="shared" si="241"/>
        <v/>
      </c>
      <c r="AR1300" s="137" t="str">
        <f t="shared" si="242"/>
        <v/>
      </c>
      <c r="AZ1300" s="163"/>
      <c r="BA1300" s="142"/>
      <c r="BB1300" s="163"/>
      <c r="BC1300" s="174"/>
      <c r="BD1300" s="174"/>
      <c r="BE1300" s="174"/>
      <c r="BF1300" s="174"/>
      <c r="BG1300" s="164"/>
      <c r="BH1300" s="164"/>
      <c r="BI1300" s="164"/>
      <c r="BK1300" s="137">
        <v>453</v>
      </c>
      <c r="BL1300" s="137">
        <f t="shared" si="244"/>
        <v>2.8928000000000171</v>
      </c>
      <c r="BM1300" s="137">
        <f t="shared" si="245"/>
        <v>0.89473879285370606</v>
      </c>
      <c r="BN1300" s="137">
        <f t="shared" si="246"/>
        <v>5.710007012833529E-4</v>
      </c>
      <c r="BO1300" s="137" t="str">
        <f t="shared" si="247"/>
        <v/>
      </c>
      <c r="BP1300" s="137" t="str">
        <f t="shared" si="243"/>
        <v/>
      </c>
    </row>
    <row r="1301" spans="3:68" ht="20.100000000000001" customHeight="1" x14ac:dyDescent="0.25">
      <c r="C1301" s="12"/>
      <c r="E1301" s="130"/>
      <c r="F1301" s="130"/>
      <c r="S1301" s="138"/>
      <c r="U1301" s="154"/>
      <c r="V1301" s="154"/>
      <c r="AF1301" s="137">
        <v>477</v>
      </c>
      <c r="AG1301" s="137">
        <f t="shared" si="234"/>
        <v>-2.0919999999999996</v>
      </c>
      <c r="AK1301" s="137">
        <f t="shared" si="235"/>
        <v>4.4727330965955693E-2</v>
      </c>
      <c r="AL1301" s="137">
        <f t="shared" si="236"/>
        <v>1.8219257849128194E-2</v>
      </c>
      <c r="AM1301" s="137">
        <f t="shared" si="237"/>
        <v>4.4727330965955693E-2</v>
      </c>
      <c r="AN1301" s="137" t="str">
        <f t="shared" si="238"/>
        <v/>
      </c>
      <c r="AO1301" s="137" t="str">
        <f t="shared" si="239"/>
        <v/>
      </c>
      <c r="AP1301" s="137">
        <f t="shared" si="240"/>
        <v>0</v>
      </c>
      <c r="AQ1301" s="137" t="str">
        <f t="shared" si="241"/>
        <v/>
      </c>
      <c r="AR1301" s="137" t="str">
        <f t="shared" si="242"/>
        <v/>
      </c>
      <c r="AZ1301" s="163"/>
      <c r="BA1301" s="142"/>
      <c r="BB1301" s="163"/>
      <c r="BC1301" s="174"/>
      <c r="BD1301" s="174"/>
      <c r="BE1301" s="174"/>
      <c r="BF1301" s="174"/>
      <c r="BG1301" s="164"/>
      <c r="BH1301" s="164"/>
      <c r="BI1301" s="164"/>
      <c r="BK1301" s="137">
        <v>454</v>
      </c>
      <c r="BL1301" s="137">
        <f t="shared" si="244"/>
        <v>2.8992000000000173</v>
      </c>
      <c r="BM1301" s="137">
        <f t="shared" si="245"/>
        <v>0.8941677921524227</v>
      </c>
      <c r="BN1301" s="137">
        <f t="shared" si="246"/>
        <v>5.7232625448255803E-4</v>
      </c>
      <c r="BO1301" s="137" t="str">
        <f t="shared" si="247"/>
        <v/>
      </c>
      <c r="BP1301" s="137" t="str">
        <f t="shared" si="243"/>
        <v/>
      </c>
    </row>
    <row r="1302" spans="3:68" ht="20.100000000000001" customHeight="1" x14ac:dyDescent="0.25">
      <c r="C1302" s="12"/>
      <c r="E1302" s="130"/>
      <c r="F1302" s="130"/>
      <c r="S1302" s="138"/>
      <c r="U1302" s="154"/>
      <c r="V1302" s="154"/>
      <c r="AF1302" s="137">
        <v>478</v>
      </c>
      <c r="AG1302" s="137">
        <f t="shared" si="234"/>
        <v>-2.0880000000000001</v>
      </c>
      <c r="AK1302" s="137">
        <f t="shared" si="235"/>
        <v>4.5102818805110016E-2</v>
      </c>
      <c r="AL1302" s="137">
        <f t="shared" si="236"/>
        <v>1.8398917341857654E-2</v>
      </c>
      <c r="AM1302" s="137">
        <f t="shared" si="237"/>
        <v>4.5102818805110016E-2</v>
      </c>
      <c r="AN1302" s="137" t="str">
        <f t="shared" si="238"/>
        <v/>
      </c>
      <c r="AO1302" s="137" t="str">
        <f t="shared" si="239"/>
        <v/>
      </c>
      <c r="AP1302" s="137">
        <f t="shared" si="240"/>
        <v>0</v>
      </c>
      <c r="AQ1302" s="137" t="str">
        <f t="shared" si="241"/>
        <v/>
      </c>
      <c r="AR1302" s="137" t="str">
        <f t="shared" si="242"/>
        <v/>
      </c>
      <c r="AZ1302" s="163"/>
      <c r="BA1302" s="142"/>
      <c r="BB1302" s="163"/>
      <c r="BC1302" s="174"/>
      <c r="BD1302" s="174"/>
      <c r="BE1302" s="174"/>
      <c r="BF1302" s="174"/>
      <c r="BG1302" s="164"/>
      <c r="BH1302" s="164"/>
      <c r="BI1302" s="164"/>
      <c r="BK1302" s="137">
        <v>455</v>
      </c>
      <c r="BL1302" s="137">
        <f t="shared" si="244"/>
        <v>2.9056000000000175</v>
      </c>
      <c r="BM1302" s="137">
        <f t="shared" si="245"/>
        <v>0.89359546589794014</v>
      </c>
      <c r="BN1302" s="137">
        <f t="shared" si="246"/>
        <v>5.7364791166136797E-4</v>
      </c>
      <c r="BO1302" s="137" t="str">
        <f t="shared" si="247"/>
        <v/>
      </c>
      <c r="BP1302" s="137" t="str">
        <f t="shared" si="243"/>
        <v/>
      </c>
    </row>
    <row r="1303" spans="3:68" ht="20.100000000000001" customHeight="1" x14ac:dyDescent="0.25">
      <c r="C1303" s="12"/>
      <c r="E1303" s="130"/>
      <c r="F1303" s="130"/>
      <c r="S1303" s="138"/>
      <c r="U1303" s="154"/>
      <c r="V1303" s="154"/>
      <c r="AF1303" s="137">
        <v>479</v>
      </c>
      <c r="AG1303" s="137">
        <f t="shared" si="234"/>
        <v>-2.0839999999999996</v>
      </c>
      <c r="AK1303" s="137">
        <f t="shared" si="235"/>
        <v>4.5480731183068078E-2</v>
      </c>
      <c r="AL1303" s="137">
        <f t="shared" si="236"/>
        <v>1.858008363228961E-2</v>
      </c>
      <c r="AM1303" s="137">
        <f t="shared" si="237"/>
        <v>4.5480731183068078E-2</v>
      </c>
      <c r="AN1303" s="137" t="str">
        <f t="shared" si="238"/>
        <v/>
      </c>
      <c r="AO1303" s="137" t="str">
        <f t="shared" si="239"/>
        <v/>
      </c>
      <c r="AP1303" s="137">
        <f t="shared" si="240"/>
        <v>0</v>
      </c>
      <c r="AQ1303" s="137" t="str">
        <f t="shared" si="241"/>
        <v/>
      </c>
      <c r="AR1303" s="137" t="str">
        <f t="shared" si="242"/>
        <v/>
      </c>
      <c r="AZ1303" s="163"/>
      <c r="BA1303" s="142"/>
      <c r="BB1303" s="163"/>
      <c r="BC1303" s="174"/>
      <c r="BD1303" s="174"/>
      <c r="BE1303" s="174"/>
      <c r="BF1303" s="174"/>
      <c r="BG1303" s="164"/>
      <c r="BH1303" s="164"/>
      <c r="BI1303" s="164"/>
      <c r="BK1303" s="137">
        <v>456</v>
      </c>
      <c r="BL1303" s="137">
        <f t="shared" si="244"/>
        <v>2.9120000000000177</v>
      </c>
      <c r="BM1303" s="137">
        <f t="shared" si="245"/>
        <v>0.89302181798627878</v>
      </c>
      <c r="BN1303" s="137">
        <f t="shared" si="246"/>
        <v>5.7496566237591473E-4</v>
      </c>
      <c r="BO1303" s="137" t="str">
        <f t="shared" si="247"/>
        <v/>
      </c>
      <c r="BP1303" s="137" t="str">
        <f t="shared" si="243"/>
        <v/>
      </c>
    </row>
    <row r="1304" spans="3:68" ht="20.100000000000001" customHeight="1" x14ac:dyDescent="0.25">
      <c r="C1304" s="12"/>
      <c r="E1304" s="130"/>
      <c r="F1304" s="130"/>
      <c r="S1304" s="138"/>
      <c r="U1304" s="154"/>
      <c r="V1304" s="154"/>
      <c r="AF1304" s="137">
        <v>480</v>
      </c>
      <c r="AG1304" s="137">
        <f t="shared" si="234"/>
        <v>-2.08</v>
      </c>
      <c r="AK1304" s="137">
        <f t="shared" si="235"/>
        <v>4.5861076271054887E-2</v>
      </c>
      <c r="AL1304" s="137">
        <f t="shared" si="236"/>
        <v>1.8762766434937749E-2</v>
      </c>
      <c r="AM1304" s="137">
        <f t="shared" si="237"/>
        <v>4.5861076271054887E-2</v>
      </c>
      <c r="AN1304" s="137" t="str">
        <f t="shared" si="238"/>
        <v/>
      </c>
      <c r="AO1304" s="137" t="str">
        <f t="shared" si="239"/>
        <v/>
      </c>
      <c r="AP1304" s="137">
        <f t="shared" si="240"/>
        <v>0</v>
      </c>
      <c r="AQ1304" s="137" t="str">
        <f t="shared" si="241"/>
        <v/>
      </c>
      <c r="AR1304" s="137" t="str">
        <f t="shared" si="242"/>
        <v/>
      </c>
      <c r="AZ1304" s="163"/>
      <c r="BA1304" s="142"/>
      <c r="BB1304" s="163"/>
      <c r="BC1304" s="174"/>
      <c r="BD1304" s="174"/>
      <c r="BE1304" s="174"/>
      <c r="BF1304" s="174"/>
      <c r="BG1304" s="164"/>
      <c r="BH1304" s="164"/>
      <c r="BI1304" s="164"/>
      <c r="BK1304" s="137">
        <v>457</v>
      </c>
      <c r="BL1304" s="137">
        <f t="shared" si="244"/>
        <v>2.9184000000000179</v>
      </c>
      <c r="BM1304" s="137">
        <f t="shared" si="245"/>
        <v>0.89244685232390286</v>
      </c>
      <c r="BN1304" s="137">
        <f t="shared" si="246"/>
        <v>5.7627949630933983E-4</v>
      </c>
      <c r="BO1304" s="137" t="str">
        <f t="shared" si="247"/>
        <v/>
      </c>
      <c r="BP1304" s="137" t="str">
        <f t="shared" si="243"/>
        <v/>
      </c>
    </row>
    <row r="1305" spans="3:68" ht="20.100000000000001" customHeight="1" x14ac:dyDescent="0.25">
      <c r="C1305" s="12"/>
      <c r="E1305" s="130"/>
      <c r="F1305" s="130"/>
      <c r="S1305" s="138"/>
      <c r="U1305" s="154"/>
      <c r="V1305" s="154"/>
      <c r="AF1305" s="137">
        <v>481</v>
      </c>
      <c r="AG1305" s="137">
        <f t="shared" si="234"/>
        <v>-2.0760000000000001</v>
      </c>
      <c r="AK1305" s="137">
        <f t="shared" si="235"/>
        <v>4.6243862191438542E-2</v>
      </c>
      <c r="AL1305" s="137">
        <f t="shared" si="236"/>
        <v>1.8946975496903426E-2</v>
      </c>
      <c r="AM1305" s="137">
        <f t="shared" si="237"/>
        <v>4.6243862191438542E-2</v>
      </c>
      <c r="AN1305" s="137" t="str">
        <f t="shared" si="238"/>
        <v/>
      </c>
      <c r="AO1305" s="137" t="str">
        <f t="shared" si="239"/>
        <v/>
      </c>
      <c r="AP1305" s="137">
        <f t="shared" si="240"/>
        <v>0</v>
      </c>
      <c r="AQ1305" s="137" t="str">
        <f t="shared" si="241"/>
        <v/>
      </c>
      <c r="AR1305" s="137" t="str">
        <f t="shared" si="242"/>
        <v/>
      </c>
      <c r="AZ1305" s="163"/>
      <c r="BA1305" s="142"/>
      <c r="BB1305" s="163"/>
      <c r="BC1305" s="174"/>
      <c r="BD1305" s="174"/>
      <c r="BE1305" s="174"/>
      <c r="BF1305" s="174"/>
      <c r="BG1305" s="164"/>
      <c r="BH1305" s="164"/>
      <c r="BI1305" s="164"/>
      <c r="BK1305" s="137">
        <v>458</v>
      </c>
      <c r="BL1305" s="137">
        <f t="shared" si="244"/>
        <v>2.9248000000000181</v>
      </c>
      <c r="BM1305" s="137">
        <f t="shared" si="245"/>
        <v>0.89187057282759352</v>
      </c>
      <c r="BN1305" s="137">
        <f t="shared" si="246"/>
        <v>5.7758940327179431E-4</v>
      </c>
      <c r="BO1305" s="137" t="str">
        <f t="shared" si="247"/>
        <v/>
      </c>
      <c r="BP1305" s="137" t="str">
        <f t="shared" si="243"/>
        <v/>
      </c>
    </row>
    <row r="1306" spans="3:68" ht="20.100000000000001" customHeight="1" x14ac:dyDescent="0.25">
      <c r="C1306" s="12"/>
      <c r="E1306" s="130"/>
      <c r="F1306" s="130"/>
      <c r="S1306" s="138"/>
      <c r="U1306" s="154"/>
      <c r="V1306" s="154"/>
      <c r="AF1306" s="137">
        <v>482</v>
      </c>
      <c r="AG1306" s="137">
        <f t="shared" si="234"/>
        <v>-2.0720000000000001</v>
      </c>
      <c r="AK1306" s="137">
        <f t="shared" si="235"/>
        <v>4.6629097016799043E-2</v>
      </c>
      <c r="AL1306" s="137">
        <f t="shared" si="236"/>
        <v>1.9132720597678145E-2</v>
      </c>
      <c r="AM1306" s="137">
        <f t="shared" si="237"/>
        <v>4.6629097016799043E-2</v>
      </c>
      <c r="AN1306" s="137" t="str">
        <f t="shared" si="238"/>
        <v/>
      </c>
      <c r="AO1306" s="137" t="str">
        <f t="shared" si="239"/>
        <v/>
      </c>
      <c r="AP1306" s="137">
        <f t="shared" si="240"/>
        <v>0</v>
      </c>
      <c r="AQ1306" s="137" t="str">
        <f t="shared" si="241"/>
        <v/>
      </c>
      <c r="AR1306" s="137" t="str">
        <f t="shared" si="242"/>
        <v/>
      </c>
      <c r="AZ1306" s="163"/>
      <c r="BA1306" s="142"/>
      <c r="BB1306" s="163"/>
      <c r="BC1306" s="174"/>
      <c r="BD1306" s="174"/>
      <c r="BE1306" s="174"/>
      <c r="BF1306" s="174"/>
      <c r="BG1306" s="164"/>
      <c r="BH1306" s="164"/>
      <c r="BI1306" s="164"/>
      <c r="BK1306" s="137">
        <v>459</v>
      </c>
      <c r="BL1306" s="137">
        <f t="shared" si="244"/>
        <v>2.9312000000000182</v>
      </c>
      <c r="BM1306" s="137">
        <f t="shared" si="245"/>
        <v>0.89129298342432173</v>
      </c>
      <c r="BN1306" s="137">
        <f t="shared" si="246"/>
        <v>5.7889537319910644E-4</v>
      </c>
      <c r="BO1306" s="137" t="str">
        <f t="shared" si="247"/>
        <v/>
      </c>
      <c r="BP1306" s="137" t="str">
        <f t="shared" si="243"/>
        <v/>
      </c>
    </row>
    <row r="1307" spans="3:68" ht="20.100000000000001" customHeight="1" x14ac:dyDescent="0.25">
      <c r="C1307" s="12"/>
      <c r="E1307" s="130"/>
      <c r="F1307" s="130"/>
      <c r="S1307" s="138"/>
      <c r="U1307" s="154"/>
      <c r="V1307" s="154"/>
      <c r="AF1307" s="137">
        <v>483</v>
      </c>
      <c r="AG1307" s="137">
        <f t="shared" si="234"/>
        <v>-2.0680000000000001</v>
      </c>
      <c r="AK1307" s="137">
        <f t="shared" si="235"/>
        <v>4.701678876899424E-2</v>
      </c>
      <c r="AL1307" s="137">
        <f t="shared" si="236"/>
        <v>1.9320011548942573E-2</v>
      </c>
      <c r="AM1307" s="137">
        <f t="shared" si="237"/>
        <v>4.701678876899424E-2</v>
      </c>
      <c r="AN1307" s="137" t="str">
        <f t="shared" si="238"/>
        <v/>
      </c>
      <c r="AO1307" s="137" t="str">
        <f t="shared" si="239"/>
        <v/>
      </c>
      <c r="AP1307" s="137">
        <f t="shared" si="240"/>
        <v>0</v>
      </c>
      <c r="AQ1307" s="137" t="str">
        <f t="shared" si="241"/>
        <v/>
      </c>
      <c r="AR1307" s="137" t="str">
        <f t="shared" si="242"/>
        <v/>
      </c>
      <c r="AZ1307" s="163"/>
      <c r="BA1307" s="142"/>
      <c r="BB1307" s="163"/>
      <c r="BC1307" s="174"/>
      <c r="BD1307" s="174"/>
      <c r="BE1307" s="174"/>
      <c r="BF1307" s="174"/>
      <c r="BG1307" s="164"/>
      <c r="BH1307" s="164"/>
      <c r="BI1307" s="164"/>
      <c r="BK1307" s="137">
        <v>460</v>
      </c>
      <c r="BL1307" s="137">
        <f t="shared" si="244"/>
        <v>2.9376000000000184</v>
      </c>
      <c r="BM1307" s="137">
        <f t="shared" si="245"/>
        <v>0.89071408805112262</v>
      </c>
      <c r="BN1307" s="137">
        <f t="shared" si="246"/>
        <v>5.8019739615255972E-4</v>
      </c>
      <c r="BO1307" s="137" t="str">
        <f t="shared" si="247"/>
        <v/>
      </c>
      <c r="BP1307" s="137" t="str">
        <f t="shared" si="243"/>
        <v/>
      </c>
    </row>
    <row r="1308" spans="3:68" ht="20.100000000000001" customHeight="1" x14ac:dyDescent="0.25">
      <c r="C1308" s="12"/>
      <c r="E1308" s="130"/>
      <c r="F1308" s="130"/>
      <c r="S1308" s="138"/>
      <c r="U1308" s="154"/>
      <c r="V1308" s="154"/>
      <c r="AF1308" s="137">
        <v>484</v>
      </c>
      <c r="AG1308" s="137">
        <f t="shared" si="234"/>
        <v>-2.0640000000000001</v>
      </c>
      <c r="AK1308" s="137">
        <f t="shared" si="235"/>
        <v>4.7406945418221713E-2</v>
      </c>
      <c r="AL1308" s="137">
        <f t="shared" si="236"/>
        <v>1.9508858194361812E-2</v>
      </c>
      <c r="AM1308" s="137">
        <f t="shared" si="237"/>
        <v>4.7406945418221713E-2</v>
      </c>
      <c r="AN1308" s="137" t="str">
        <f t="shared" si="238"/>
        <v/>
      </c>
      <c r="AO1308" s="137" t="str">
        <f t="shared" si="239"/>
        <v/>
      </c>
      <c r="AP1308" s="137">
        <f t="shared" si="240"/>
        <v>0</v>
      </c>
      <c r="AQ1308" s="137" t="str">
        <f t="shared" si="241"/>
        <v/>
      </c>
      <c r="AR1308" s="137" t="str">
        <f t="shared" si="242"/>
        <v/>
      </c>
      <c r="AZ1308" s="163"/>
      <c r="BA1308" s="142"/>
      <c r="BB1308" s="163"/>
      <c r="BC1308" s="174"/>
      <c r="BD1308" s="174"/>
      <c r="BE1308" s="174"/>
      <c r="BF1308" s="174"/>
      <c r="BG1308" s="164"/>
      <c r="BH1308" s="164"/>
      <c r="BI1308" s="164"/>
      <c r="BK1308" s="137">
        <v>461</v>
      </c>
      <c r="BL1308" s="137">
        <f t="shared" si="244"/>
        <v>2.9440000000000186</v>
      </c>
      <c r="BM1308" s="137">
        <f t="shared" si="245"/>
        <v>0.89013389065497006</v>
      </c>
      <c r="BN1308" s="137">
        <f t="shared" si="246"/>
        <v>5.8149546231922589E-4</v>
      </c>
      <c r="BO1308" s="137" t="str">
        <f t="shared" si="247"/>
        <v/>
      </c>
      <c r="BP1308" s="137" t="str">
        <f t="shared" si="243"/>
        <v/>
      </c>
    </row>
    <row r="1309" spans="3:68" ht="20.100000000000001" customHeight="1" x14ac:dyDescent="0.25">
      <c r="C1309" s="12"/>
      <c r="E1309" s="130"/>
      <c r="F1309" s="130"/>
      <c r="S1309" s="138"/>
      <c r="U1309" s="154"/>
      <c r="V1309" s="154"/>
      <c r="AF1309" s="137">
        <v>485</v>
      </c>
      <c r="AG1309" s="137">
        <f t="shared" si="234"/>
        <v>-2.06</v>
      </c>
      <c r="AK1309" s="137">
        <f t="shared" si="235"/>
        <v>4.7799574882077034E-2</v>
      </c>
      <c r="AL1309" s="137">
        <f t="shared" si="236"/>
        <v>1.9699270409376895E-2</v>
      </c>
      <c r="AM1309" s="137">
        <f t="shared" si="237"/>
        <v>4.7799574882077034E-2</v>
      </c>
      <c r="AN1309" s="137" t="str">
        <f t="shared" si="238"/>
        <v/>
      </c>
      <c r="AO1309" s="137" t="str">
        <f t="shared" si="239"/>
        <v/>
      </c>
      <c r="AP1309" s="137">
        <f t="shared" si="240"/>
        <v>0</v>
      </c>
      <c r="AQ1309" s="137" t="str">
        <f t="shared" si="241"/>
        <v/>
      </c>
      <c r="AR1309" s="137" t="str">
        <f t="shared" si="242"/>
        <v/>
      </c>
      <c r="AZ1309" s="163"/>
      <c r="BA1309" s="142"/>
      <c r="BB1309" s="163"/>
      <c r="BC1309" s="174"/>
      <c r="BD1309" s="174"/>
      <c r="BE1309" s="174"/>
      <c r="BF1309" s="174"/>
      <c r="BG1309" s="164"/>
      <c r="BH1309" s="164"/>
      <c r="BI1309" s="164"/>
      <c r="BK1309" s="137">
        <v>462</v>
      </c>
      <c r="BL1309" s="137">
        <f t="shared" si="244"/>
        <v>2.9504000000000188</v>
      </c>
      <c r="BM1309" s="137">
        <f t="shared" si="245"/>
        <v>0.88955239519265084</v>
      </c>
      <c r="BN1309" s="137">
        <f t="shared" si="246"/>
        <v>5.8278956200974452E-4</v>
      </c>
      <c r="BO1309" s="137" t="str">
        <f t="shared" si="247"/>
        <v/>
      </c>
      <c r="BP1309" s="137" t="str">
        <f t="shared" si="243"/>
        <v/>
      </c>
    </row>
    <row r="1310" spans="3:68" ht="20.100000000000001" customHeight="1" x14ac:dyDescent="0.25">
      <c r="C1310" s="12"/>
      <c r="E1310" s="130"/>
      <c r="F1310" s="130"/>
      <c r="S1310" s="138"/>
      <c r="U1310" s="154"/>
      <c r="V1310" s="154"/>
      <c r="AF1310" s="137">
        <v>486</v>
      </c>
      <c r="AG1310" s="137">
        <f t="shared" si="234"/>
        <v>-2.056</v>
      </c>
      <c r="AK1310" s="137">
        <f t="shared" si="235"/>
        <v>4.8194685024608441E-2</v>
      </c>
      <c r="AL1310" s="137">
        <f t="shared" si="236"/>
        <v>1.9891258100992418E-2</v>
      </c>
      <c r="AM1310" s="137">
        <f t="shared" si="237"/>
        <v>4.8194685024608441E-2</v>
      </c>
      <c r="AN1310" s="137" t="str">
        <f t="shared" si="238"/>
        <v/>
      </c>
      <c r="AO1310" s="137" t="str">
        <f t="shared" si="239"/>
        <v/>
      </c>
      <c r="AP1310" s="137">
        <f t="shared" si="240"/>
        <v>0</v>
      </c>
      <c r="AQ1310" s="137" t="str">
        <f t="shared" si="241"/>
        <v/>
      </c>
      <c r="AR1310" s="137" t="str">
        <f t="shared" si="242"/>
        <v/>
      </c>
      <c r="AZ1310" s="163"/>
      <c r="BA1310" s="142"/>
      <c r="BB1310" s="163"/>
      <c r="BC1310" s="174"/>
      <c r="BD1310" s="174"/>
      <c r="BE1310" s="174"/>
      <c r="BF1310" s="174"/>
      <c r="BG1310" s="164"/>
      <c r="BH1310" s="164"/>
      <c r="BI1310" s="164"/>
      <c r="BK1310" s="137">
        <v>463</v>
      </c>
      <c r="BL1310" s="137">
        <f t="shared" si="244"/>
        <v>2.956800000000019</v>
      </c>
      <c r="BM1310" s="137">
        <f t="shared" si="245"/>
        <v>0.88896960563064109</v>
      </c>
      <c r="BN1310" s="137">
        <f t="shared" si="246"/>
        <v>5.8407968565910018E-4</v>
      </c>
      <c r="BO1310" s="137" t="str">
        <f t="shared" si="247"/>
        <v/>
      </c>
      <c r="BP1310" s="137" t="str">
        <f t="shared" si="243"/>
        <v/>
      </c>
    </row>
    <row r="1311" spans="3:68" ht="20.100000000000001" customHeight="1" x14ac:dyDescent="0.25">
      <c r="C1311" s="12"/>
      <c r="E1311" s="130"/>
      <c r="F1311" s="130"/>
      <c r="S1311" s="138"/>
      <c r="U1311" s="154"/>
      <c r="V1311" s="154"/>
      <c r="AF1311" s="137">
        <v>487</v>
      </c>
      <c r="AG1311" s="137">
        <f t="shared" si="234"/>
        <v>-2.052</v>
      </c>
      <c r="AK1311" s="137">
        <f t="shared" si="235"/>
        <v>4.8592283655368003E-2</v>
      </c>
      <c r="AL1311" s="137">
        <f t="shared" si="236"/>
        <v>2.0084831207560522E-2</v>
      </c>
      <c r="AM1311" s="137">
        <f t="shared" si="237"/>
        <v>4.8592283655368003E-2</v>
      </c>
      <c r="AN1311" s="137" t="str">
        <f t="shared" si="238"/>
        <v/>
      </c>
      <c r="AO1311" s="137" t="str">
        <f t="shared" si="239"/>
        <v/>
      </c>
      <c r="AP1311" s="137">
        <f t="shared" si="240"/>
        <v>0</v>
      </c>
      <c r="AQ1311" s="137" t="str">
        <f t="shared" si="241"/>
        <v/>
      </c>
      <c r="AR1311" s="137" t="str">
        <f t="shared" si="242"/>
        <v/>
      </c>
      <c r="AZ1311" s="163"/>
      <c r="BA1311" s="142"/>
      <c r="BB1311" s="163"/>
      <c r="BC1311" s="174"/>
      <c r="BD1311" s="174"/>
      <c r="BE1311" s="174"/>
      <c r="BF1311" s="174"/>
      <c r="BG1311" s="164"/>
      <c r="BH1311" s="164"/>
      <c r="BI1311" s="164"/>
      <c r="BK1311" s="137">
        <v>464</v>
      </c>
      <c r="BL1311" s="137">
        <f t="shared" si="244"/>
        <v>2.9632000000000192</v>
      </c>
      <c r="BM1311" s="137">
        <f t="shared" si="245"/>
        <v>0.88838552594498199</v>
      </c>
      <c r="BN1311" s="137">
        <f t="shared" si="246"/>
        <v>5.8536582382540114E-4</v>
      </c>
      <c r="BO1311" s="137" t="str">
        <f t="shared" si="247"/>
        <v/>
      </c>
      <c r="BP1311" s="137" t="str">
        <f t="shared" si="243"/>
        <v/>
      </c>
    </row>
    <row r="1312" spans="3:68" ht="20.100000000000001" customHeight="1" x14ac:dyDescent="0.25">
      <c r="C1312" s="12"/>
      <c r="E1312" s="130"/>
      <c r="F1312" s="130"/>
      <c r="S1312" s="138"/>
      <c r="U1312" s="154"/>
      <c r="V1312" s="154"/>
      <c r="AF1312" s="137">
        <v>488</v>
      </c>
      <c r="AG1312" s="137">
        <f t="shared" si="234"/>
        <v>-2.048</v>
      </c>
      <c r="AK1312" s="137">
        <f t="shared" si="235"/>
        <v>4.8992378528459266E-2</v>
      </c>
      <c r="AL1312" s="137">
        <f t="shared" si="236"/>
        <v>2.0279999698560966E-2</v>
      </c>
      <c r="AM1312" s="137">
        <f t="shared" si="237"/>
        <v>4.8992378528459266E-2</v>
      </c>
      <c r="AN1312" s="137" t="str">
        <f t="shared" si="238"/>
        <v/>
      </c>
      <c r="AO1312" s="137" t="str">
        <f t="shared" si="239"/>
        <v/>
      </c>
      <c r="AP1312" s="137">
        <f t="shared" si="240"/>
        <v>0</v>
      </c>
      <c r="AQ1312" s="137" t="str">
        <f t="shared" si="241"/>
        <v/>
      </c>
      <c r="AR1312" s="137" t="str">
        <f t="shared" si="242"/>
        <v/>
      </c>
      <c r="AZ1312" s="163"/>
      <c r="BA1312" s="142"/>
      <c r="BB1312" s="163"/>
      <c r="BC1312" s="174"/>
      <c r="BD1312" s="174"/>
      <c r="BE1312" s="174"/>
      <c r="BF1312" s="174"/>
      <c r="BG1312" s="164"/>
      <c r="BH1312" s="164"/>
      <c r="BI1312" s="164"/>
      <c r="BK1312" s="137">
        <v>465</v>
      </c>
      <c r="BL1312" s="137">
        <f t="shared" si="244"/>
        <v>2.9696000000000193</v>
      </c>
      <c r="BM1312" s="137">
        <f t="shared" si="245"/>
        <v>0.88780016012115659</v>
      </c>
      <c r="BN1312" s="137">
        <f t="shared" si="246"/>
        <v>5.8664796719098966E-4</v>
      </c>
      <c r="BO1312" s="137" t="str">
        <f t="shared" si="247"/>
        <v/>
      </c>
      <c r="BP1312" s="137" t="str">
        <f t="shared" si="243"/>
        <v/>
      </c>
    </row>
    <row r="1313" spans="3:68" ht="20.100000000000001" customHeight="1" x14ac:dyDescent="0.25">
      <c r="C1313" s="12"/>
      <c r="E1313" s="130"/>
      <c r="F1313" s="130"/>
      <c r="S1313" s="138"/>
      <c r="U1313" s="154"/>
      <c r="V1313" s="154"/>
      <c r="AF1313" s="137">
        <v>489</v>
      </c>
      <c r="AG1313" s="137">
        <f t="shared" si="234"/>
        <v>-2.044</v>
      </c>
      <c r="AK1313" s="137">
        <f t="shared" si="235"/>
        <v>4.9394977341581534E-2</v>
      </c>
      <c r="AL1313" s="137">
        <f t="shared" si="236"/>
        <v>2.0476773574377456E-2</v>
      </c>
      <c r="AM1313" s="137">
        <f t="shared" si="237"/>
        <v>4.9394977341581534E-2</v>
      </c>
      <c r="AN1313" s="137" t="str">
        <f t="shared" si="238"/>
        <v/>
      </c>
      <c r="AO1313" s="137" t="str">
        <f t="shared" si="239"/>
        <v/>
      </c>
      <c r="AP1313" s="137">
        <f t="shared" si="240"/>
        <v>0</v>
      </c>
      <c r="AQ1313" s="137" t="str">
        <f t="shared" si="241"/>
        <v/>
      </c>
      <c r="AR1313" s="137" t="str">
        <f t="shared" si="242"/>
        <v/>
      </c>
      <c r="AZ1313" s="163"/>
      <c r="BA1313" s="142"/>
      <c r="BB1313" s="163"/>
      <c r="BC1313" s="174"/>
      <c r="BD1313" s="174"/>
      <c r="BE1313" s="174"/>
      <c r="BF1313" s="174"/>
      <c r="BG1313" s="164"/>
      <c r="BH1313" s="164"/>
      <c r="BI1313" s="164"/>
      <c r="BK1313" s="137">
        <v>466</v>
      </c>
      <c r="BL1313" s="137">
        <f t="shared" si="244"/>
        <v>2.9760000000000195</v>
      </c>
      <c r="BM1313" s="137">
        <f t="shared" si="245"/>
        <v>0.8872135121539656</v>
      </c>
      <c r="BN1313" s="137">
        <f t="shared" si="246"/>
        <v>5.8792610655800104E-4</v>
      </c>
      <c r="BO1313" s="137" t="str">
        <f t="shared" si="247"/>
        <v/>
      </c>
      <c r="BP1313" s="137" t="str">
        <f t="shared" si="243"/>
        <v/>
      </c>
    </row>
    <row r="1314" spans="3:68" ht="20.100000000000001" customHeight="1" x14ac:dyDescent="0.25">
      <c r="C1314" s="12"/>
      <c r="E1314" s="130"/>
      <c r="F1314" s="130"/>
      <c r="S1314" s="138"/>
      <c r="U1314" s="154"/>
      <c r="V1314" s="154"/>
      <c r="AF1314" s="137">
        <v>490</v>
      </c>
      <c r="AG1314" s="137">
        <f t="shared" si="234"/>
        <v>-2.04</v>
      </c>
      <c r="AK1314" s="137">
        <f t="shared" si="235"/>
        <v>4.9800087735070775E-2</v>
      </c>
      <c r="AL1314" s="137">
        <f t="shared" si="236"/>
        <v>2.0675162866070039E-2</v>
      </c>
      <c r="AM1314" s="137">
        <f t="shared" si="237"/>
        <v>4.9800087735070775E-2</v>
      </c>
      <c r="AN1314" s="137" t="str">
        <f t="shared" si="238"/>
        <v/>
      </c>
      <c r="AO1314" s="137" t="str">
        <f t="shared" si="239"/>
        <v/>
      </c>
      <c r="AP1314" s="137">
        <f t="shared" si="240"/>
        <v>0</v>
      </c>
      <c r="AQ1314" s="137" t="str">
        <f t="shared" si="241"/>
        <v/>
      </c>
      <c r="AR1314" s="137" t="str">
        <f t="shared" si="242"/>
        <v/>
      </c>
      <c r="AZ1314" s="163"/>
      <c r="BA1314" s="142"/>
      <c r="BB1314" s="163"/>
      <c r="BC1314" s="174"/>
      <c r="BD1314" s="174"/>
      <c r="BE1314" s="174"/>
      <c r="BF1314" s="174"/>
      <c r="BG1314" s="164"/>
      <c r="BH1314" s="164"/>
      <c r="BI1314" s="164"/>
      <c r="BK1314" s="137">
        <v>467</v>
      </c>
      <c r="BL1314" s="137">
        <f t="shared" si="244"/>
        <v>2.9824000000000197</v>
      </c>
      <c r="BM1314" s="137">
        <f t="shared" si="245"/>
        <v>0.8866255860474076</v>
      </c>
      <c r="BN1314" s="137">
        <f t="shared" si="246"/>
        <v>5.8920023285302658E-4</v>
      </c>
      <c r="BO1314" s="137" t="str">
        <f t="shared" si="247"/>
        <v/>
      </c>
      <c r="BP1314" s="137" t="str">
        <f t="shared" si="243"/>
        <v/>
      </c>
    </row>
    <row r="1315" spans="3:68" ht="20.100000000000001" customHeight="1" x14ac:dyDescent="0.25">
      <c r="C1315" s="12"/>
      <c r="E1315" s="130"/>
      <c r="F1315" s="130"/>
      <c r="S1315" s="138"/>
      <c r="U1315" s="154"/>
      <c r="V1315" s="154"/>
      <c r="AF1315" s="137">
        <v>491</v>
      </c>
      <c r="AG1315" s="137">
        <f t="shared" si="234"/>
        <v>-2.036</v>
      </c>
      <c r="AK1315" s="137">
        <f t="shared" si="235"/>
        <v>5.0207717290937232E-2</v>
      </c>
      <c r="AL1315" s="137">
        <f t="shared" si="236"/>
        <v>2.0875177635143825E-2</v>
      </c>
      <c r="AM1315" s="137">
        <f t="shared" si="237"/>
        <v>5.0207717290937232E-2</v>
      </c>
      <c r="AN1315" s="137" t="str">
        <f t="shared" si="238"/>
        <v/>
      </c>
      <c r="AO1315" s="137" t="str">
        <f t="shared" si="239"/>
        <v/>
      </c>
      <c r="AP1315" s="137">
        <f t="shared" si="240"/>
        <v>0</v>
      </c>
      <c r="AQ1315" s="137" t="str">
        <f t="shared" si="241"/>
        <v/>
      </c>
      <c r="AR1315" s="137" t="str">
        <f t="shared" si="242"/>
        <v/>
      </c>
      <c r="AZ1315" s="163"/>
      <c r="BA1315" s="142"/>
      <c r="BB1315" s="163"/>
      <c r="BC1315" s="174"/>
      <c r="BD1315" s="174"/>
      <c r="BE1315" s="174"/>
      <c r="BF1315" s="174"/>
      <c r="BG1315" s="164"/>
      <c r="BH1315" s="164"/>
      <c r="BI1315" s="164"/>
      <c r="BK1315" s="137">
        <v>468</v>
      </c>
      <c r="BL1315" s="137">
        <f t="shared" si="244"/>
        <v>2.9888000000000199</v>
      </c>
      <c r="BM1315" s="137">
        <f t="shared" si="245"/>
        <v>0.88603638581455457</v>
      </c>
      <c r="BN1315" s="137">
        <f t="shared" si="246"/>
        <v>5.9047033712200658E-4</v>
      </c>
      <c r="BO1315" s="137" t="str">
        <f t="shared" si="247"/>
        <v/>
      </c>
      <c r="BP1315" s="137" t="str">
        <f t="shared" si="243"/>
        <v/>
      </c>
    </row>
    <row r="1316" spans="3:68" ht="20.100000000000001" customHeight="1" x14ac:dyDescent="0.25">
      <c r="C1316" s="12"/>
      <c r="E1316" s="130"/>
      <c r="F1316" s="130"/>
      <c r="S1316" s="138"/>
      <c r="U1316" s="154"/>
      <c r="V1316" s="154"/>
      <c r="AF1316" s="137">
        <v>492</v>
      </c>
      <c r="AG1316" s="137">
        <f t="shared" si="234"/>
        <v>-2.032</v>
      </c>
      <c r="AK1316" s="137">
        <f t="shared" si="235"/>
        <v>5.0617873531899893E-2</v>
      </c>
      <c r="AL1316" s="137">
        <f t="shared" si="236"/>
        <v>2.1076827973313689E-2</v>
      </c>
      <c r="AM1316" s="137">
        <f t="shared" si="237"/>
        <v>5.0617873531899893E-2</v>
      </c>
      <c r="AN1316" s="137" t="str">
        <f t="shared" si="238"/>
        <v/>
      </c>
      <c r="AO1316" s="137" t="str">
        <f t="shared" si="239"/>
        <v/>
      </c>
      <c r="AP1316" s="137">
        <f t="shared" si="240"/>
        <v>0</v>
      </c>
      <c r="AQ1316" s="137" t="str">
        <f t="shared" si="241"/>
        <v/>
      </c>
      <c r="AR1316" s="137" t="str">
        <f t="shared" si="242"/>
        <v/>
      </c>
      <c r="AZ1316" s="163"/>
      <c r="BA1316" s="142"/>
      <c r="BB1316" s="163"/>
      <c r="BC1316" s="174"/>
      <c r="BD1316" s="174"/>
      <c r="BE1316" s="174"/>
      <c r="BF1316" s="174"/>
      <c r="BG1316" s="164"/>
      <c r="BH1316" s="164"/>
      <c r="BI1316" s="164"/>
      <c r="BK1316" s="137">
        <v>469</v>
      </c>
      <c r="BL1316" s="137">
        <f t="shared" si="244"/>
        <v>2.9952000000000201</v>
      </c>
      <c r="BM1316" s="137">
        <f t="shared" si="245"/>
        <v>0.88544591547743257</v>
      </c>
      <c r="BN1316" s="137">
        <f t="shared" si="246"/>
        <v>5.9173641053300585E-4</v>
      </c>
      <c r="BO1316" s="137" t="str">
        <f t="shared" si="247"/>
        <v/>
      </c>
      <c r="BP1316" s="137" t="str">
        <f t="shared" si="243"/>
        <v/>
      </c>
    </row>
    <row r="1317" spans="3:68" ht="20.100000000000001" customHeight="1" x14ac:dyDescent="0.25">
      <c r="C1317" s="12"/>
      <c r="E1317" s="130"/>
      <c r="F1317" s="130"/>
      <c r="S1317" s="138"/>
      <c r="U1317" s="154"/>
      <c r="V1317" s="154"/>
      <c r="AF1317" s="137">
        <v>493</v>
      </c>
      <c r="AG1317" s="137">
        <f t="shared" si="234"/>
        <v>-2.028</v>
      </c>
      <c r="AK1317" s="137">
        <f t="shared" si="235"/>
        <v>5.1030563920417688E-2</v>
      </c>
      <c r="AL1317" s="137">
        <f t="shared" si="236"/>
        <v>2.1280124002265161E-2</v>
      </c>
      <c r="AM1317" s="137">
        <f t="shared" si="237"/>
        <v>5.1030563920417688E-2</v>
      </c>
      <c r="AN1317" s="137" t="str">
        <f t="shared" si="238"/>
        <v/>
      </c>
      <c r="AO1317" s="137" t="str">
        <f t="shared" si="239"/>
        <v/>
      </c>
      <c r="AP1317" s="137">
        <f t="shared" si="240"/>
        <v>0</v>
      </c>
      <c r="AQ1317" s="137" t="str">
        <f t="shared" si="241"/>
        <v/>
      </c>
      <c r="AR1317" s="137" t="str">
        <f t="shared" si="242"/>
        <v/>
      </c>
      <c r="AZ1317" s="163"/>
      <c r="BA1317" s="142"/>
      <c r="BB1317" s="163"/>
      <c r="BC1317" s="174"/>
      <c r="BD1317" s="174"/>
      <c r="BE1317" s="174"/>
      <c r="BF1317" s="174"/>
      <c r="BG1317" s="164"/>
      <c r="BH1317" s="164"/>
      <c r="BI1317" s="164"/>
      <c r="BK1317" s="137">
        <v>470</v>
      </c>
      <c r="BL1317" s="137">
        <f t="shared" si="244"/>
        <v>3.0016000000000203</v>
      </c>
      <c r="BM1317" s="137">
        <f t="shared" si="245"/>
        <v>0.88485417906689956</v>
      </c>
      <c r="BN1317" s="137">
        <f t="shared" si="246"/>
        <v>5.9299844437343818E-4</v>
      </c>
      <c r="BO1317" s="137" t="str">
        <f t="shared" si="247"/>
        <v/>
      </c>
      <c r="BP1317" s="137" t="str">
        <f t="shared" si="243"/>
        <v/>
      </c>
    </row>
    <row r="1318" spans="3:68" ht="20.100000000000001" customHeight="1" x14ac:dyDescent="0.25">
      <c r="C1318" s="12"/>
      <c r="E1318" s="130"/>
      <c r="F1318" s="130"/>
      <c r="S1318" s="138"/>
      <c r="U1318" s="154"/>
      <c r="V1318" s="154"/>
      <c r="AF1318" s="137">
        <v>494</v>
      </c>
      <c r="AG1318" s="137">
        <f t="shared" si="234"/>
        <v>-2.024</v>
      </c>
      <c r="AK1318" s="137">
        <f t="shared" si="235"/>
        <v>5.1445795857717774E-2</v>
      </c>
      <c r="AL1318" s="137">
        <f t="shared" si="236"/>
        <v>2.1485075873411513E-2</v>
      </c>
      <c r="AM1318" s="137">
        <f t="shared" si="237"/>
        <v>5.1445795857717774E-2</v>
      </c>
      <c r="AN1318" s="137" t="str">
        <f t="shared" si="238"/>
        <v/>
      </c>
      <c r="AO1318" s="137" t="str">
        <f t="shared" si="239"/>
        <v/>
      </c>
      <c r="AP1318" s="137">
        <f t="shared" si="240"/>
        <v>0</v>
      </c>
      <c r="AQ1318" s="137" t="str">
        <f t="shared" si="241"/>
        <v/>
      </c>
      <c r="AR1318" s="137" t="str">
        <f t="shared" si="242"/>
        <v/>
      </c>
      <c r="AZ1318" s="163"/>
      <c r="BA1318" s="142"/>
      <c r="BB1318" s="163"/>
      <c r="BC1318" s="174"/>
      <c r="BD1318" s="174"/>
      <c r="BE1318" s="174"/>
      <c r="BF1318" s="174"/>
      <c r="BG1318" s="164"/>
      <c r="BH1318" s="164"/>
      <c r="BI1318" s="164"/>
      <c r="BK1318" s="137">
        <v>471</v>
      </c>
      <c r="BL1318" s="137">
        <f t="shared" si="244"/>
        <v>3.0080000000000204</v>
      </c>
      <c r="BM1318" s="137">
        <f t="shared" si="245"/>
        <v>0.88426118062252612</v>
      </c>
      <c r="BN1318" s="137">
        <f t="shared" si="246"/>
        <v>5.9425643005062145E-4</v>
      </c>
      <c r="BO1318" s="137" t="str">
        <f t="shared" si="247"/>
        <v/>
      </c>
      <c r="BP1318" s="137" t="str">
        <f t="shared" si="243"/>
        <v/>
      </c>
    </row>
    <row r="1319" spans="3:68" ht="20.100000000000001" customHeight="1" x14ac:dyDescent="0.25">
      <c r="C1319" s="12"/>
      <c r="E1319" s="130"/>
      <c r="F1319" s="130"/>
      <c r="S1319" s="138"/>
      <c r="U1319" s="154"/>
      <c r="V1319" s="154"/>
      <c r="AF1319" s="137">
        <v>495</v>
      </c>
      <c r="AG1319" s="137">
        <f t="shared" si="234"/>
        <v>-2.02</v>
      </c>
      <c r="AK1319" s="137">
        <f t="shared" si="235"/>
        <v>5.1863576682820565E-2</v>
      </c>
      <c r="AL1319" s="137">
        <f t="shared" si="236"/>
        <v>2.1691693767646781E-2</v>
      </c>
      <c r="AM1319" s="137">
        <f t="shared" si="237"/>
        <v>5.1863576682820565E-2</v>
      </c>
      <c r="AN1319" s="137" t="str">
        <f t="shared" si="238"/>
        <v/>
      </c>
      <c r="AO1319" s="137" t="str">
        <f t="shared" si="239"/>
        <v/>
      </c>
      <c r="AP1319" s="137">
        <f t="shared" si="240"/>
        <v>0</v>
      </c>
      <c r="AQ1319" s="137" t="str">
        <f t="shared" si="241"/>
        <v/>
      </c>
      <c r="AR1319" s="137" t="str">
        <f t="shared" si="242"/>
        <v/>
      </c>
      <c r="AZ1319" s="163"/>
      <c r="BA1319" s="142"/>
      <c r="BB1319" s="163"/>
      <c r="BC1319" s="174"/>
      <c r="BD1319" s="174"/>
      <c r="BE1319" s="174"/>
      <c r="BF1319" s="174"/>
      <c r="BG1319" s="164"/>
      <c r="BH1319" s="164"/>
      <c r="BI1319" s="164"/>
      <c r="BK1319" s="137">
        <v>472</v>
      </c>
      <c r="BL1319" s="137">
        <f t="shared" si="244"/>
        <v>3.0144000000000206</v>
      </c>
      <c r="BM1319" s="137">
        <f t="shared" si="245"/>
        <v>0.8836669241924755</v>
      </c>
      <c r="BN1319" s="137">
        <f t="shared" si="246"/>
        <v>5.955103590911115E-4</v>
      </c>
      <c r="BO1319" s="137" t="str">
        <f t="shared" si="247"/>
        <v/>
      </c>
      <c r="BP1319" s="137" t="str">
        <f t="shared" si="243"/>
        <v/>
      </c>
    </row>
    <row r="1320" spans="3:68" ht="20.100000000000001" customHeight="1" x14ac:dyDescent="0.25">
      <c r="C1320" s="12"/>
      <c r="E1320" s="130"/>
      <c r="F1320" s="130"/>
      <c r="S1320" s="138"/>
      <c r="U1320" s="154"/>
      <c r="V1320" s="154"/>
      <c r="AF1320" s="137">
        <v>496</v>
      </c>
      <c r="AG1320" s="137">
        <f t="shared" si="234"/>
        <v>-2.016</v>
      </c>
      <c r="AK1320" s="137">
        <f t="shared" si="235"/>
        <v>5.2283913671562113E-2</v>
      </c>
      <c r="AL1320" s="137">
        <f t="shared" si="236"/>
        <v>2.1899987895095108E-2</v>
      </c>
      <c r="AM1320" s="137">
        <f t="shared" si="237"/>
        <v>5.2283913671562113E-2</v>
      </c>
      <c r="AN1320" s="137" t="str">
        <f t="shared" si="238"/>
        <v/>
      </c>
      <c r="AO1320" s="137" t="str">
        <f t="shared" si="239"/>
        <v/>
      </c>
      <c r="AP1320" s="137">
        <f t="shared" si="240"/>
        <v>0</v>
      </c>
      <c r="AQ1320" s="137" t="str">
        <f t="shared" si="241"/>
        <v/>
      </c>
      <c r="AR1320" s="137" t="str">
        <f t="shared" si="242"/>
        <v/>
      </c>
      <c r="AZ1320" s="163"/>
      <c r="BA1320" s="142"/>
      <c r="BB1320" s="163"/>
      <c r="BC1320" s="174"/>
      <c r="BD1320" s="174"/>
      <c r="BE1320" s="174"/>
      <c r="BF1320" s="174"/>
      <c r="BG1320" s="164"/>
      <c r="BH1320" s="164"/>
      <c r="BI1320" s="164"/>
      <c r="BK1320" s="137">
        <v>473</v>
      </c>
      <c r="BL1320" s="137">
        <f t="shared" si="244"/>
        <v>3.0208000000000208</v>
      </c>
      <c r="BM1320" s="137">
        <f t="shared" si="245"/>
        <v>0.88307141383338439</v>
      </c>
      <c r="BN1320" s="137">
        <f t="shared" si="246"/>
        <v>5.9676022314048005E-4</v>
      </c>
      <c r="BO1320" s="137" t="str">
        <f t="shared" si="247"/>
        <v/>
      </c>
      <c r="BP1320" s="137" t="str">
        <f t="shared" si="243"/>
        <v/>
      </c>
    </row>
    <row r="1321" spans="3:68" ht="20.100000000000001" customHeight="1" x14ac:dyDescent="0.25">
      <c r="C1321" s="12"/>
      <c r="E1321" s="130"/>
      <c r="F1321" s="130"/>
      <c r="S1321" s="138"/>
      <c r="U1321" s="154"/>
      <c r="V1321" s="154"/>
      <c r="AF1321" s="137">
        <v>497</v>
      </c>
      <c r="AG1321" s="137">
        <f t="shared" si="234"/>
        <v>-2.012</v>
      </c>
      <c r="AK1321" s="137">
        <f t="shared" si="235"/>
        <v>5.2706814035613413E-2</v>
      </c>
      <c r="AL1321" s="137">
        <f t="shared" si="236"/>
        <v>2.2109968494855917E-2</v>
      </c>
      <c r="AM1321" s="137">
        <f t="shared" si="237"/>
        <v>5.2706814035613413E-2</v>
      </c>
      <c r="AN1321" s="137" t="str">
        <f t="shared" si="238"/>
        <v/>
      </c>
      <c r="AO1321" s="137" t="str">
        <f t="shared" si="239"/>
        <v/>
      </c>
      <c r="AP1321" s="137">
        <f t="shared" si="240"/>
        <v>0</v>
      </c>
      <c r="AQ1321" s="137" t="str">
        <f t="shared" si="241"/>
        <v/>
      </c>
      <c r="AR1321" s="137" t="str">
        <f t="shared" si="242"/>
        <v/>
      </c>
      <c r="AZ1321" s="163"/>
      <c r="BA1321" s="142"/>
      <c r="BB1321" s="163"/>
      <c r="BC1321" s="174"/>
      <c r="BD1321" s="174"/>
      <c r="BE1321" s="174"/>
      <c r="BF1321" s="174"/>
      <c r="BG1321" s="164"/>
      <c r="BH1321" s="164"/>
      <c r="BI1321" s="164"/>
      <c r="BK1321" s="137">
        <v>474</v>
      </c>
      <c r="BL1321" s="137">
        <f t="shared" si="244"/>
        <v>3.027200000000021</v>
      </c>
      <c r="BM1321" s="137">
        <f t="shared" si="245"/>
        <v>0.88247465361024391</v>
      </c>
      <c r="BN1321" s="137">
        <f t="shared" si="246"/>
        <v>5.9800601396164943E-4</v>
      </c>
      <c r="BO1321" s="137" t="str">
        <f t="shared" si="247"/>
        <v/>
      </c>
      <c r="BP1321" s="137" t="str">
        <f t="shared" si="243"/>
        <v/>
      </c>
    </row>
    <row r="1322" spans="3:68" ht="20.100000000000001" customHeight="1" x14ac:dyDescent="0.25">
      <c r="C1322" s="12"/>
      <c r="E1322" s="130"/>
      <c r="F1322" s="130"/>
      <c r="S1322" s="138"/>
      <c r="U1322" s="154"/>
      <c r="V1322" s="154"/>
      <c r="AF1322" s="137">
        <v>498</v>
      </c>
      <c r="AG1322" s="137">
        <f t="shared" si="234"/>
        <v>-2.008</v>
      </c>
      <c r="AK1322" s="137">
        <f t="shared" si="235"/>
        <v>5.3132284921496888E-2</v>
      </c>
      <c r="AL1322" s="137">
        <f t="shared" si="236"/>
        <v>2.2321645834745395E-2</v>
      </c>
      <c r="AM1322" s="137">
        <f t="shared" si="237"/>
        <v>5.3132284921496888E-2</v>
      </c>
      <c r="AN1322" s="137" t="str">
        <f t="shared" si="238"/>
        <v/>
      </c>
      <c r="AO1322" s="137" t="str">
        <f t="shared" si="239"/>
        <v/>
      </c>
      <c r="AP1322" s="137">
        <f t="shared" si="240"/>
        <v>0</v>
      </c>
      <c r="AQ1322" s="137" t="str">
        <f t="shared" si="241"/>
        <v/>
      </c>
      <c r="AR1322" s="137" t="str">
        <f t="shared" si="242"/>
        <v/>
      </c>
      <c r="AZ1322" s="163"/>
      <c r="BA1322" s="142"/>
      <c r="BB1322" s="163"/>
      <c r="BC1322" s="174"/>
      <c r="BD1322" s="174"/>
      <c r="BE1322" s="174"/>
      <c r="BF1322" s="174"/>
      <c r="BG1322" s="164"/>
      <c r="BH1322" s="164"/>
      <c r="BI1322" s="164"/>
      <c r="BK1322" s="137">
        <v>475</v>
      </c>
      <c r="BL1322" s="137">
        <f t="shared" si="244"/>
        <v>3.0336000000000212</v>
      </c>
      <c r="BM1322" s="137">
        <f t="shared" si="245"/>
        <v>0.88187664759628226</v>
      </c>
      <c r="BN1322" s="137">
        <f t="shared" si="246"/>
        <v>5.992477234357807E-4</v>
      </c>
      <c r="BO1322" s="137" t="str">
        <f t="shared" si="247"/>
        <v/>
      </c>
      <c r="BP1322" s="137" t="str">
        <f t="shared" si="243"/>
        <v/>
      </c>
    </row>
    <row r="1323" spans="3:68" ht="20.100000000000001" customHeight="1" x14ac:dyDescent="0.25">
      <c r="C1323" s="12"/>
      <c r="E1323" s="130"/>
      <c r="F1323" s="130"/>
      <c r="S1323" s="138"/>
      <c r="U1323" s="154"/>
      <c r="V1323" s="154"/>
      <c r="AF1323" s="137">
        <v>499</v>
      </c>
      <c r="AG1323" s="137">
        <f t="shared" si="234"/>
        <v>-2.004</v>
      </c>
      <c r="AK1323" s="137">
        <f t="shared" si="235"/>
        <v>5.3560333409600362E-2</v>
      </c>
      <c r="AL1323" s="137">
        <f t="shared" si="236"/>
        <v>2.2535030211033827E-2</v>
      </c>
      <c r="AM1323" s="137">
        <f t="shared" si="237"/>
        <v>5.3560333409600362E-2</v>
      </c>
      <c r="AN1323" s="137" t="str">
        <f t="shared" si="238"/>
        <v/>
      </c>
      <c r="AO1323" s="137" t="str">
        <f t="shared" si="239"/>
        <v/>
      </c>
      <c r="AP1323" s="137">
        <f t="shared" si="240"/>
        <v>0</v>
      </c>
      <c r="AQ1323" s="137" t="str">
        <f t="shared" si="241"/>
        <v/>
      </c>
      <c r="AR1323" s="137" t="str">
        <f t="shared" si="242"/>
        <v/>
      </c>
      <c r="AZ1323" s="163"/>
      <c r="BA1323" s="142"/>
      <c r="BB1323" s="163"/>
      <c r="BC1323" s="174"/>
      <c r="BD1323" s="174"/>
      <c r="BE1323" s="174"/>
      <c r="BF1323" s="174"/>
      <c r="BG1323" s="164"/>
      <c r="BH1323" s="164"/>
      <c r="BI1323" s="164"/>
      <c r="BK1323" s="137">
        <v>476</v>
      </c>
      <c r="BL1323" s="137">
        <f t="shared" si="244"/>
        <v>3.0400000000000214</v>
      </c>
      <c r="BM1323" s="137">
        <f t="shared" si="245"/>
        <v>0.88127739987284648</v>
      </c>
      <c r="BN1323" s="137">
        <f t="shared" si="246"/>
        <v>6.0048534356049732E-4</v>
      </c>
      <c r="BO1323" s="137" t="str">
        <f t="shared" si="247"/>
        <v/>
      </c>
      <c r="BP1323" s="137" t="str">
        <f t="shared" si="243"/>
        <v/>
      </c>
    </row>
    <row r="1324" spans="3:68" ht="20.100000000000001" customHeight="1" x14ac:dyDescent="0.25">
      <c r="C1324" s="12"/>
      <c r="E1324" s="130"/>
      <c r="F1324" s="130"/>
      <c r="S1324" s="138"/>
      <c r="U1324" s="154"/>
      <c r="V1324" s="154"/>
      <c r="AF1324" s="137">
        <v>500</v>
      </c>
      <c r="AG1324" s="137">
        <f t="shared" si="234"/>
        <v>-2</v>
      </c>
      <c r="AK1324" s="137">
        <f t="shared" si="235"/>
        <v>5.3990966513188063E-2</v>
      </c>
      <c r="AL1324" s="137">
        <f t="shared" si="236"/>
        <v>2.2750131948179191E-2</v>
      </c>
      <c r="AM1324" s="137">
        <f t="shared" si="237"/>
        <v>5.3990966513188063E-2</v>
      </c>
      <c r="AN1324" s="137" t="str">
        <f t="shared" si="238"/>
        <v/>
      </c>
      <c r="AO1324" s="137" t="str">
        <f t="shared" si="239"/>
        <v/>
      </c>
      <c r="AP1324" s="137">
        <f t="shared" si="240"/>
        <v>0</v>
      </c>
      <c r="AQ1324" s="137" t="str">
        <f t="shared" si="241"/>
        <v/>
      </c>
      <c r="AR1324" s="137" t="str">
        <f t="shared" si="242"/>
        <v/>
      </c>
      <c r="AZ1324" s="163"/>
      <c r="BA1324" s="142"/>
      <c r="BB1324" s="163"/>
      <c r="BC1324" s="174"/>
      <c r="BD1324" s="174"/>
      <c r="BE1324" s="174"/>
      <c r="BF1324" s="174"/>
      <c r="BG1324" s="164"/>
      <c r="BH1324" s="164"/>
      <c r="BI1324" s="164"/>
      <c r="BK1324" s="137">
        <v>477</v>
      </c>
      <c r="BL1324" s="137">
        <f t="shared" si="244"/>
        <v>3.0464000000000215</v>
      </c>
      <c r="BM1324" s="137">
        <f t="shared" si="245"/>
        <v>0.88067691452928598</v>
      </c>
      <c r="BN1324" s="137">
        <f t="shared" si="246"/>
        <v>6.0171886645032924E-4</v>
      </c>
      <c r="BO1324" s="137" t="str">
        <f t="shared" si="247"/>
        <v/>
      </c>
      <c r="BP1324" s="137" t="str">
        <f t="shared" si="243"/>
        <v/>
      </c>
    </row>
    <row r="1325" spans="3:68" ht="20.100000000000001" customHeight="1" x14ac:dyDescent="0.25">
      <c r="C1325" s="12"/>
      <c r="E1325" s="130"/>
      <c r="F1325" s="130"/>
      <c r="S1325" s="138"/>
      <c r="U1325" s="154"/>
      <c r="V1325" s="154"/>
      <c r="AF1325" s="137">
        <v>501</v>
      </c>
      <c r="AG1325" s="137">
        <f t="shared" si="234"/>
        <v>-1.996</v>
      </c>
      <c r="AK1325" s="137">
        <f t="shared" si="235"/>
        <v>5.4424191177409348E-2</v>
      </c>
      <c r="AL1325" s="137">
        <f t="shared" si="236"/>
        <v>2.2966961398556605E-2</v>
      </c>
      <c r="AM1325" s="137">
        <f t="shared" si="237"/>
        <v>5.4424191177409348E-2</v>
      </c>
      <c r="AN1325" s="137" t="str">
        <f t="shared" si="238"/>
        <v/>
      </c>
      <c r="AO1325" s="137" t="str">
        <f t="shared" si="239"/>
        <v/>
      </c>
      <c r="AP1325" s="137">
        <f t="shared" si="240"/>
        <v>0</v>
      </c>
      <c r="AQ1325" s="137" t="str">
        <f t="shared" si="241"/>
        <v/>
      </c>
      <c r="AR1325" s="137" t="str">
        <f t="shared" si="242"/>
        <v/>
      </c>
      <c r="AZ1325" s="163"/>
      <c r="BA1325" s="142"/>
      <c r="BB1325" s="163"/>
      <c r="BC1325" s="174"/>
      <c r="BD1325" s="174"/>
      <c r="BE1325" s="174"/>
      <c r="BF1325" s="174"/>
      <c r="BG1325" s="164"/>
      <c r="BH1325" s="164"/>
      <c r="BI1325" s="164"/>
      <c r="BK1325" s="137">
        <v>478</v>
      </c>
      <c r="BL1325" s="137">
        <f t="shared" si="244"/>
        <v>3.0528000000000217</v>
      </c>
      <c r="BM1325" s="137">
        <f t="shared" si="245"/>
        <v>0.88007519566283565</v>
      </c>
      <c r="BN1325" s="137">
        <f t="shared" si="246"/>
        <v>6.0294828433626879E-4</v>
      </c>
      <c r="BO1325" s="137" t="str">
        <f t="shared" si="247"/>
        <v/>
      </c>
      <c r="BP1325" s="137" t="str">
        <f t="shared" si="243"/>
        <v/>
      </c>
    </row>
    <row r="1326" spans="3:68" ht="20.100000000000001" customHeight="1" x14ac:dyDescent="0.25">
      <c r="C1326" s="12"/>
      <c r="E1326" s="130"/>
      <c r="F1326" s="130"/>
      <c r="S1326" s="138"/>
      <c r="U1326" s="154"/>
      <c r="V1326" s="154"/>
      <c r="AF1326" s="137">
        <v>502</v>
      </c>
      <c r="AG1326" s="137">
        <f t="shared" si="234"/>
        <v>-1.992</v>
      </c>
      <c r="AK1326" s="137">
        <f t="shared" si="235"/>
        <v>5.4860014278304732E-2</v>
      </c>
      <c r="AL1326" s="137">
        <f t="shared" si="236"/>
        <v>2.3185528942183821E-2</v>
      </c>
      <c r="AM1326" s="137">
        <f t="shared" si="237"/>
        <v>5.4860014278304732E-2</v>
      </c>
      <c r="AN1326" s="137" t="str">
        <f t="shared" si="238"/>
        <v/>
      </c>
      <c r="AO1326" s="137" t="str">
        <f t="shared" si="239"/>
        <v/>
      </c>
      <c r="AP1326" s="137">
        <f t="shared" si="240"/>
        <v>0</v>
      </c>
      <c r="AQ1326" s="137" t="str">
        <f t="shared" si="241"/>
        <v/>
      </c>
      <c r="AR1326" s="137" t="str">
        <f t="shared" si="242"/>
        <v/>
      </c>
      <c r="AZ1326" s="163"/>
      <c r="BA1326" s="142"/>
      <c r="BB1326" s="163"/>
      <c r="BC1326" s="174"/>
      <c r="BD1326" s="174"/>
      <c r="BE1326" s="174"/>
      <c r="BF1326" s="174"/>
      <c r="BG1326" s="164"/>
      <c r="BH1326" s="164"/>
      <c r="BI1326" s="164"/>
      <c r="BK1326" s="137">
        <v>479</v>
      </c>
      <c r="BL1326" s="137">
        <f t="shared" si="244"/>
        <v>3.0592000000000219</v>
      </c>
      <c r="BM1326" s="137">
        <f t="shared" si="245"/>
        <v>0.87947224737849938</v>
      </c>
      <c r="BN1326" s="137">
        <f t="shared" si="246"/>
        <v>6.0417358956355027E-4</v>
      </c>
      <c r="BO1326" s="137" t="str">
        <f t="shared" si="247"/>
        <v/>
      </c>
      <c r="BP1326" s="137" t="str">
        <f t="shared" si="243"/>
        <v/>
      </c>
    </row>
    <row r="1327" spans="3:68" ht="20.100000000000001" customHeight="1" x14ac:dyDescent="0.25">
      <c r="C1327" s="12"/>
      <c r="E1327" s="130"/>
      <c r="F1327" s="130"/>
      <c r="S1327" s="138"/>
      <c r="U1327" s="154"/>
      <c r="V1327" s="154"/>
      <c r="AF1327" s="137">
        <v>503</v>
      </c>
      <c r="AG1327" s="137">
        <f t="shared" si="234"/>
        <v>-1.988</v>
      </c>
      <c r="AK1327" s="137">
        <f t="shared" si="235"/>
        <v>5.5298442621809524E-2</v>
      </c>
      <c r="AL1327" s="137">
        <f t="shared" si="236"/>
        <v>2.3405844986443006E-2</v>
      </c>
      <c r="AM1327" s="137">
        <f t="shared" si="237"/>
        <v>5.5298442621809524E-2</v>
      </c>
      <c r="AN1327" s="137" t="str">
        <f t="shared" si="238"/>
        <v/>
      </c>
      <c r="AO1327" s="137" t="str">
        <f t="shared" si="239"/>
        <v/>
      </c>
      <c r="AP1327" s="137">
        <f t="shared" si="240"/>
        <v>0</v>
      </c>
      <c r="AQ1327" s="137" t="str">
        <f t="shared" si="241"/>
        <v/>
      </c>
      <c r="AR1327" s="137" t="str">
        <f t="shared" si="242"/>
        <v/>
      </c>
      <c r="AZ1327" s="163"/>
      <c r="BA1327" s="142"/>
      <c r="BB1327" s="163"/>
      <c r="BC1327" s="174"/>
      <c r="BD1327" s="174"/>
      <c r="BE1327" s="174"/>
      <c r="BF1327" s="174"/>
      <c r="BG1327" s="164"/>
      <c r="BH1327" s="164"/>
      <c r="BI1327" s="164"/>
      <c r="BK1327" s="137">
        <v>480</v>
      </c>
      <c r="BL1327" s="137">
        <f t="shared" si="244"/>
        <v>3.0656000000000221</v>
      </c>
      <c r="BM1327" s="137">
        <f t="shared" si="245"/>
        <v>0.87886807378893583</v>
      </c>
      <c r="BN1327" s="137">
        <f t="shared" si="246"/>
        <v>6.0539477459342628E-4</v>
      </c>
      <c r="BO1327" s="137" t="str">
        <f t="shared" si="247"/>
        <v/>
      </c>
      <c r="BP1327" s="137" t="str">
        <f t="shared" si="243"/>
        <v/>
      </c>
    </row>
    <row r="1328" spans="3:68" ht="20.100000000000001" customHeight="1" x14ac:dyDescent="0.25">
      <c r="C1328" s="12"/>
      <c r="E1328" s="130"/>
      <c r="F1328" s="130"/>
      <c r="S1328" s="138"/>
      <c r="U1328" s="154"/>
      <c r="V1328" s="154"/>
      <c r="AF1328" s="137">
        <v>504</v>
      </c>
      <c r="AG1328" s="137">
        <f t="shared" si="234"/>
        <v>-1.984</v>
      </c>
      <c r="AK1328" s="137">
        <f t="shared" si="235"/>
        <v>5.5739482942755124E-2</v>
      </c>
      <c r="AL1328" s="137">
        <f t="shared" si="236"/>
        <v>2.3627919965798095E-2</v>
      </c>
      <c r="AM1328" s="137">
        <f t="shared" si="237"/>
        <v>5.5739482942755124E-2</v>
      </c>
      <c r="AN1328" s="137" t="str">
        <f t="shared" si="238"/>
        <v/>
      </c>
      <c r="AO1328" s="137" t="str">
        <f t="shared" si="239"/>
        <v/>
      </c>
      <c r="AP1328" s="137">
        <f t="shared" si="240"/>
        <v>0</v>
      </c>
      <c r="AQ1328" s="137" t="str">
        <f t="shared" si="241"/>
        <v/>
      </c>
      <c r="AR1328" s="137" t="str">
        <f t="shared" si="242"/>
        <v/>
      </c>
      <c r="AZ1328" s="163"/>
      <c r="BA1328" s="142"/>
      <c r="BB1328" s="163"/>
      <c r="BC1328" s="174"/>
      <c r="BD1328" s="174"/>
      <c r="BE1328" s="174"/>
      <c r="BF1328" s="174"/>
      <c r="BG1328" s="164"/>
      <c r="BH1328" s="164"/>
      <c r="BI1328" s="164"/>
      <c r="BK1328" s="137">
        <v>481</v>
      </c>
      <c r="BL1328" s="137">
        <f t="shared" si="244"/>
        <v>3.0720000000000223</v>
      </c>
      <c r="BM1328" s="137">
        <f t="shared" si="245"/>
        <v>0.87826267901434241</v>
      </c>
      <c r="BN1328" s="137">
        <f t="shared" si="246"/>
        <v>6.066118320011693E-4</v>
      </c>
      <c r="BO1328" s="137" t="str">
        <f t="shared" si="247"/>
        <v/>
      </c>
      <c r="BP1328" s="137" t="str">
        <f t="shared" si="243"/>
        <v/>
      </c>
    </row>
    <row r="1329" spans="3:68" ht="20.100000000000001" customHeight="1" x14ac:dyDescent="0.25">
      <c r="C1329" s="12"/>
      <c r="E1329" s="130"/>
      <c r="F1329" s="130"/>
      <c r="S1329" s="138"/>
      <c r="U1329" s="154"/>
      <c r="V1329" s="154"/>
      <c r="AF1329" s="137">
        <v>505</v>
      </c>
      <c r="AG1329" s="137">
        <f t="shared" si="234"/>
        <v>-1.98</v>
      </c>
      <c r="AK1329" s="137">
        <f t="shared" si="235"/>
        <v>5.6183141903868049E-2</v>
      </c>
      <c r="AL1329" s="137">
        <f t="shared" si="236"/>
        <v>2.3851764341508513E-2</v>
      </c>
      <c r="AM1329" s="137">
        <f t="shared" si="237"/>
        <v>5.6183141903868049E-2</v>
      </c>
      <c r="AN1329" s="137" t="str">
        <f t="shared" si="238"/>
        <v/>
      </c>
      <c r="AO1329" s="137" t="str">
        <f t="shared" si="239"/>
        <v/>
      </c>
      <c r="AP1329" s="137">
        <f t="shared" si="240"/>
        <v>0</v>
      </c>
      <c r="AQ1329" s="137" t="str">
        <f t="shared" si="241"/>
        <v/>
      </c>
      <c r="AR1329" s="137" t="str">
        <f t="shared" si="242"/>
        <v/>
      </c>
      <c r="AZ1329" s="163"/>
      <c r="BA1329" s="142"/>
      <c r="BB1329" s="163"/>
      <c r="BC1329" s="174"/>
      <c r="BD1329" s="174"/>
      <c r="BE1329" s="174"/>
      <c r="BF1329" s="174"/>
      <c r="BG1329" s="164"/>
      <c r="BH1329" s="164"/>
      <c r="BI1329" s="164"/>
      <c r="BK1329" s="137">
        <v>482</v>
      </c>
      <c r="BL1329" s="137">
        <f t="shared" si="244"/>
        <v>3.0784000000000225</v>
      </c>
      <c r="BM1329" s="137">
        <f t="shared" si="245"/>
        <v>0.87765606718234124</v>
      </c>
      <c r="BN1329" s="137">
        <f t="shared" si="246"/>
        <v>6.0782475447596074E-4</v>
      </c>
      <c r="BO1329" s="137" t="str">
        <f t="shared" si="247"/>
        <v/>
      </c>
      <c r="BP1329" s="137" t="str">
        <f t="shared" si="243"/>
        <v/>
      </c>
    </row>
    <row r="1330" spans="3:68" ht="20.100000000000001" customHeight="1" x14ac:dyDescent="0.25">
      <c r="C1330" s="12"/>
      <c r="E1330" s="130"/>
      <c r="F1330" s="130"/>
      <c r="S1330" s="138"/>
      <c r="U1330" s="154"/>
      <c r="V1330" s="154"/>
      <c r="AF1330" s="137">
        <v>506</v>
      </c>
      <c r="AG1330" s="137">
        <f t="shared" si="234"/>
        <v>-1.976</v>
      </c>
      <c r="AK1330" s="137">
        <f t="shared" si="235"/>
        <v>5.6629426094766726E-2</v>
      </c>
      <c r="AL1330" s="137">
        <f t="shared" si="236"/>
        <v>2.4077388601338717E-2</v>
      </c>
      <c r="AM1330" s="137">
        <f t="shared" si="237"/>
        <v>5.6629426094766726E-2</v>
      </c>
      <c r="AN1330" s="137" t="str">
        <f t="shared" si="238"/>
        <v/>
      </c>
      <c r="AO1330" s="137" t="str">
        <f t="shared" si="239"/>
        <v/>
      </c>
      <c r="AP1330" s="137">
        <f t="shared" si="240"/>
        <v>0</v>
      </c>
      <c r="AQ1330" s="137" t="str">
        <f t="shared" si="241"/>
        <v/>
      </c>
      <c r="AR1330" s="137" t="str">
        <f t="shared" si="242"/>
        <v/>
      </c>
      <c r="AZ1330" s="163"/>
      <c r="BA1330" s="142"/>
      <c r="BB1330" s="163"/>
      <c r="BC1330" s="174"/>
      <c r="BD1330" s="174"/>
      <c r="BE1330" s="174"/>
      <c r="BF1330" s="174"/>
      <c r="BG1330" s="164"/>
      <c r="BH1330" s="164"/>
      <c r="BI1330" s="164"/>
      <c r="BK1330" s="137">
        <v>483</v>
      </c>
      <c r="BL1330" s="137">
        <f t="shared" si="244"/>
        <v>3.0848000000000226</v>
      </c>
      <c r="BM1330" s="137">
        <f t="shared" si="245"/>
        <v>0.87704824242786528</v>
      </c>
      <c r="BN1330" s="137">
        <f t="shared" si="246"/>
        <v>6.0903353482044675E-4</v>
      </c>
      <c r="BO1330" s="137" t="str">
        <f t="shared" si="247"/>
        <v/>
      </c>
      <c r="BP1330" s="137" t="str">
        <f t="shared" si="243"/>
        <v/>
      </c>
    </row>
    <row r="1331" spans="3:68" ht="20.100000000000001" customHeight="1" x14ac:dyDescent="0.25">
      <c r="C1331" s="12"/>
      <c r="E1331" s="130"/>
      <c r="F1331" s="130"/>
      <c r="S1331" s="138"/>
      <c r="U1331" s="154"/>
      <c r="V1331" s="154"/>
      <c r="AF1331" s="137">
        <v>507</v>
      </c>
      <c r="AG1331" s="137">
        <f t="shared" si="234"/>
        <v>-1.972</v>
      </c>
      <c r="AK1331" s="137">
        <f t="shared" si="235"/>
        <v>5.7078342030956235E-2</v>
      </c>
      <c r="AL1331" s="137">
        <f t="shared" si="236"/>
        <v>2.4304803259263714E-2</v>
      </c>
      <c r="AM1331" s="137">
        <f t="shared" si="237"/>
        <v>5.7078342030956235E-2</v>
      </c>
      <c r="AN1331" s="137" t="str">
        <f t="shared" si="238"/>
        <v/>
      </c>
      <c r="AO1331" s="137" t="str">
        <f t="shared" si="239"/>
        <v/>
      </c>
      <c r="AP1331" s="137">
        <f t="shared" si="240"/>
        <v>0</v>
      </c>
      <c r="AQ1331" s="137" t="str">
        <f t="shared" si="241"/>
        <v/>
      </c>
      <c r="AR1331" s="137" t="str">
        <f t="shared" si="242"/>
        <v/>
      </c>
      <c r="AZ1331" s="163"/>
      <c r="BA1331" s="142"/>
      <c r="BB1331" s="163"/>
      <c r="BC1331" s="174"/>
      <c r="BD1331" s="174"/>
      <c r="BE1331" s="174"/>
      <c r="BF1331" s="174"/>
      <c r="BG1331" s="164"/>
      <c r="BH1331" s="164"/>
      <c r="BI1331" s="164"/>
      <c r="BK1331" s="137">
        <v>484</v>
      </c>
      <c r="BL1331" s="137">
        <f t="shared" si="244"/>
        <v>3.0912000000000228</v>
      </c>
      <c r="BM1331" s="137">
        <f t="shared" si="245"/>
        <v>0.87643920889304483</v>
      </c>
      <c r="BN1331" s="137">
        <f t="shared" si="246"/>
        <v>6.1023816594985014E-4</v>
      </c>
      <c r="BO1331" s="137" t="str">
        <f t="shared" si="247"/>
        <v/>
      </c>
      <c r="BP1331" s="137" t="str">
        <f t="shared" si="243"/>
        <v/>
      </c>
    </row>
    <row r="1332" spans="3:68" ht="20.100000000000001" customHeight="1" x14ac:dyDescent="0.25">
      <c r="C1332" s="12"/>
      <c r="E1332" s="130"/>
      <c r="F1332" s="130"/>
      <c r="S1332" s="138"/>
      <c r="U1332" s="154"/>
      <c r="V1332" s="154"/>
      <c r="AF1332" s="137">
        <v>508</v>
      </c>
      <c r="AG1332" s="137">
        <f t="shared" si="234"/>
        <v>-1.968</v>
      </c>
      <c r="AK1332" s="137">
        <f t="shared" si="235"/>
        <v>5.7529896152820871E-2</v>
      </c>
      <c r="AL1332" s="137">
        <f t="shared" si="236"/>
        <v>2.4534018855170637E-2</v>
      </c>
      <c r="AM1332" s="137">
        <f t="shared" si="237"/>
        <v>5.7529896152820871E-2</v>
      </c>
      <c r="AN1332" s="137" t="str">
        <f t="shared" si="238"/>
        <v/>
      </c>
      <c r="AO1332" s="137" t="str">
        <f t="shared" si="239"/>
        <v/>
      </c>
      <c r="AP1332" s="137">
        <f t="shared" si="240"/>
        <v>0</v>
      </c>
      <c r="AQ1332" s="137" t="str">
        <f t="shared" si="241"/>
        <v/>
      </c>
      <c r="AR1332" s="137" t="str">
        <f t="shared" si="242"/>
        <v/>
      </c>
      <c r="AZ1332" s="163"/>
      <c r="BA1332" s="142"/>
      <c r="BB1332" s="163"/>
      <c r="BC1332" s="174"/>
      <c r="BD1332" s="174"/>
      <c r="BE1332" s="174"/>
      <c r="BF1332" s="174"/>
      <c r="BG1332" s="164"/>
      <c r="BH1332" s="164"/>
      <c r="BI1332" s="164"/>
      <c r="BK1332" s="137">
        <v>485</v>
      </c>
      <c r="BL1332" s="137">
        <f t="shared" si="244"/>
        <v>3.097600000000023</v>
      </c>
      <c r="BM1332" s="137">
        <f t="shared" si="245"/>
        <v>0.87582897072709498</v>
      </c>
      <c r="BN1332" s="137">
        <f t="shared" si="246"/>
        <v>6.1143864089219235E-4</v>
      </c>
      <c r="BO1332" s="137" t="str">
        <f t="shared" si="247"/>
        <v/>
      </c>
      <c r="BP1332" s="137" t="str">
        <f t="shared" si="243"/>
        <v/>
      </c>
    </row>
    <row r="1333" spans="3:68" ht="20.100000000000001" customHeight="1" x14ac:dyDescent="0.25">
      <c r="C1333" s="12"/>
      <c r="E1333" s="130"/>
      <c r="F1333" s="130"/>
      <c r="S1333" s="138"/>
      <c r="U1333" s="154"/>
      <c r="V1333" s="154"/>
      <c r="AF1333" s="137">
        <v>509</v>
      </c>
      <c r="AG1333" s="137">
        <f t="shared" si="234"/>
        <v>-1.964</v>
      </c>
      <c r="AK1333" s="137">
        <f t="shared" si="235"/>
        <v>5.7984094824614946E-2</v>
      </c>
      <c r="AL1333" s="137">
        <f t="shared" si="236"/>
        <v>2.4765045954556277E-2</v>
      </c>
      <c r="AM1333" s="137">
        <f t="shared" si="237"/>
        <v>5.7984094824614946E-2</v>
      </c>
      <c r="AN1333" s="137" t="str">
        <f t="shared" si="238"/>
        <v/>
      </c>
      <c r="AO1333" s="137" t="str">
        <f t="shared" si="239"/>
        <v/>
      </c>
      <c r="AP1333" s="137">
        <f t="shared" si="240"/>
        <v>0</v>
      </c>
      <c r="AQ1333" s="137" t="str">
        <f t="shared" si="241"/>
        <v/>
      </c>
      <c r="AR1333" s="137" t="str">
        <f t="shared" si="242"/>
        <v/>
      </c>
      <c r="AZ1333" s="163"/>
      <c r="BA1333" s="142"/>
      <c r="BB1333" s="163"/>
      <c r="BC1333" s="174"/>
      <c r="BD1333" s="174"/>
      <c r="BE1333" s="174"/>
      <c r="BF1333" s="174"/>
      <c r="BG1333" s="164"/>
      <c r="BH1333" s="164"/>
      <c r="BI1333" s="164"/>
      <c r="BK1333" s="137">
        <v>486</v>
      </c>
      <c r="BL1333" s="137">
        <f t="shared" si="244"/>
        <v>3.1040000000000232</v>
      </c>
      <c r="BM1333" s="137">
        <f t="shared" si="245"/>
        <v>0.87521753208620279</v>
      </c>
      <c r="BN1333" s="137">
        <f t="shared" si="246"/>
        <v>6.1263495278685021E-4</v>
      </c>
      <c r="BO1333" s="137" t="str">
        <f t="shared" si="247"/>
        <v/>
      </c>
      <c r="BP1333" s="137" t="str">
        <f t="shared" si="243"/>
        <v/>
      </c>
    </row>
    <row r="1334" spans="3:68" ht="20.100000000000001" customHeight="1" x14ac:dyDescent="0.25">
      <c r="C1334" s="12"/>
      <c r="E1334" s="130"/>
      <c r="F1334" s="130"/>
      <c r="S1334" s="138"/>
      <c r="U1334" s="154"/>
      <c r="V1334" s="154"/>
      <c r="AF1334" s="137">
        <v>510</v>
      </c>
      <c r="AG1334" s="137">
        <f t="shared" si="234"/>
        <v>-1.96</v>
      </c>
      <c r="AK1334" s="137">
        <f t="shared" si="235"/>
        <v>5.8440944333451469E-2</v>
      </c>
      <c r="AL1334" s="137">
        <f t="shared" si="236"/>
        <v>2.4997895148220432E-2</v>
      </c>
      <c r="AM1334" s="137">
        <f t="shared" si="237"/>
        <v>5.8440944333451469E-2</v>
      </c>
      <c r="AN1334" s="137" t="str">
        <f t="shared" si="238"/>
        <v/>
      </c>
      <c r="AO1334" s="137" t="str">
        <f t="shared" si="239"/>
        <v/>
      </c>
      <c r="AP1334" s="137">
        <f t="shared" si="240"/>
        <v>0</v>
      </c>
      <c r="AQ1334" s="137" t="str">
        <f t="shared" si="241"/>
        <v/>
      </c>
      <c r="AR1334" s="137" t="str">
        <f t="shared" si="242"/>
        <v/>
      </c>
      <c r="AZ1334" s="163"/>
      <c r="BA1334" s="142"/>
      <c r="BB1334" s="163"/>
      <c r="BC1334" s="174"/>
      <c r="BD1334" s="174"/>
      <c r="BE1334" s="174"/>
      <c r="BF1334" s="174"/>
      <c r="BG1334" s="164"/>
      <c r="BH1334" s="164"/>
      <c r="BI1334" s="164"/>
      <c r="BK1334" s="137">
        <v>487</v>
      </c>
      <c r="BL1334" s="137">
        <f t="shared" si="244"/>
        <v>3.1104000000000234</v>
      </c>
      <c r="BM1334" s="137">
        <f t="shared" si="245"/>
        <v>0.87460489713341594</v>
      </c>
      <c r="BN1334" s="137">
        <f t="shared" si="246"/>
        <v>6.1382709488466691E-4</v>
      </c>
      <c r="BO1334" s="137" t="str">
        <f t="shared" si="247"/>
        <v/>
      </c>
      <c r="BP1334" s="137" t="str">
        <f t="shared" si="243"/>
        <v/>
      </c>
    </row>
    <row r="1335" spans="3:68" ht="20.100000000000001" customHeight="1" x14ac:dyDescent="0.25">
      <c r="C1335" s="12"/>
      <c r="E1335" s="130"/>
      <c r="F1335" s="130"/>
      <c r="S1335" s="138"/>
      <c r="U1335" s="154"/>
      <c r="V1335" s="154"/>
      <c r="AF1335" s="137">
        <v>511</v>
      </c>
      <c r="AG1335" s="137">
        <f t="shared" si="234"/>
        <v>-1.956</v>
      </c>
      <c r="AK1335" s="137">
        <f t="shared" si="235"/>
        <v>5.8900450888289282E-2</v>
      </c>
      <c r="AL1335" s="137">
        <f t="shared" si="236"/>
        <v>2.5232577051955411E-2</v>
      </c>
      <c r="AM1335" s="137">
        <f t="shared" si="237"/>
        <v>5.8900450888289282E-2</v>
      </c>
      <c r="AN1335" s="137" t="str">
        <f t="shared" si="238"/>
        <v/>
      </c>
      <c r="AO1335" s="137" t="str">
        <f t="shared" si="239"/>
        <v/>
      </c>
      <c r="AP1335" s="137">
        <f t="shared" si="240"/>
        <v>0</v>
      </c>
      <c r="AQ1335" s="137" t="str">
        <f t="shared" si="241"/>
        <v/>
      </c>
      <c r="AR1335" s="137" t="str">
        <f t="shared" si="242"/>
        <v/>
      </c>
      <c r="AZ1335" s="163"/>
      <c r="BA1335" s="142"/>
      <c r="BB1335" s="163"/>
      <c r="BC1335" s="174"/>
      <c r="BD1335" s="174"/>
      <c r="BE1335" s="174"/>
      <c r="BF1335" s="174"/>
      <c r="BG1335" s="164"/>
      <c r="BH1335" s="164"/>
      <c r="BI1335" s="164"/>
      <c r="BK1335" s="137">
        <v>488</v>
      </c>
      <c r="BL1335" s="137">
        <f t="shared" si="244"/>
        <v>3.1168000000000236</v>
      </c>
      <c r="BM1335" s="137">
        <f t="shared" si="245"/>
        <v>0.87399107003853127</v>
      </c>
      <c r="BN1335" s="137">
        <f t="shared" si="246"/>
        <v>6.1501506054761901E-4</v>
      </c>
      <c r="BO1335" s="137" t="str">
        <f t="shared" si="247"/>
        <v/>
      </c>
      <c r="BP1335" s="137" t="str">
        <f t="shared" si="243"/>
        <v/>
      </c>
    </row>
    <row r="1336" spans="3:68" ht="20.100000000000001" customHeight="1" x14ac:dyDescent="0.25">
      <c r="C1336" s="12"/>
      <c r="E1336" s="130"/>
      <c r="F1336" s="130"/>
      <c r="S1336" s="138"/>
      <c r="U1336" s="154"/>
      <c r="V1336" s="154"/>
      <c r="AF1336" s="137">
        <v>512</v>
      </c>
      <c r="AG1336" s="137">
        <f t="shared" si="234"/>
        <v>-1.952</v>
      </c>
      <c r="AK1336" s="137">
        <f t="shared" si="235"/>
        <v>5.9362620618918331E-2</v>
      </c>
      <c r="AL1336" s="137">
        <f t="shared" si="236"/>
        <v>2.5469102306231367E-2</v>
      </c>
      <c r="AM1336" s="137">
        <f t="shared" si="237"/>
        <v>5.9362620618918331E-2</v>
      </c>
      <c r="AN1336" s="137" t="str">
        <f t="shared" si="238"/>
        <v/>
      </c>
      <c r="AO1336" s="137" t="str">
        <f t="shared" si="239"/>
        <v/>
      </c>
      <c r="AP1336" s="137">
        <f t="shared" si="240"/>
        <v>0</v>
      </c>
      <c r="AQ1336" s="137" t="str">
        <f t="shared" si="241"/>
        <v/>
      </c>
      <c r="AR1336" s="137" t="str">
        <f t="shared" si="242"/>
        <v/>
      </c>
      <c r="AZ1336" s="163"/>
      <c r="BA1336" s="142"/>
      <c r="BB1336" s="163"/>
      <c r="BC1336" s="174"/>
      <c r="BD1336" s="174"/>
      <c r="BE1336" s="174"/>
      <c r="BF1336" s="174"/>
      <c r="BG1336" s="164"/>
      <c r="BH1336" s="164"/>
      <c r="BI1336" s="164"/>
      <c r="BK1336" s="137">
        <v>489</v>
      </c>
      <c r="BL1336" s="137">
        <f t="shared" si="244"/>
        <v>3.1232000000000237</v>
      </c>
      <c r="BM1336" s="137">
        <f t="shared" si="245"/>
        <v>0.87337605497798365</v>
      </c>
      <c r="BN1336" s="137">
        <f t="shared" si="246"/>
        <v>6.1619884324715102E-4</v>
      </c>
      <c r="BO1336" s="137" t="str">
        <f t="shared" si="247"/>
        <v/>
      </c>
      <c r="BP1336" s="137" t="str">
        <f t="shared" si="243"/>
        <v/>
      </c>
    </row>
    <row r="1337" spans="3:68" ht="20.100000000000001" customHeight="1" x14ac:dyDescent="0.25">
      <c r="C1337" s="12"/>
      <c r="E1337" s="130"/>
      <c r="F1337" s="130"/>
      <c r="S1337" s="138"/>
      <c r="U1337" s="154"/>
      <c r="V1337" s="154"/>
      <c r="AF1337" s="137">
        <v>513</v>
      </c>
      <c r="AG1337" s="137">
        <f t="shared" ref="AG1337:AG1400" si="248">AG$818+(AF1337*AG$821)</f>
        <v>-1.948</v>
      </c>
      <c r="AK1337" s="137">
        <f t="shared" ref="AK1337:AK1400" si="249">_xlfn.NORM.DIST(AG1337,AG$815,AG$816,0)</f>
        <v>5.9827459574943273E-2</v>
      </c>
      <c r="AL1337" s="137">
        <f t="shared" ref="AL1337:AL1400" si="250">_xlfn.NORM.DIST(AG1337,AG$815,AG$816,1)</f>
        <v>2.5707481575877558E-2</v>
      </c>
      <c r="AM1337" s="137">
        <f t="shared" ref="AM1337:AM1400" si="251">IF(OR(AL1337&lt;$AN$820,AL1337&gt;$AN$821),AK1337,"")</f>
        <v>5.9827459574943273E-2</v>
      </c>
      <c r="AN1337" s="137" t="str">
        <f t="shared" ref="AN1337:AN1400" si="252">IF(AND(AL1337&gt;$AN$820,AL1337&lt;$AN$821),AK1337,"")</f>
        <v/>
      </c>
      <c r="AO1337" s="137" t="str">
        <f t="shared" ref="AO1337:AO1400" si="253">IF(AK1337=MAX(AK$824:AK$2815),AK1337,"")</f>
        <v/>
      </c>
      <c r="AP1337" s="137">
        <f t="shared" ref="AP1337:AP1400" si="254">_xlfn.NORM.DIST(AF1337,AN$816,AN$817,0)</f>
        <v>0</v>
      </c>
      <c r="AQ1337" s="137" t="str">
        <f t="shared" ref="AQ1337:AQ1400" si="255">IF(AP1337=MAX(AP$824:AP$2815),AK1337,"")</f>
        <v/>
      </c>
      <c r="AR1337" s="137" t="str">
        <f t="shared" ref="AR1337:AR1400" si="256">IF(AQ1337=MIN(AQ$824:AQ$2815),AQ1337,"")</f>
        <v/>
      </c>
      <c r="AZ1337" s="163"/>
      <c r="BA1337" s="142"/>
      <c r="BB1337" s="163"/>
      <c r="BC1337" s="174"/>
      <c r="BD1337" s="174"/>
      <c r="BE1337" s="174"/>
      <c r="BF1337" s="174"/>
      <c r="BG1337" s="164"/>
      <c r="BH1337" s="164"/>
      <c r="BI1337" s="164"/>
      <c r="BK1337" s="137">
        <v>490</v>
      </c>
      <c r="BL1337" s="137">
        <f t="shared" si="244"/>
        <v>3.1296000000000239</v>
      </c>
      <c r="BM1337" s="137">
        <f t="shared" si="245"/>
        <v>0.8727598561347365</v>
      </c>
      <c r="BN1337" s="137">
        <f t="shared" si="246"/>
        <v>6.1737843656495262E-4</v>
      </c>
      <c r="BO1337" s="137" t="str">
        <f t="shared" si="247"/>
        <v/>
      </c>
      <c r="BP1337" s="137" t="str">
        <f t="shared" si="243"/>
        <v/>
      </c>
    </row>
    <row r="1338" spans="3:68" ht="20.100000000000001" customHeight="1" x14ac:dyDescent="0.25">
      <c r="C1338" s="12"/>
      <c r="E1338" s="130"/>
      <c r="F1338" s="130"/>
      <c r="S1338" s="138"/>
      <c r="U1338" s="154"/>
      <c r="V1338" s="154"/>
      <c r="AF1338" s="137">
        <v>514</v>
      </c>
      <c r="AG1338" s="137">
        <f t="shared" si="248"/>
        <v>-1.944</v>
      </c>
      <c r="AK1338" s="137">
        <f t="shared" si="249"/>
        <v>6.0294973724765701E-2</v>
      </c>
      <c r="AL1338" s="137">
        <f t="shared" si="250"/>
        <v>2.5947725549759625E-2</v>
      </c>
      <c r="AM1338" s="137">
        <f t="shared" si="251"/>
        <v>6.0294973724765701E-2</v>
      </c>
      <c r="AN1338" s="137" t="str">
        <f t="shared" si="252"/>
        <v/>
      </c>
      <c r="AO1338" s="137" t="str">
        <f t="shared" si="253"/>
        <v/>
      </c>
      <c r="AP1338" s="137">
        <f t="shared" si="254"/>
        <v>0</v>
      </c>
      <c r="AQ1338" s="137" t="str">
        <f t="shared" si="255"/>
        <v/>
      </c>
      <c r="AR1338" s="137" t="str">
        <f t="shared" si="256"/>
        <v/>
      </c>
      <c r="AZ1338" s="163"/>
      <c r="BA1338" s="142"/>
      <c r="BB1338" s="163"/>
      <c r="BC1338" s="174"/>
      <c r="BD1338" s="174"/>
      <c r="BE1338" s="174"/>
      <c r="BF1338" s="174"/>
      <c r="BG1338" s="164"/>
      <c r="BH1338" s="164"/>
      <c r="BI1338" s="164"/>
      <c r="BK1338" s="137">
        <v>491</v>
      </c>
      <c r="BL1338" s="137">
        <f t="shared" si="244"/>
        <v>3.1360000000000241</v>
      </c>
      <c r="BM1338" s="137">
        <f t="shared" si="245"/>
        <v>0.87214247769817155</v>
      </c>
      <c r="BN1338" s="137">
        <f t="shared" si="246"/>
        <v>6.1855383419195942E-4</v>
      </c>
      <c r="BO1338" s="137" t="str">
        <f t="shared" si="247"/>
        <v/>
      </c>
      <c r="BP1338" s="137" t="str">
        <f t="shared" si="243"/>
        <v/>
      </c>
    </row>
    <row r="1339" spans="3:68" ht="20.100000000000001" customHeight="1" x14ac:dyDescent="0.25">
      <c r="C1339" s="12"/>
      <c r="E1339" s="130"/>
      <c r="F1339" s="130"/>
      <c r="S1339" s="138"/>
      <c r="U1339" s="154"/>
      <c r="V1339" s="154"/>
      <c r="AF1339" s="137">
        <v>515</v>
      </c>
      <c r="AG1339" s="137">
        <f t="shared" si="248"/>
        <v>-1.94</v>
      </c>
      <c r="AK1339" s="137">
        <f t="shared" si="249"/>
        <v>6.0765168954564776E-2</v>
      </c>
      <c r="AL1339" s="137">
        <f t="shared" si="250"/>
        <v>2.6189844940452685E-2</v>
      </c>
      <c r="AM1339" s="137">
        <f t="shared" si="251"/>
        <v>6.0765168954564776E-2</v>
      </c>
      <c r="AN1339" s="137" t="str">
        <f t="shared" si="252"/>
        <v/>
      </c>
      <c r="AO1339" s="137" t="str">
        <f t="shared" si="253"/>
        <v/>
      </c>
      <c r="AP1339" s="137">
        <f t="shared" si="254"/>
        <v>0</v>
      </c>
      <c r="AQ1339" s="137" t="str">
        <f t="shared" si="255"/>
        <v/>
      </c>
      <c r="AR1339" s="137" t="str">
        <f t="shared" si="256"/>
        <v/>
      </c>
      <c r="AZ1339" s="163"/>
      <c r="BA1339" s="142"/>
      <c r="BB1339" s="163"/>
      <c r="BC1339" s="174"/>
      <c r="BD1339" s="174"/>
      <c r="BE1339" s="174"/>
      <c r="BF1339" s="174"/>
      <c r="BG1339" s="164"/>
      <c r="BH1339" s="164"/>
      <c r="BI1339" s="164"/>
      <c r="BK1339" s="137">
        <v>492</v>
      </c>
      <c r="BL1339" s="137">
        <f t="shared" si="244"/>
        <v>3.1424000000000243</v>
      </c>
      <c r="BM1339" s="137">
        <f t="shared" si="245"/>
        <v>0.87152392386397959</v>
      </c>
      <c r="BN1339" s="137">
        <f t="shared" si="246"/>
        <v>6.1972502992735379E-4</v>
      </c>
      <c r="BO1339" s="137" t="str">
        <f t="shared" si="247"/>
        <v/>
      </c>
      <c r="BP1339" s="137" t="str">
        <f t="shared" si="243"/>
        <v/>
      </c>
    </row>
    <row r="1340" spans="3:68" ht="20.100000000000001" customHeight="1" x14ac:dyDescent="0.25">
      <c r="C1340" s="12"/>
      <c r="E1340" s="130"/>
      <c r="F1340" s="130"/>
      <c r="S1340" s="138"/>
      <c r="U1340" s="154"/>
      <c r="V1340" s="154"/>
      <c r="AF1340" s="137">
        <v>516</v>
      </c>
      <c r="AG1340" s="137">
        <f t="shared" si="248"/>
        <v>-1.9359999999999999</v>
      </c>
      <c r="AK1340" s="137">
        <f t="shared" si="249"/>
        <v>6.1238051067276554E-2</v>
      </c>
      <c r="AL1340" s="137">
        <f t="shared" si="250"/>
        <v>2.6433850483910441E-2</v>
      </c>
      <c r="AM1340" s="137">
        <f t="shared" si="251"/>
        <v>6.1238051067276554E-2</v>
      </c>
      <c r="AN1340" s="137" t="str">
        <f t="shared" si="252"/>
        <v/>
      </c>
      <c r="AO1340" s="137" t="str">
        <f t="shared" si="253"/>
        <v/>
      </c>
      <c r="AP1340" s="137">
        <f t="shared" si="254"/>
        <v>0</v>
      </c>
      <c r="AQ1340" s="137" t="str">
        <f t="shared" si="255"/>
        <v/>
      </c>
      <c r="AR1340" s="137" t="str">
        <f t="shared" si="256"/>
        <v/>
      </c>
      <c r="AZ1340" s="163"/>
      <c r="BA1340" s="142"/>
      <c r="BB1340" s="163"/>
      <c r="BC1340" s="174"/>
      <c r="BD1340" s="174"/>
      <c r="BE1340" s="174"/>
      <c r="BF1340" s="174"/>
      <c r="BG1340" s="164"/>
      <c r="BH1340" s="164"/>
      <c r="BI1340" s="164"/>
      <c r="BK1340" s="137">
        <v>493</v>
      </c>
      <c r="BL1340" s="137">
        <f t="shared" si="244"/>
        <v>3.1488000000000245</v>
      </c>
      <c r="BM1340" s="137">
        <f t="shared" si="245"/>
        <v>0.87090419883405223</v>
      </c>
      <c r="BN1340" s="137">
        <f t="shared" si="246"/>
        <v>6.2089201767923097E-4</v>
      </c>
      <c r="BO1340" s="137" t="str">
        <f t="shared" si="247"/>
        <v/>
      </c>
      <c r="BP1340" s="137" t="str">
        <f t="shared" si="243"/>
        <v/>
      </c>
    </row>
    <row r="1341" spans="3:68" ht="20.100000000000001" customHeight="1" x14ac:dyDescent="0.25">
      <c r="C1341" s="12"/>
      <c r="E1341" s="130"/>
      <c r="F1341" s="130"/>
      <c r="S1341" s="138"/>
      <c r="U1341" s="154"/>
      <c r="V1341" s="154"/>
      <c r="AF1341" s="137">
        <v>517</v>
      </c>
      <c r="AG1341" s="137">
        <f t="shared" si="248"/>
        <v>-1.9319999999999999</v>
      </c>
      <c r="AK1341" s="137">
        <f t="shared" si="249"/>
        <v>6.1713625781571947E-2</v>
      </c>
      <c r="AL1341" s="137">
        <f t="shared" si="250"/>
        <v>2.6679752939130129E-2</v>
      </c>
      <c r="AM1341" s="137">
        <f t="shared" si="251"/>
        <v>6.1713625781571947E-2</v>
      </c>
      <c r="AN1341" s="137" t="str">
        <f t="shared" si="252"/>
        <v/>
      </c>
      <c r="AO1341" s="137" t="str">
        <f t="shared" si="253"/>
        <v/>
      </c>
      <c r="AP1341" s="137">
        <f t="shared" si="254"/>
        <v>0</v>
      </c>
      <c r="AQ1341" s="137" t="str">
        <f t="shared" si="255"/>
        <v/>
      </c>
      <c r="AR1341" s="137" t="str">
        <f t="shared" si="256"/>
        <v/>
      </c>
      <c r="AZ1341" s="163"/>
      <c r="BA1341" s="142"/>
      <c r="BB1341" s="163"/>
      <c r="BC1341" s="174"/>
      <c r="BD1341" s="174"/>
      <c r="BE1341" s="174"/>
      <c r="BF1341" s="174"/>
      <c r="BG1341" s="164"/>
      <c r="BH1341" s="164"/>
      <c r="BI1341" s="164"/>
      <c r="BK1341" s="137">
        <v>494</v>
      </c>
      <c r="BL1341" s="137">
        <f t="shared" si="244"/>
        <v>3.1552000000000247</v>
      </c>
      <c r="BM1341" s="137">
        <f t="shared" si="245"/>
        <v>0.870283306816373</v>
      </c>
      <c r="BN1341" s="137">
        <f t="shared" si="246"/>
        <v>6.2205479146260068E-4</v>
      </c>
      <c r="BO1341" s="137" t="str">
        <f t="shared" si="247"/>
        <v/>
      </c>
      <c r="BP1341" s="137" t="str">
        <f t="shared" si="243"/>
        <v/>
      </c>
    </row>
    <row r="1342" spans="3:68" ht="20.100000000000001" customHeight="1" x14ac:dyDescent="0.25">
      <c r="C1342" s="12"/>
      <c r="E1342" s="130"/>
      <c r="F1342" s="130"/>
      <c r="S1342" s="138"/>
      <c r="U1342" s="154"/>
      <c r="V1342" s="154"/>
      <c r="AF1342" s="137">
        <v>518</v>
      </c>
      <c r="AG1342" s="137">
        <f t="shared" si="248"/>
        <v>-1.9279999999999999</v>
      </c>
      <c r="AK1342" s="137">
        <f t="shared" si="249"/>
        <v>6.219189873083366E-2</v>
      </c>
      <c r="AL1342" s="137">
        <f t="shared" si="250"/>
        <v>2.692756308781347E-2</v>
      </c>
      <c r="AM1342" s="137">
        <f t="shared" si="251"/>
        <v>6.219189873083366E-2</v>
      </c>
      <c r="AN1342" s="137" t="str">
        <f t="shared" si="252"/>
        <v/>
      </c>
      <c r="AO1342" s="137" t="str">
        <f t="shared" si="253"/>
        <v/>
      </c>
      <c r="AP1342" s="137">
        <f t="shared" si="254"/>
        <v>0</v>
      </c>
      <c r="AQ1342" s="137" t="str">
        <f t="shared" si="255"/>
        <v/>
      </c>
      <c r="AR1342" s="137" t="str">
        <f t="shared" si="256"/>
        <v/>
      </c>
      <c r="AZ1342" s="163"/>
      <c r="BA1342" s="142"/>
      <c r="BB1342" s="163"/>
      <c r="BC1342" s="174"/>
      <c r="BD1342" s="174"/>
      <c r="BE1342" s="174"/>
      <c r="BF1342" s="174"/>
      <c r="BG1342" s="164"/>
      <c r="BH1342" s="164"/>
      <c r="BI1342" s="164"/>
      <c r="BK1342" s="137">
        <v>495</v>
      </c>
      <c r="BL1342" s="137">
        <f t="shared" si="244"/>
        <v>3.1616000000000248</v>
      </c>
      <c r="BM1342" s="137">
        <f t="shared" si="245"/>
        <v>0.8696612520249104</v>
      </c>
      <c r="BN1342" s="137">
        <f t="shared" si="246"/>
        <v>6.2321334539994222E-4</v>
      </c>
      <c r="BO1342" s="137" t="str">
        <f t="shared" si="247"/>
        <v/>
      </c>
      <c r="BP1342" s="137" t="str">
        <f t="shared" si="243"/>
        <v/>
      </c>
    </row>
    <row r="1343" spans="3:68" ht="20.100000000000001" customHeight="1" x14ac:dyDescent="0.25">
      <c r="C1343" s="12"/>
      <c r="E1343" s="130"/>
      <c r="F1343" s="130"/>
      <c r="S1343" s="138"/>
      <c r="U1343" s="154"/>
      <c r="V1343" s="154"/>
      <c r="AF1343" s="137">
        <v>519</v>
      </c>
      <c r="AG1343" s="137">
        <f t="shared" si="248"/>
        <v>-1.9239999999999999</v>
      </c>
      <c r="AK1343" s="137">
        <f t="shared" si="249"/>
        <v>6.2672875462131794E-2</v>
      </c>
      <c r="AL1343" s="137">
        <f t="shared" si="250"/>
        <v>2.7177291734023407E-2</v>
      </c>
      <c r="AM1343" s="137">
        <f t="shared" si="251"/>
        <v>6.2672875462131794E-2</v>
      </c>
      <c r="AN1343" s="137" t="str">
        <f t="shared" si="252"/>
        <v/>
      </c>
      <c r="AO1343" s="137" t="str">
        <f t="shared" si="253"/>
        <v/>
      </c>
      <c r="AP1343" s="137">
        <f t="shared" si="254"/>
        <v>0</v>
      </c>
      <c r="AQ1343" s="137" t="str">
        <f t="shared" si="255"/>
        <v/>
      </c>
      <c r="AR1343" s="137" t="str">
        <f t="shared" si="256"/>
        <v/>
      </c>
      <c r="AZ1343" s="163"/>
      <c r="BA1343" s="142"/>
      <c r="BB1343" s="163"/>
      <c r="BC1343" s="174"/>
      <c r="BD1343" s="174"/>
      <c r="BE1343" s="174"/>
      <c r="BF1343" s="174"/>
      <c r="BG1343" s="164"/>
      <c r="BH1343" s="164"/>
      <c r="BI1343" s="164"/>
      <c r="BK1343" s="137">
        <v>496</v>
      </c>
      <c r="BL1343" s="137">
        <f t="shared" si="244"/>
        <v>3.168000000000025</v>
      </c>
      <c r="BM1343" s="137">
        <f t="shared" si="245"/>
        <v>0.86903803867951046</v>
      </c>
      <c r="BN1343" s="137">
        <f t="shared" si="246"/>
        <v>6.2436767372042734E-4</v>
      </c>
      <c r="BO1343" s="137" t="str">
        <f t="shared" si="247"/>
        <v/>
      </c>
      <c r="BP1343" s="137" t="str">
        <f t="shared" si="243"/>
        <v/>
      </c>
    </row>
    <row r="1344" spans="3:68" ht="20.100000000000001" customHeight="1" x14ac:dyDescent="0.25">
      <c r="C1344" s="12"/>
      <c r="E1344" s="130"/>
      <c r="F1344" s="130"/>
      <c r="S1344" s="138"/>
      <c r="U1344" s="154"/>
      <c r="V1344" s="154"/>
      <c r="AF1344" s="137">
        <v>520</v>
      </c>
      <c r="AG1344" s="137">
        <f t="shared" si="248"/>
        <v>-1.92</v>
      </c>
      <c r="AK1344" s="137">
        <f t="shared" si="249"/>
        <v>6.3156561435198655E-2</v>
      </c>
      <c r="AL1344" s="137">
        <f t="shared" si="250"/>
        <v>2.7428949703836809E-2</v>
      </c>
      <c r="AM1344" s="137">
        <f t="shared" si="251"/>
        <v>6.3156561435198655E-2</v>
      </c>
      <c r="AN1344" s="137" t="str">
        <f t="shared" si="252"/>
        <v/>
      </c>
      <c r="AO1344" s="137" t="str">
        <f t="shared" si="253"/>
        <v/>
      </c>
      <c r="AP1344" s="137">
        <f t="shared" si="254"/>
        <v>0</v>
      </c>
      <c r="AQ1344" s="137" t="str">
        <f t="shared" si="255"/>
        <v/>
      </c>
      <c r="AR1344" s="137" t="str">
        <f t="shared" si="256"/>
        <v/>
      </c>
      <c r="AZ1344" s="163"/>
      <c r="BA1344" s="142"/>
      <c r="BB1344" s="163"/>
      <c r="BC1344" s="174"/>
      <c r="BD1344" s="174"/>
      <c r="BE1344" s="174"/>
      <c r="BF1344" s="174"/>
      <c r="BG1344" s="164"/>
      <c r="BH1344" s="164"/>
      <c r="BI1344" s="164"/>
      <c r="BK1344" s="137">
        <v>497</v>
      </c>
      <c r="BL1344" s="137">
        <f t="shared" si="244"/>
        <v>3.1744000000000252</v>
      </c>
      <c r="BM1344" s="137">
        <f t="shared" si="245"/>
        <v>0.86841367100579003</v>
      </c>
      <c r="BN1344" s="137">
        <f t="shared" si="246"/>
        <v>6.2551777075914305E-4</v>
      </c>
      <c r="BO1344" s="137" t="str">
        <f t="shared" si="247"/>
        <v/>
      </c>
      <c r="BP1344" s="137" t="str">
        <f t="shared" si="243"/>
        <v/>
      </c>
    </row>
    <row r="1345" spans="3:68" ht="20.100000000000001" customHeight="1" x14ac:dyDescent="0.25">
      <c r="C1345" s="12"/>
      <c r="E1345" s="130"/>
      <c r="F1345" s="130"/>
      <c r="S1345" s="138"/>
      <c r="U1345" s="154"/>
      <c r="V1345" s="154"/>
      <c r="AF1345" s="137">
        <v>521</v>
      </c>
      <c r="AG1345" s="137">
        <f t="shared" si="248"/>
        <v>-1.9159999999999999</v>
      </c>
      <c r="AK1345" s="137">
        <f t="shared" si="249"/>
        <v>6.3642962021402502E-2</v>
      </c>
      <c r="AL1345" s="137">
        <f t="shared" si="250"/>
        <v>2.7682547844993161E-2</v>
      </c>
      <c r="AM1345" s="137">
        <f t="shared" si="251"/>
        <v>6.3642962021402502E-2</v>
      </c>
      <c r="AN1345" s="137" t="str">
        <f t="shared" si="252"/>
        <v/>
      </c>
      <c r="AO1345" s="137" t="str">
        <f t="shared" si="253"/>
        <v/>
      </c>
      <c r="AP1345" s="137">
        <f t="shared" si="254"/>
        <v>0</v>
      </c>
      <c r="AQ1345" s="137" t="str">
        <f t="shared" si="255"/>
        <v/>
      </c>
      <c r="AR1345" s="137" t="str">
        <f t="shared" si="256"/>
        <v/>
      </c>
      <c r="AZ1345" s="163"/>
      <c r="BA1345" s="142"/>
      <c r="BB1345" s="163"/>
      <c r="BC1345" s="174"/>
      <c r="BD1345" s="174"/>
      <c r="BE1345" s="174"/>
      <c r="BF1345" s="174"/>
      <c r="BG1345" s="164"/>
      <c r="BH1345" s="164"/>
      <c r="BI1345" s="164"/>
      <c r="BK1345" s="137">
        <v>498</v>
      </c>
      <c r="BL1345" s="137">
        <f t="shared" si="244"/>
        <v>3.1808000000000254</v>
      </c>
      <c r="BM1345" s="137">
        <f t="shared" si="245"/>
        <v>0.86778815323503089</v>
      </c>
      <c r="BN1345" s="137">
        <f t="shared" si="246"/>
        <v>6.2666363095709166E-4</v>
      </c>
      <c r="BO1345" s="137" t="str">
        <f t="shared" si="247"/>
        <v/>
      </c>
      <c r="BP1345" s="137" t="str">
        <f t="shared" si="243"/>
        <v/>
      </c>
    </row>
    <row r="1346" spans="3:68" ht="20.100000000000001" customHeight="1" x14ac:dyDescent="0.25">
      <c r="C1346" s="12"/>
      <c r="E1346" s="130"/>
      <c r="F1346" s="130"/>
      <c r="S1346" s="138"/>
      <c r="U1346" s="154"/>
      <c r="V1346" s="154"/>
      <c r="AF1346" s="137">
        <v>522</v>
      </c>
      <c r="AG1346" s="137">
        <f t="shared" si="248"/>
        <v>-1.9119999999999999</v>
      </c>
      <c r="AK1346" s="137">
        <f t="shared" si="249"/>
        <v>6.4132082502720483E-2</v>
      </c>
      <c r="AL1346" s="137">
        <f t="shared" si="250"/>
        <v>2.7938097026538877E-2</v>
      </c>
      <c r="AM1346" s="137">
        <f t="shared" si="251"/>
        <v>6.4132082502720483E-2</v>
      </c>
      <c r="AN1346" s="137" t="str">
        <f t="shared" si="252"/>
        <v/>
      </c>
      <c r="AO1346" s="137" t="str">
        <f t="shared" si="253"/>
        <v/>
      </c>
      <c r="AP1346" s="137">
        <f t="shared" si="254"/>
        <v>0</v>
      </c>
      <c r="AQ1346" s="137" t="str">
        <f t="shared" si="255"/>
        <v/>
      </c>
      <c r="AR1346" s="137" t="str">
        <f t="shared" si="256"/>
        <v/>
      </c>
      <c r="AZ1346" s="163"/>
      <c r="BA1346" s="142"/>
      <c r="BB1346" s="163"/>
      <c r="BC1346" s="174"/>
      <c r="BD1346" s="174"/>
      <c r="BE1346" s="174"/>
      <c r="BF1346" s="174"/>
      <c r="BG1346" s="164"/>
      <c r="BH1346" s="164"/>
      <c r="BI1346" s="164"/>
      <c r="BK1346" s="137">
        <v>499</v>
      </c>
      <c r="BL1346" s="137">
        <f t="shared" si="244"/>
        <v>3.1872000000000256</v>
      </c>
      <c r="BM1346" s="137">
        <f t="shared" si="245"/>
        <v>0.8671614896040738</v>
      </c>
      <c r="BN1346" s="137">
        <f t="shared" si="246"/>
        <v>6.2780524885974742E-4</v>
      </c>
      <c r="BO1346" s="137" t="str">
        <f t="shared" si="247"/>
        <v/>
      </c>
      <c r="BP1346" s="137" t="str">
        <f t="shared" si="243"/>
        <v/>
      </c>
    </row>
    <row r="1347" spans="3:68" ht="20.100000000000001" customHeight="1" x14ac:dyDescent="0.25">
      <c r="C1347" s="12"/>
      <c r="E1347" s="130"/>
      <c r="F1347" s="130"/>
      <c r="S1347" s="138"/>
      <c r="U1347" s="154"/>
      <c r="V1347" s="154"/>
      <c r="AF1347" s="137">
        <v>523</v>
      </c>
      <c r="AG1347" s="137">
        <f t="shared" si="248"/>
        <v>-1.9079999999999999</v>
      </c>
      <c r="AK1347" s="137">
        <f t="shared" si="249"/>
        <v>6.4623928070710907E-2</v>
      </c>
      <c r="AL1347" s="137">
        <f t="shared" si="250"/>
        <v>2.819560813846787E-2</v>
      </c>
      <c r="AM1347" s="137">
        <f t="shared" si="251"/>
        <v>6.4623928070710907E-2</v>
      </c>
      <c r="AN1347" s="137" t="str">
        <f t="shared" si="252"/>
        <v/>
      </c>
      <c r="AO1347" s="137" t="str">
        <f t="shared" si="253"/>
        <v/>
      </c>
      <c r="AP1347" s="137">
        <f t="shared" si="254"/>
        <v>0</v>
      </c>
      <c r="AQ1347" s="137" t="str">
        <f t="shared" si="255"/>
        <v/>
      </c>
      <c r="AR1347" s="137" t="str">
        <f t="shared" si="256"/>
        <v/>
      </c>
      <c r="AZ1347" s="163"/>
      <c r="BA1347" s="142"/>
      <c r="BB1347" s="163"/>
      <c r="BC1347" s="174"/>
      <c r="BD1347" s="174"/>
      <c r="BE1347" s="174"/>
      <c r="BF1347" s="174"/>
      <c r="BG1347" s="164"/>
      <c r="BH1347" s="164"/>
      <c r="BI1347" s="164"/>
      <c r="BK1347" s="137">
        <v>500</v>
      </c>
      <c r="BL1347" s="137">
        <f t="shared" si="244"/>
        <v>3.1936000000000258</v>
      </c>
      <c r="BM1347" s="137">
        <f t="shared" si="245"/>
        <v>0.86653368435521405</v>
      </c>
      <c r="BN1347" s="137">
        <f t="shared" si="246"/>
        <v>6.2894261911816685E-4</v>
      </c>
      <c r="BO1347" s="137" t="str">
        <f t="shared" si="247"/>
        <v/>
      </c>
      <c r="BP1347" s="137" t="str">
        <f t="shared" si="243"/>
        <v/>
      </c>
    </row>
    <row r="1348" spans="3:68" ht="20.100000000000001" customHeight="1" x14ac:dyDescent="0.25">
      <c r="C1348" s="12"/>
      <c r="E1348" s="130"/>
      <c r="F1348" s="130"/>
      <c r="S1348" s="138"/>
      <c r="U1348" s="154"/>
      <c r="V1348" s="154"/>
      <c r="AF1348" s="137">
        <v>524</v>
      </c>
      <c r="AG1348" s="137">
        <f t="shared" si="248"/>
        <v>-1.9039999999999999</v>
      </c>
      <c r="AK1348" s="137">
        <f t="shared" si="249"/>
        <v>6.5118503825484716E-2</v>
      </c>
      <c r="AL1348" s="137">
        <f t="shared" si="250"/>
        <v>2.8455092091357707E-2</v>
      </c>
      <c r="AM1348" s="137">
        <f t="shared" si="251"/>
        <v>6.5118503825484716E-2</v>
      </c>
      <c r="AN1348" s="137" t="str">
        <f t="shared" si="252"/>
        <v/>
      </c>
      <c r="AO1348" s="137" t="str">
        <f t="shared" si="253"/>
        <v/>
      </c>
      <c r="AP1348" s="137">
        <f t="shared" si="254"/>
        <v>0</v>
      </c>
      <c r="AQ1348" s="137" t="str">
        <f t="shared" si="255"/>
        <v/>
      </c>
      <c r="AR1348" s="137" t="str">
        <f t="shared" si="256"/>
        <v/>
      </c>
      <c r="AZ1348" s="163"/>
      <c r="BA1348" s="142"/>
      <c r="BB1348" s="163"/>
      <c r="BC1348" s="174"/>
      <c r="BD1348" s="174"/>
      <c r="BE1348" s="174"/>
      <c r="BF1348" s="174"/>
      <c r="BG1348" s="164"/>
      <c r="BH1348" s="164"/>
      <c r="BI1348" s="164"/>
      <c r="BK1348" s="137">
        <v>501</v>
      </c>
      <c r="BL1348" s="137">
        <f t="shared" si="244"/>
        <v>3.2000000000000259</v>
      </c>
      <c r="BM1348" s="137">
        <f t="shared" si="245"/>
        <v>0.86590474173609588</v>
      </c>
      <c r="BN1348" s="137">
        <f t="shared" si="246"/>
        <v>6.3007573648632409E-4</v>
      </c>
      <c r="BO1348" s="137" t="str">
        <f t="shared" si="247"/>
        <v/>
      </c>
      <c r="BP1348" s="137" t="str">
        <f t="shared" si="243"/>
        <v/>
      </c>
    </row>
    <row r="1349" spans="3:68" ht="20.100000000000001" customHeight="1" x14ac:dyDescent="0.25">
      <c r="C1349" s="12"/>
      <c r="E1349" s="130"/>
      <c r="F1349" s="130"/>
      <c r="S1349" s="138"/>
      <c r="U1349" s="154"/>
      <c r="V1349" s="154"/>
      <c r="AF1349" s="137">
        <v>525</v>
      </c>
      <c r="AG1349" s="137">
        <f t="shared" si="248"/>
        <v>-1.9</v>
      </c>
      <c r="AK1349" s="137">
        <f t="shared" si="249"/>
        <v>6.5615814774676595E-2</v>
      </c>
      <c r="AL1349" s="137">
        <f t="shared" si="250"/>
        <v>2.87165598160018E-2</v>
      </c>
      <c r="AM1349" s="137">
        <f t="shared" si="251"/>
        <v>6.5615814774676595E-2</v>
      </c>
      <c r="AN1349" s="137" t="str">
        <f t="shared" si="252"/>
        <v/>
      </c>
      <c r="AO1349" s="137" t="str">
        <f t="shared" si="253"/>
        <v/>
      </c>
      <c r="AP1349" s="137">
        <f t="shared" si="254"/>
        <v>0</v>
      </c>
      <c r="AQ1349" s="137" t="str">
        <f t="shared" si="255"/>
        <v/>
      </c>
      <c r="AR1349" s="137" t="str">
        <f t="shared" si="256"/>
        <v/>
      </c>
      <c r="AZ1349" s="163"/>
      <c r="BA1349" s="142"/>
      <c r="BB1349" s="163"/>
      <c r="BC1349" s="174"/>
      <c r="BD1349" s="174"/>
      <c r="BE1349" s="174"/>
      <c r="BF1349" s="174"/>
      <c r="BG1349" s="164"/>
      <c r="BH1349" s="164"/>
      <c r="BI1349" s="164"/>
      <c r="BK1349" s="137">
        <v>502</v>
      </c>
      <c r="BL1349" s="137">
        <f t="shared" si="244"/>
        <v>3.2064000000000261</v>
      </c>
      <c r="BM1349" s="137">
        <f t="shared" si="245"/>
        <v>0.86527466599960956</v>
      </c>
      <c r="BN1349" s="137">
        <f t="shared" si="246"/>
        <v>6.3120459582255428E-4</v>
      </c>
      <c r="BO1349" s="137" t="str">
        <f t="shared" si="247"/>
        <v/>
      </c>
      <c r="BP1349" s="137" t="str">
        <f t="shared" si="243"/>
        <v/>
      </c>
    </row>
    <row r="1350" spans="3:68" ht="20.100000000000001" customHeight="1" x14ac:dyDescent="0.25">
      <c r="C1350" s="12"/>
      <c r="E1350" s="130"/>
      <c r="F1350" s="130"/>
      <c r="S1350" s="138"/>
      <c r="U1350" s="154"/>
      <c r="V1350" s="154"/>
      <c r="AF1350" s="137">
        <v>526</v>
      </c>
      <c r="AG1350" s="137">
        <f t="shared" si="248"/>
        <v>-1.8959999999999999</v>
      </c>
      <c r="AK1350" s="137">
        <f t="shared" si="249"/>
        <v>6.6115865832415521E-2</v>
      </c>
      <c r="AL1350" s="137">
        <f t="shared" si="250"/>
        <v>2.8980022263037378E-2</v>
      </c>
      <c r="AM1350" s="137">
        <f t="shared" si="251"/>
        <v>6.6115865832415521E-2</v>
      </c>
      <c r="AN1350" s="137" t="str">
        <f t="shared" si="252"/>
        <v/>
      </c>
      <c r="AO1350" s="137" t="str">
        <f t="shared" si="253"/>
        <v/>
      </c>
      <c r="AP1350" s="137">
        <f t="shared" si="254"/>
        <v>0</v>
      </c>
      <c r="AQ1350" s="137" t="str">
        <f t="shared" si="255"/>
        <v/>
      </c>
      <c r="AR1350" s="137" t="str">
        <f t="shared" si="256"/>
        <v/>
      </c>
      <c r="AZ1350" s="163"/>
      <c r="BA1350" s="142"/>
      <c r="BB1350" s="163"/>
      <c r="BC1350" s="174"/>
      <c r="BD1350" s="174"/>
      <c r="BE1350" s="174"/>
      <c r="BF1350" s="174"/>
      <c r="BG1350" s="164"/>
      <c r="BH1350" s="164"/>
      <c r="BI1350" s="164"/>
      <c r="BK1350" s="137">
        <v>503</v>
      </c>
      <c r="BL1350" s="137">
        <f t="shared" si="244"/>
        <v>3.2128000000000263</v>
      </c>
      <c r="BM1350" s="137">
        <f t="shared" si="245"/>
        <v>0.86464346140378701</v>
      </c>
      <c r="BN1350" s="137">
        <f t="shared" si="246"/>
        <v>6.323291920879992E-4</v>
      </c>
      <c r="BO1350" s="137" t="str">
        <f t="shared" si="247"/>
        <v/>
      </c>
      <c r="BP1350" s="137" t="str">
        <f t="shared" si="243"/>
        <v/>
      </c>
    </row>
    <row r="1351" spans="3:68" ht="20.100000000000001" customHeight="1" x14ac:dyDescent="0.25">
      <c r="C1351" s="12"/>
      <c r="E1351" s="130"/>
      <c r="F1351" s="130"/>
      <c r="S1351" s="138"/>
      <c r="U1351" s="154"/>
      <c r="V1351" s="154"/>
      <c r="AF1351" s="137">
        <v>527</v>
      </c>
      <c r="AG1351" s="137">
        <f t="shared" si="248"/>
        <v>-1.8919999999999999</v>
      </c>
      <c r="AK1351" s="137">
        <f t="shared" si="249"/>
        <v>6.66186618182949E-2</v>
      </c>
      <c r="AL1351" s="137">
        <f t="shared" si="250"/>
        <v>2.9245490402569553E-2</v>
      </c>
      <c r="AM1351" s="137">
        <f t="shared" si="251"/>
        <v>6.66186618182949E-2</v>
      </c>
      <c r="AN1351" s="137" t="str">
        <f t="shared" si="252"/>
        <v/>
      </c>
      <c r="AO1351" s="137" t="str">
        <f t="shared" si="253"/>
        <v/>
      </c>
      <c r="AP1351" s="137">
        <f t="shared" si="254"/>
        <v>0</v>
      </c>
      <c r="AQ1351" s="137" t="str">
        <f t="shared" si="255"/>
        <v/>
      </c>
      <c r="AR1351" s="137" t="str">
        <f t="shared" si="256"/>
        <v/>
      </c>
      <c r="AZ1351" s="163"/>
      <c r="BA1351" s="142"/>
      <c r="BB1351" s="163"/>
      <c r="BC1351" s="174"/>
      <c r="BD1351" s="174"/>
      <c r="BE1351" s="174"/>
      <c r="BF1351" s="174"/>
      <c r="BG1351" s="164"/>
      <c r="BH1351" s="164"/>
      <c r="BI1351" s="164"/>
      <c r="BK1351" s="137">
        <v>504</v>
      </c>
      <c r="BL1351" s="137">
        <f t="shared" si="244"/>
        <v>3.2192000000000265</v>
      </c>
      <c r="BM1351" s="137">
        <f t="shared" si="245"/>
        <v>0.86401113221169901</v>
      </c>
      <c r="BN1351" s="137">
        <f t="shared" si="246"/>
        <v>6.3344952034594115E-4</v>
      </c>
      <c r="BO1351" s="137" t="str">
        <f t="shared" si="247"/>
        <v/>
      </c>
      <c r="BP1351" s="137" t="str">
        <f t="shared" si="243"/>
        <v/>
      </c>
    </row>
    <row r="1352" spans="3:68" ht="20.100000000000001" customHeight="1" x14ac:dyDescent="0.25">
      <c r="C1352" s="12"/>
      <c r="E1352" s="130"/>
      <c r="F1352" s="130"/>
      <c r="S1352" s="138"/>
      <c r="U1352" s="154"/>
      <c r="V1352" s="154"/>
      <c r="AF1352" s="137">
        <v>528</v>
      </c>
      <c r="AG1352" s="137">
        <f t="shared" si="248"/>
        <v>-1.8879999999999999</v>
      </c>
      <c r="AK1352" s="137">
        <f t="shared" si="249"/>
        <v>6.7124207456342566E-2</v>
      </c>
      <c r="AL1352" s="137">
        <f t="shared" si="250"/>
        <v>2.9512975223790944E-2</v>
      </c>
      <c r="AM1352" s="137">
        <f t="shared" si="251"/>
        <v>6.7124207456342566E-2</v>
      </c>
      <c r="AN1352" s="137" t="str">
        <f t="shared" si="252"/>
        <v/>
      </c>
      <c r="AO1352" s="137" t="str">
        <f t="shared" si="253"/>
        <v/>
      </c>
      <c r="AP1352" s="137">
        <f t="shared" si="254"/>
        <v>0</v>
      </c>
      <c r="AQ1352" s="137" t="str">
        <f t="shared" si="255"/>
        <v/>
      </c>
      <c r="AR1352" s="137" t="str">
        <f t="shared" si="256"/>
        <v/>
      </c>
      <c r="AZ1352" s="163"/>
      <c r="BA1352" s="142"/>
      <c r="BB1352" s="163"/>
      <c r="BC1352" s="174"/>
      <c r="BD1352" s="174"/>
      <c r="BE1352" s="174"/>
      <c r="BF1352" s="174"/>
      <c r="BG1352" s="164"/>
      <c r="BH1352" s="164"/>
      <c r="BI1352" s="164"/>
      <c r="BK1352" s="137">
        <v>505</v>
      </c>
      <c r="BL1352" s="137">
        <f t="shared" si="244"/>
        <v>3.2256000000000267</v>
      </c>
      <c r="BM1352" s="137">
        <f t="shared" si="245"/>
        <v>0.86337768269135307</v>
      </c>
      <c r="BN1352" s="137">
        <f t="shared" si="246"/>
        <v>6.3456557576291317E-4</v>
      </c>
      <c r="BO1352" s="137" t="str">
        <f t="shared" si="247"/>
        <v/>
      </c>
      <c r="BP1352" s="137" t="str">
        <f t="shared" si="243"/>
        <v/>
      </c>
    </row>
    <row r="1353" spans="3:68" ht="20.100000000000001" customHeight="1" x14ac:dyDescent="0.25">
      <c r="C1353" s="12"/>
      <c r="E1353" s="130"/>
      <c r="F1353" s="130"/>
      <c r="S1353" s="138"/>
      <c r="U1353" s="154"/>
      <c r="V1353" s="154"/>
      <c r="AF1353" s="137">
        <v>529</v>
      </c>
      <c r="AG1353" s="137">
        <f t="shared" si="248"/>
        <v>-1.8839999999999999</v>
      </c>
      <c r="AK1353" s="137">
        <f t="shared" si="249"/>
        <v>6.76325073739905E-2</v>
      </c>
      <c r="AL1353" s="137">
        <f t="shared" si="250"/>
        <v>2.9782487734597435E-2</v>
      </c>
      <c r="AM1353" s="137">
        <f t="shared" si="251"/>
        <v>6.76325073739905E-2</v>
      </c>
      <c r="AN1353" s="137" t="str">
        <f t="shared" si="252"/>
        <v/>
      </c>
      <c r="AO1353" s="137" t="str">
        <f t="shared" si="253"/>
        <v/>
      </c>
      <c r="AP1353" s="137">
        <f t="shared" si="254"/>
        <v>0</v>
      </c>
      <c r="AQ1353" s="137" t="str">
        <f t="shared" si="255"/>
        <v/>
      </c>
      <c r="AR1353" s="137" t="str">
        <f t="shared" si="256"/>
        <v/>
      </c>
      <c r="AZ1353" s="163"/>
      <c r="BA1353" s="142"/>
      <c r="BB1353" s="163"/>
      <c r="BC1353" s="174"/>
      <c r="BD1353" s="174"/>
      <c r="BE1353" s="174"/>
      <c r="BF1353" s="174"/>
      <c r="BG1353" s="164"/>
      <c r="BH1353" s="164"/>
      <c r="BI1353" s="164"/>
      <c r="BK1353" s="137">
        <v>506</v>
      </c>
      <c r="BL1353" s="137">
        <f t="shared" si="244"/>
        <v>3.2320000000000269</v>
      </c>
      <c r="BM1353" s="137">
        <f t="shared" si="245"/>
        <v>0.86274311711559015</v>
      </c>
      <c r="BN1353" s="137">
        <f t="shared" si="246"/>
        <v>6.3567735360525734E-4</v>
      </c>
      <c r="BO1353" s="137" t="str">
        <f t="shared" si="247"/>
        <v/>
      </c>
      <c r="BP1353" s="137" t="str">
        <f t="shared" si="243"/>
        <v/>
      </c>
    </row>
    <row r="1354" spans="3:68" ht="20.100000000000001" customHeight="1" x14ac:dyDescent="0.25">
      <c r="C1354" s="12"/>
      <c r="E1354" s="130"/>
      <c r="F1354" s="130"/>
      <c r="S1354" s="138"/>
      <c r="U1354" s="154"/>
      <c r="V1354" s="154"/>
      <c r="AF1354" s="137">
        <v>530</v>
      </c>
      <c r="AG1354" s="137">
        <f t="shared" si="248"/>
        <v>-1.88</v>
      </c>
      <c r="AK1354" s="137">
        <f t="shared" si="249"/>
        <v>6.8143566101044578E-2</v>
      </c>
      <c r="AL1354" s="137">
        <f t="shared" si="250"/>
        <v>3.0054038961199788E-2</v>
      </c>
      <c r="AM1354" s="137">
        <f t="shared" si="251"/>
        <v>6.8143566101044578E-2</v>
      </c>
      <c r="AN1354" s="137" t="str">
        <f t="shared" si="252"/>
        <v/>
      </c>
      <c r="AO1354" s="137" t="str">
        <f t="shared" si="253"/>
        <v/>
      </c>
      <c r="AP1354" s="137">
        <f t="shared" si="254"/>
        <v>0</v>
      </c>
      <c r="AQ1354" s="137" t="str">
        <f t="shared" si="255"/>
        <v/>
      </c>
      <c r="AR1354" s="137" t="str">
        <f t="shared" si="256"/>
        <v/>
      </c>
      <c r="AZ1354" s="163"/>
      <c r="BA1354" s="142"/>
      <c r="BB1354" s="163"/>
      <c r="BC1354" s="174"/>
      <c r="BD1354" s="174"/>
      <c r="BE1354" s="174"/>
      <c r="BF1354" s="174"/>
      <c r="BG1354" s="164"/>
      <c r="BH1354" s="164"/>
      <c r="BI1354" s="164"/>
      <c r="BK1354" s="137">
        <v>507</v>
      </c>
      <c r="BL1354" s="137">
        <f t="shared" si="244"/>
        <v>3.238400000000027</v>
      </c>
      <c r="BM1354" s="137">
        <f t="shared" si="245"/>
        <v>0.8621074397619849</v>
      </c>
      <c r="BN1354" s="137">
        <f t="shared" si="246"/>
        <v>6.3678484924178935E-4</v>
      </c>
      <c r="BO1354" s="137" t="str">
        <f t="shared" si="247"/>
        <v/>
      </c>
      <c r="BP1354" s="137" t="str">
        <f t="shared" si="243"/>
        <v/>
      </c>
    </row>
    <row r="1355" spans="3:68" ht="20.100000000000001" customHeight="1" x14ac:dyDescent="0.25">
      <c r="C1355" s="12"/>
      <c r="E1355" s="130"/>
      <c r="F1355" s="130"/>
      <c r="S1355" s="138"/>
      <c r="U1355" s="154"/>
      <c r="V1355" s="154"/>
      <c r="AF1355" s="137">
        <v>531</v>
      </c>
      <c r="AG1355" s="137">
        <f t="shared" si="248"/>
        <v>-1.8759999999999999</v>
      </c>
      <c r="AK1355" s="137">
        <f t="shared" si="249"/>
        <v>6.865738806865429E-2</v>
      </c>
      <c r="AL1355" s="137">
        <f t="shared" si="250"/>
        <v>3.0327639947730963E-2</v>
      </c>
      <c r="AM1355" s="137">
        <f t="shared" si="251"/>
        <v>6.865738806865429E-2</v>
      </c>
      <c r="AN1355" s="137" t="str">
        <f t="shared" si="252"/>
        <v/>
      </c>
      <c r="AO1355" s="137" t="str">
        <f t="shared" si="253"/>
        <v/>
      </c>
      <c r="AP1355" s="137">
        <f t="shared" si="254"/>
        <v>0</v>
      </c>
      <c r="AQ1355" s="137" t="str">
        <f t="shared" si="255"/>
        <v/>
      </c>
      <c r="AR1355" s="137" t="str">
        <f t="shared" si="256"/>
        <v/>
      </c>
      <c r="AZ1355" s="163"/>
      <c r="BA1355" s="142"/>
      <c r="BB1355" s="163"/>
      <c r="BC1355" s="174"/>
      <c r="BD1355" s="174"/>
      <c r="BE1355" s="174"/>
      <c r="BF1355" s="174"/>
      <c r="BG1355" s="164"/>
      <c r="BH1355" s="164"/>
      <c r="BI1355" s="164"/>
      <c r="BK1355" s="137">
        <v>508</v>
      </c>
      <c r="BL1355" s="137">
        <f t="shared" si="244"/>
        <v>3.2448000000000272</v>
      </c>
      <c r="BM1355" s="137">
        <f t="shared" si="245"/>
        <v>0.86147065491274311</v>
      </c>
      <c r="BN1355" s="137">
        <f t="shared" si="246"/>
        <v>6.3788805814080085E-4</v>
      </c>
      <c r="BO1355" s="137" t="str">
        <f t="shared" si="247"/>
        <v/>
      </c>
      <c r="BP1355" s="137" t="str">
        <f t="shared" si="243"/>
        <v/>
      </c>
    </row>
    <row r="1356" spans="3:68" ht="20.100000000000001" customHeight="1" x14ac:dyDescent="0.25">
      <c r="C1356" s="12"/>
      <c r="E1356" s="130"/>
      <c r="F1356" s="130"/>
      <c r="S1356" s="138"/>
      <c r="U1356" s="154"/>
      <c r="V1356" s="154"/>
      <c r="AF1356" s="137">
        <v>532</v>
      </c>
      <c r="AG1356" s="137">
        <f t="shared" si="248"/>
        <v>-1.8719999999999999</v>
      </c>
      <c r="AK1356" s="137">
        <f t="shared" si="249"/>
        <v>6.9173977608282505E-2</v>
      </c>
      <c r="AL1356" s="137">
        <f t="shared" si="250"/>
        <v>3.0603301755849528E-2</v>
      </c>
      <c r="AM1356" s="137">
        <f t="shared" si="251"/>
        <v>6.9173977608282505E-2</v>
      </c>
      <c r="AN1356" s="137" t="str">
        <f t="shared" si="252"/>
        <v/>
      </c>
      <c r="AO1356" s="137" t="str">
        <f t="shared" si="253"/>
        <v/>
      </c>
      <c r="AP1356" s="137">
        <f t="shared" si="254"/>
        <v>0</v>
      </c>
      <c r="AQ1356" s="137" t="str">
        <f t="shared" si="255"/>
        <v/>
      </c>
      <c r="AR1356" s="137" t="str">
        <f t="shared" si="256"/>
        <v/>
      </c>
      <c r="AZ1356" s="163"/>
      <c r="BA1356" s="142"/>
      <c r="BB1356" s="163"/>
      <c r="BC1356" s="174"/>
      <c r="BD1356" s="174"/>
      <c r="BE1356" s="174"/>
      <c r="BF1356" s="174"/>
      <c r="BG1356" s="164"/>
      <c r="BH1356" s="164"/>
      <c r="BI1356" s="164"/>
      <c r="BK1356" s="137">
        <v>509</v>
      </c>
      <c r="BL1356" s="137">
        <f t="shared" si="244"/>
        <v>3.2512000000000274</v>
      </c>
      <c r="BM1356" s="137">
        <f t="shared" si="245"/>
        <v>0.8608327668546023</v>
      </c>
      <c r="BN1356" s="137">
        <f t="shared" si="246"/>
        <v>6.3898697587172482E-4</v>
      </c>
      <c r="BO1356" s="137" t="str">
        <f t="shared" si="247"/>
        <v/>
      </c>
      <c r="BP1356" s="137" t="str">
        <f t="shared" si="243"/>
        <v/>
      </c>
    </row>
    <row r="1357" spans="3:68" ht="20.100000000000001" customHeight="1" x14ac:dyDescent="0.25">
      <c r="C1357" s="12"/>
      <c r="E1357" s="130"/>
      <c r="F1357" s="130"/>
      <c r="S1357" s="138"/>
      <c r="U1357" s="154"/>
      <c r="V1357" s="154"/>
      <c r="AF1357" s="137">
        <v>533</v>
      </c>
      <c r="AG1357" s="137">
        <f t="shared" si="248"/>
        <v>-1.8679999999999999</v>
      </c>
      <c r="AK1357" s="137">
        <f t="shared" si="249"/>
        <v>6.9693338950675685E-2</v>
      </c>
      <c r="AL1357" s="137">
        <f t="shared" si="250"/>
        <v>3.0881035464338749E-2</v>
      </c>
      <c r="AM1357" s="137">
        <f t="shared" si="251"/>
        <v>6.9693338950675685E-2</v>
      </c>
      <c r="AN1357" s="137" t="str">
        <f t="shared" si="252"/>
        <v/>
      </c>
      <c r="AO1357" s="137" t="str">
        <f t="shared" si="253"/>
        <v/>
      </c>
      <c r="AP1357" s="137">
        <f t="shared" si="254"/>
        <v>0</v>
      </c>
      <c r="AQ1357" s="137" t="str">
        <f t="shared" si="255"/>
        <v/>
      </c>
      <c r="AR1357" s="137" t="str">
        <f t="shared" si="256"/>
        <v/>
      </c>
      <c r="AZ1357" s="163"/>
      <c r="BA1357" s="142"/>
      <c r="BB1357" s="163"/>
      <c r="BC1357" s="174"/>
      <c r="BD1357" s="174"/>
      <c r="BE1357" s="174"/>
      <c r="BF1357" s="174"/>
      <c r="BG1357" s="164"/>
      <c r="BH1357" s="164"/>
      <c r="BI1357" s="164"/>
      <c r="BK1357" s="137">
        <v>510</v>
      </c>
      <c r="BL1357" s="137">
        <f t="shared" si="244"/>
        <v>3.2576000000000276</v>
      </c>
      <c r="BM1357" s="137">
        <f t="shared" si="245"/>
        <v>0.86019377987873058</v>
      </c>
      <c r="BN1357" s="137">
        <f t="shared" si="246"/>
        <v>6.4008159810191589E-4</v>
      </c>
      <c r="BO1357" s="137" t="str">
        <f t="shared" si="247"/>
        <v/>
      </c>
      <c r="BP1357" s="137" t="str">
        <f t="shared" si="243"/>
        <v/>
      </c>
    </row>
    <row r="1358" spans="3:68" ht="20.100000000000001" customHeight="1" x14ac:dyDescent="0.25">
      <c r="C1358" s="12"/>
      <c r="E1358" s="130"/>
      <c r="F1358" s="130"/>
      <c r="S1358" s="138"/>
      <c r="U1358" s="154"/>
      <c r="V1358" s="154"/>
      <c r="AF1358" s="137">
        <v>534</v>
      </c>
      <c r="AG1358" s="137">
        <f t="shared" si="248"/>
        <v>-1.8639999999999999</v>
      </c>
      <c r="AK1358" s="137">
        <f t="shared" si="249"/>
        <v>7.0215476224834261E-2</v>
      </c>
      <c r="AL1358" s="137">
        <f t="shared" si="250"/>
        <v>3.1160852168701854E-2</v>
      </c>
      <c r="AM1358" s="137">
        <f t="shared" si="251"/>
        <v>7.0215476224834261E-2</v>
      </c>
      <c r="AN1358" s="137" t="str">
        <f t="shared" si="252"/>
        <v/>
      </c>
      <c r="AO1358" s="137" t="str">
        <f t="shared" si="253"/>
        <v/>
      </c>
      <c r="AP1358" s="137">
        <f t="shared" si="254"/>
        <v>0</v>
      </c>
      <c r="AQ1358" s="137" t="str">
        <f t="shared" si="255"/>
        <v/>
      </c>
      <c r="AR1358" s="137" t="str">
        <f t="shared" si="256"/>
        <v/>
      </c>
      <c r="AZ1358" s="163"/>
      <c r="BA1358" s="142"/>
      <c r="BB1358" s="163"/>
      <c r="BC1358" s="174"/>
      <c r="BD1358" s="174"/>
      <c r="BE1358" s="174"/>
      <c r="BF1358" s="174"/>
      <c r="BG1358" s="164"/>
      <c r="BH1358" s="164"/>
      <c r="BI1358" s="164"/>
      <c r="BK1358" s="137">
        <v>511</v>
      </c>
      <c r="BL1358" s="137">
        <f t="shared" si="244"/>
        <v>3.2640000000000278</v>
      </c>
      <c r="BM1358" s="137">
        <f t="shared" si="245"/>
        <v>0.85955369828062866</v>
      </c>
      <c r="BN1358" s="137">
        <f t="shared" si="246"/>
        <v>6.4117192059953698E-4</v>
      </c>
      <c r="BO1358" s="137" t="str">
        <f t="shared" si="247"/>
        <v/>
      </c>
      <c r="BP1358" s="137" t="str">
        <f t="shared" si="243"/>
        <v/>
      </c>
    </row>
    <row r="1359" spans="3:68" ht="20.100000000000001" customHeight="1" x14ac:dyDescent="0.25">
      <c r="C1359" s="12"/>
      <c r="E1359" s="130"/>
      <c r="F1359" s="130"/>
      <c r="S1359" s="138"/>
      <c r="U1359" s="154"/>
      <c r="V1359" s="154"/>
      <c r="AF1359" s="137">
        <v>535</v>
      </c>
      <c r="AG1359" s="137">
        <f t="shared" si="248"/>
        <v>-1.8599999999999999</v>
      </c>
      <c r="AK1359" s="137">
        <f t="shared" si="249"/>
        <v>7.0740393456983394E-2</v>
      </c>
      <c r="AL1359" s="137">
        <f t="shared" si="250"/>
        <v>3.1442762980752714E-2</v>
      </c>
      <c r="AM1359" s="137">
        <f t="shared" si="251"/>
        <v>7.0740393456983394E-2</v>
      </c>
      <c r="AN1359" s="137" t="str">
        <f t="shared" si="252"/>
        <v/>
      </c>
      <c r="AO1359" s="137" t="str">
        <f t="shared" si="253"/>
        <v/>
      </c>
      <c r="AP1359" s="137">
        <f t="shared" si="254"/>
        <v>0</v>
      </c>
      <c r="AQ1359" s="137" t="str">
        <f t="shared" si="255"/>
        <v/>
      </c>
      <c r="AR1359" s="137" t="str">
        <f t="shared" si="256"/>
        <v/>
      </c>
      <c r="AZ1359" s="163"/>
      <c r="BA1359" s="142"/>
      <c r="BB1359" s="163"/>
      <c r="BC1359" s="174"/>
      <c r="BD1359" s="174"/>
      <c r="BE1359" s="174"/>
      <c r="BF1359" s="174"/>
      <c r="BG1359" s="164"/>
      <c r="BH1359" s="164"/>
      <c r="BI1359" s="164"/>
      <c r="BK1359" s="137">
        <v>512</v>
      </c>
      <c r="BL1359" s="137">
        <f t="shared" si="244"/>
        <v>3.270400000000028</v>
      </c>
      <c r="BM1359" s="137">
        <f t="shared" si="245"/>
        <v>0.85891252636002913</v>
      </c>
      <c r="BN1359" s="137">
        <f t="shared" si="246"/>
        <v>6.4225793923000651E-4</v>
      </c>
      <c r="BO1359" s="137" t="str">
        <f t="shared" si="247"/>
        <v/>
      </c>
      <c r="BP1359" s="137" t="str">
        <f t="shared" si="243"/>
        <v/>
      </c>
    </row>
    <row r="1360" spans="3:68" ht="20.100000000000001" customHeight="1" x14ac:dyDescent="0.25">
      <c r="C1360" s="12"/>
      <c r="E1360" s="130"/>
      <c r="F1360" s="130"/>
      <c r="S1360" s="138"/>
      <c r="U1360" s="154"/>
      <c r="V1360" s="154"/>
      <c r="AF1360" s="137">
        <v>536</v>
      </c>
      <c r="AG1360" s="137">
        <f t="shared" si="248"/>
        <v>-1.8559999999999999</v>
      </c>
      <c r="AK1360" s="137">
        <f t="shared" si="249"/>
        <v>7.1268094569544513E-2</v>
      </c>
      <c r="AL1360" s="137">
        <f t="shared" si="250"/>
        <v>3.1726779028202923E-2</v>
      </c>
      <c r="AM1360" s="137">
        <f t="shared" si="251"/>
        <v>7.1268094569544513E-2</v>
      </c>
      <c r="AN1360" s="137" t="str">
        <f t="shared" si="252"/>
        <v/>
      </c>
      <c r="AO1360" s="137" t="str">
        <f t="shared" si="253"/>
        <v/>
      </c>
      <c r="AP1360" s="137">
        <f t="shared" si="254"/>
        <v>0</v>
      </c>
      <c r="AQ1360" s="137" t="str">
        <f t="shared" si="255"/>
        <v/>
      </c>
      <c r="AR1360" s="137" t="str">
        <f t="shared" si="256"/>
        <v/>
      </c>
      <c r="AZ1360" s="163"/>
      <c r="BA1360" s="142"/>
      <c r="BB1360" s="163"/>
      <c r="BC1360" s="174"/>
      <c r="BD1360" s="174"/>
      <c r="BE1360" s="174"/>
      <c r="BF1360" s="174"/>
      <c r="BG1360" s="164"/>
      <c r="BH1360" s="164"/>
      <c r="BI1360" s="164"/>
      <c r="BK1360" s="137">
        <v>513</v>
      </c>
      <c r="BL1360" s="137">
        <f t="shared" si="244"/>
        <v>3.2768000000000281</v>
      </c>
      <c r="BM1360" s="137">
        <f t="shared" si="245"/>
        <v>0.85827026842079912</v>
      </c>
      <c r="BN1360" s="137">
        <f t="shared" si="246"/>
        <v>6.4333964995710868E-4</v>
      </c>
      <c r="BO1360" s="137" t="str">
        <f t="shared" si="247"/>
        <v/>
      </c>
      <c r="BP1360" s="137" t="str">
        <f t="shared" ref="BP1360:BP1423" si="257">IF($BM1360&lt;(1-$BI$860),$BN1360,"")</f>
        <v/>
      </c>
    </row>
    <row r="1361" spans="3:68" ht="20.100000000000001" customHeight="1" x14ac:dyDescent="0.25">
      <c r="C1361" s="12"/>
      <c r="E1361" s="130"/>
      <c r="F1361" s="130"/>
      <c r="S1361" s="138"/>
      <c r="U1361" s="154"/>
      <c r="V1361" s="154"/>
      <c r="AF1361" s="137">
        <v>537</v>
      </c>
      <c r="AG1361" s="137">
        <f t="shared" si="248"/>
        <v>-1.8519999999999999</v>
      </c>
      <c r="AK1361" s="137">
        <f t="shared" si="249"/>
        <v>7.1798583380107125E-2</v>
      </c>
      <c r="AL1361" s="137">
        <f t="shared" si="250"/>
        <v>3.2012911454244453E-2</v>
      </c>
      <c r="AM1361" s="137">
        <f t="shared" si="251"/>
        <v>7.1798583380107125E-2</v>
      </c>
      <c r="AN1361" s="137" t="str">
        <f t="shared" si="252"/>
        <v/>
      </c>
      <c r="AO1361" s="137" t="str">
        <f t="shared" si="253"/>
        <v/>
      </c>
      <c r="AP1361" s="137">
        <f t="shared" si="254"/>
        <v>0</v>
      </c>
      <c r="AQ1361" s="137" t="str">
        <f t="shared" si="255"/>
        <v/>
      </c>
      <c r="AR1361" s="137" t="str">
        <f t="shared" si="256"/>
        <v/>
      </c>
      <c r="AZ1361" s="163"/>
      <c r="BA1361" s="142"/>
      <c r="BB1361" s="163"/>
      <c r="BC1361" s="174"/>
      <c r="BD1361" s="174"/>
      <c r="BE1361" s="174"/>
      <c r="BF1361" s="174"/>
      <c r="BG1361" s="164"/>
      <c r="BH1361" s="164"/>
      <c r="BI1361" s="164"/>
      <c r="BK1361" s="137">
        <v>514</v>
      </c>
      <c r="BL1361" s="137">
        <f t="shared" ref="BL1361:BL1424" si="258">BL1360+$BO$845</f>
        <v>3.2832000000000283</v>
      </c>
      <c r="BM1361" s="137">
        <f t="shared" ref="BM1361:BM1424" si="259">_xlfn.CHISQ.DIST.RT(BL1361,7)</f>
        <v>0.85762692877084201</v>
      </c>
      <c r="BN1361" s="137">
        <f t="shared" ref="BN1361:BN1424" si="260">BM1361-BM1362</f>
        <v>6.4441704884199424E-4</v>
      </c>
      <c r="BO1361" s="137" t="str">
        <f t="shared" ref="BO1361:BO1424" si="261">IF(BM1361&lt;(1-$BI$852),BN1361,"")</f>
        <v/>
      </c>
      <c r="BP1361" s="137" t="str">
        <f t="shared" si="257"/>
        <v/>
      </c>
    </row>
    <row r="1362" spans="3:68" ht="20.100000000000001" customHeight="1" x14ac:dyDescent="0.25">
      <c r="C1362" s="12"/>
      <c r="E1362" s="130"/>
      <c r="F1362" s="130"/>
      <c r="S1362" s="138"/>
      <c r="U1362" s="154"/>
      <c r="V1362" s="154"/>
      <c r="AF1362" s="137">
        <v>538</v>
      </c>
      <c r="AG1362" s="137">
        <f t="shared" si="248"/>
        <v>-1.8479999999999999</v>
      </c>
      <c r="AK1362" s="137">
        <f t="shared" si="249"/>
        <v>7.2331863600401836E-2</v>
      </c>
      <c r="AL1362" s="137">
        <f t="shared" si="250"/>
        <v>3.2301171417128183E-2</v>
      </c>
      <c r="AM1362" s="137">
        <f t="shared" si="251"/>
        <v>7.2331863600401836E-2</v>
      </c>
      <c r="AN1362" s="137" t="str">
        <f t="shared" si="252"/>
        <v/>
      </c>
      <c r="AO1362" s="137" t="str">
        <f t="shared" si="253"/>
        <v/>
      </c>
      <c r="AP1362" s="137">
        <f t="shared" si="254"/>
        <v>0</v>
      </c>
      <c r="AQ1362" s="137" t="str">
        <f t="shared" si="255"/>
        <v/>
      </c>
      <c r="AR1362" s="137" t="str">
        <f t="shared" si="256"/>
        <v/>
      </c>
      <c r="AZ1362" s="163"/>
      <c r="BA1362" s="142"/>
      <c r="BB1362" s="163"/>
      <c r="BC1362" s="174"/>
      <c r="BD1362" s="174"/>
      <c r="BE1362" s="174"/>
      <c r="BF1362" s="174"/>
      <c r="BG1362" s="164"/>
      <c r="BH1362" s="164"/>
      <c r="BI1362" s="164"/>
      <c r="BK1362" s="137">
        <v>515</v>
      </c>
      <c r="BL1362" s="137">
        <f t="shared" si="258"/>
        <v>3.2896000000000285</v>
      </c>
      <c r="BM1362" s="137">
        <f t="shared" si="259"/>
        <v>0.85698251172200002</v>
      </c>
      <c r="BN1362" s="137">
        <f t="shared" si="260"/>
        <v>6.4549013204373562E-4</v>
      </c>
      <c r="BO1362" s="137" t="str">
        <f t="shared" si="261"/>
        <v/>
      </c>
      <c r="BP1362" s="137" t="str">
        <f t="shared" si="257"/>
        <v/>
      </c>
    </row>
    <row r="1363" spans="3:68" ht="20.100000000000001" customHeight="1" x14ac:dyDescent="0.25">
      <c r="C1363" s="12"/>
      <c r="E1363" s="130"/>
      <c r="F1363" s="130"/>
      <c r="S1363" s="138"/>
      <c r="U1363" s="154"/>
      <c r="V1363" s="154"/>
      <c r="AF1363" s="137">
        <v>539</v>
      </c>
      <c r="AG1363" s="137">
        <f t="shared" si="248"/>
        <v>-1.8439999999999999</v>
      </c>
      <c r="AK1363" s="137">
        <f t="shared" si="249"/>
        <v>7.2867938835273705E-2</v>
      </c>
      <c r="AL1363" s="137">
        <f t="shared" si="250"/>
        <v>3.2591570089738557E-2</v>
      </c>
      <c r="AM1363" s="137">
        <f t="shared" si="251"/>
        <v>7.2867938835273705E-2</v>
      </c>
      <c r="AN1363" s="137" t="str">
        <f t="shared" si="252"/>
        <v/>
      </c>
      <c r="AO1363" s="137" t="str">
        <f t="shared" si="253"/>
        <v/>
      </c>
      <c r="AP1363" s="137">
        <f t="shared" si="254"/>
        <v>0</v>
      </c>
      <c r="AQ1363" s="137" t="str">
        <f t="shared" si="255"/>
        <v/>
      </c>
      <c r="AR1363" s="137" t="str">
        <f t="shared" si="256"/>
        <v/>
      </c>
      <c r="AZ1363" s="163"/>
      <c r="BA1363" s="142"/>
      <c r="BB1363" s="163"/>
      <c r="BC1363" s="174"/>
      <c r="BD1363" s="174"/>
      <c r="BE1363" s="174"/>
      <c r="BF1363" s="174"/>
      <c r="BG1363" s="164"/>
      <c r="BH1363" s="164"/>
      <c r="BI1363" s="164"/>
      <c r="BK1363" s="137">
        <v>516</v>
      </c>
      <c r="BL1363" s="137">
        <f t="shared" si="258"/>
        <v>3.2960000000000287</v>
      </c>
      <c r="BM1363" s="137">
        <f t="shared" si="259"/>
        <v>0.85633702158995628</v>
      </c>
      <c r="BN1363" s="137">
        <f t="shared" si="260"/>
        <v>6.4655889581610726E-4</v>
      </c>
      <c r="BO1363" s="137" t="str">
        <f t="shared" si="261"/>
        <v/>
      </c>
      <c r="BP1363" s="137" t="str">
        <f t="shared" si="257"/>
        <v/>
      </c>
    </row>
    <row r="1364" spans="3:68" ht="20.100000000000001" customHeight="1" x14ac:dyDescent="0.25">
      <c r="C1364" s="12"/>
      <c r="E1364" s="130"/>
      <c r="F1364" s="130"/>
      <c r="S1364" s="138"/>
      <c r="U1364" s="154"/>
      <c r="V1364" s="154"/>
      <c r="AF1364" s="137">
        <v>540</v>
      </c>
      <c r="AG1364" s="137">
        <f t="shared" si="248"/>
        <v>-1.8399999999999999</v>
      </c>
      <c r="AK1364" s="137">
        <f t="shared" si="249"/>
        <v>7.3406812581656919E-2</v>
      </c>
      <c r="AL1364" s="137">
        <f t="shared" si="250"/>
        <v>3.2884118659163887E-2</v>
      </c>
      <c r="AM1364" s="137">
        <f t="shared" si="251"/>
        <v>7.3406812581656919E-2</v>
      </c>
      <c r="AN1364" s="137" t="str">
        <f t="shared" si="252"/>
        <v/>
      </c>
      <c r="AO1364" s="137" t="str">
        <f t="shared" si="253"/>
        <v/>
      </c>
      <c r="AP1364" s="137">
        <f t="shared" si="254"/>
        <v>0</v>
      </c>
      <c r="AQ1364" s="137" t="str">
        <f t="shared" si="255"/>
        <v/>
      </c>
      <c r="AR1364" s="137" t="str">
        <f t="shared" si="256"/>
        <v/>
      </c>
      <c r="AZ1364" s="163"/>
      <c r="BA1364" s="142"/>
      <c r="BB1364" s="163"/>
      <c r="BC1364" s="174"/>
      <c r="BD1364" s="174"/>
      <c r="BE1364" s="174"/>
      <c r="BF1364" s="174"/>
      <c r="BG1364" s="164"/>
      <c r="BH1364" s="164"/>
      <c r="BI1364" s="164"/>
      <c r="BK1364" s="137">
        <v>517</v>
      </c>
      <c r="BL1364" s="137">
        <f t="shared" si="258"/>
        <v>3.3024000000000289</v>
      </c>
      <c r="BM1364" s="137">
        <f t="shared" si="259"/>
        <v>0.85569046269414017</v>
      </c>
      <c r="BN1364" s="137">
        <f t="shared" si="260"/>
        <v>6.4762333651080528E-4</v>
      </c>
      <c r="BO1364" s="137" t="str">
        <f t="shared" si="261"/>
        <v/>
      </c>
      <c r="BP1364" s="137" t="str">
        <f t="shared" si="257"/>
        <v/>
      </c>
    </row>
    <row r="1365" spans="3:68" ht="20.100000000000001" customHeight="1" x14ac:dyDescent="0.25">
      <c r="C1365" s="12"/>
      <c r="E1365" s="130"/>
      <c r="F1365" s="130"/>
      <c r="S1365" s="138"/>
      <c r="U1365" s="154"/>
      <c r="V1365" s="154"/>
      <c r="AF1365" s="137">
        <v>541</v>
      </c>
      <c r="AG1365" s="137">
        <f t="shared" si="248"/>
        <v>-1.8359999999999999</v>
      </c>
      <c r="AK1365" s="137">
        <f t="shared" si="249"/>
        <v>7.3948488227550416E-2</v>
      </c>
      <c r="AL1365" s="137">
        <f t="shared" si="250"/>
        <v>3.3178828326262726E-2</v>
      </c>
      <c r="AM1365" s="137">
        <f t="shared" si="251"/>
        <v>7.3948488227550416E-2</v>
      </c>
      <c r="AN1365" s="137" t="str">
        <f t="shared" si="252"/>
        <v/>
      </c>
      <c r="AO1365" s="137" t="str">
        <f t="shared" si="253"/>
        <v/>
      </c>
      <c r="AP1365" s="137">
        <f t="shared" si="254"/>
        <v>0</v>
      </c>
      <c r="AQ1365" s="137" t="str">
        <f t="shared" si="255"/>
        <v/>
      </c>
      <c r="AR1365" s="137" t="str">
        <f t="shared" si="256"/>
        <v/>
      </c>
      <c r="AZ1365" s="163"/>
      <c r="BA1365" s="142"/>
      <c r="BB1365" s="163"/>
      <c r="BC1365" s="174"/>
      <c r="BD1365" s="174"/>
      <c r="BE1365" s="174"/>
      <c r="BF1365" s="174"/>
      <c r="BG1365" s="164"/>
      <c r="BH1365" s="164"/>
      <c r="BI1365" s="164"/>
      <c r="BK1365" s="137">
        <v>518</v>
      </c>
      <c r="BL1365" s="137">
        <f t="shared" si="258"/>
        <v>3.3088000000000291</v>
      </c>
      <c r="BM1365" s="137">
        <f t="shared" si="259"/>
        <v>0.85504283935762937</v>
      </c>
      <c r="BN1365" s="137">
        <f t="shared" si="260"/>
        <v>6.4868345057389476E-4</v>
      </c>
      <c r="BO1365" s="137" t="str">
        <f t="shared" si="261"/>
        <v/>
      </c>
      <c r="BP1365" s="137" t="str">
        <f t="shared" si="257"/>
        <v/>
      </c>
    </row>
    <row r="1366" spans="3:68" ht="20.100000000000001" customHeight="1" x14ac:dyDescent="0.25">
      <c r="C1366" s="12"/>
      <c r="E1366" s="130"/>
      <c r="F1366" s="130"/>
      <c r="S1366" s="138"/>
      <c r="U1366" s="154"/>
      <c r="V1366" s="154"/>
      <c r="AF1366" s="137">
        <v>542</v>
      </c>
      <c r="AG1366" s="137">
        <f t="shared" si="248"/>
        <v>-1.8319999999999999</v>
      </c>
      <c r="AK1366" s="137">
        <f t="shared" si="249"/>
        <v>7.4492969050994659E-2</v>
      </c>
      <c r="AL1366" s="137">
        <f t="shared" si="250"/>
        <v>3.3475710305225947E-2</v>
      </c>
      <c r="AM1366" s="137">
        <f t="shared" si="251"/>
        <v>7.4492969050994659E-2</v>
      </c>
      <c r="AN1366" s="137" t="str">
        <f t="shared" si="252"/>
        <v/>
      </c>
      <c r="AO1366" s="137" t="str">
        <f t="shared" si="253"/>
        <v/>
      </c>
      <c r="AP1366" s="137">
        <f t="shared" si="254"/>
        <v>0</v>
      </c>
      <c r="AQ1366" s="137" t="str">
        <f t="shared" si="255"/>
        <v/>
      </c>
      <c r="AR1366" s="137" t="str">
        <f t="shared" si="256"/>
        <v/>
      </c>
      <c r="AZ1366" s="163"/>
      <c r="BA1366" s="142"/>
      <c r="BB1366" s="163"/>
      <c r="BC1366" s="174"/>
      <c r="BD1366" s="174"/>
      <c r="BE1366" s="174"/>
      <c r="BF1366" s="174"/>
      <c r="BG1366" s="164"/>
      <c r="BH1366" s="164"/>
      <c r="BI1366" s="164"/>
      <c r="BK1366" s="137">
        <v>519</v>
      </c>
      <c r="BL1366" s="137">
        <f t="shared" si="258"/>
        <v>3.3152000000000292</v>
      </c>
      <c r="BM1366" s="137">
        <f t="shared" si="259"/>
        <v>0.85439415590705547</v>
      </c>
      <c r="BN1366" s="137">
        <f t="shared" si="260"/>
        <v>6.4973923454669791E-4</v>
      </c>
      <c r="BO1366" s="137" t="str">
        <f t="shared" si="261"/>
        <v/>
      </c>
      <c r="BP1366" s="137" t="str">
        <f t="shared" si="257"/>
        <v/>
      </c>
    </row>
    <row r="1367" spans="3:68" ht="20.100000000000001" customHeight="1" x14ac:dyDescent="0.25">
      <c r="C1367" s="12"/>
      <c r="E1367" s="130"/>
      <c r="F1367" s="130"/>
      <c r="S1367" s="138"/>
      <c r="U1367" s="154"/>
      <c r="V1367" s="154"/>
      <c r="AF1367" s="137">
        <v>543</v>
      </c>
      <c r="AG1367" s="137">
        <f t="shared" si="248"/>
        <v>-1.8279999999999998</v>
      </c>
      <c r="AK1367" s="137">
        <f t="shared" si="249"/>
        <v>7.5040258219049624E-2</v>
      </c>
      <c r="AL1367" s="137">
        <f t="shared" si="250"/>
        <v>3.3774775823135136E-2</v>
      </c>
      <c r="AM1367" s="137">
        <f t="shared" si="251"/>
        <v>7.5040258219049624E-2</v>
      </c>
      <c r="AN1367" s="137" t="str">
        <f t="shared" si="252"/>
        <v/>
      </c>
      <c r="AO1367" s="137" t="str">
        <f t="shared" si="253"/>
        <v/>
      </c>
      <c r="AP1367" s="137">
        <f t="shared" si="254"/>
        <v>0</v>
      </c>
      <c r="AQ1367" s="137" t="str">
        <f t="shared" si="255"/>
        <v/>
      </c>
      <c r="AR1367" s="137" t="str">
        <f t="shared" si="256"/>
        <v/>
      </c>
      <c r="AZ1367" s="163"/>
      <c r="BA1367" s="142"/>
      <c r="BB1367" s="163"/>
      <c r="BC1367" s="174"/>
      <c r="BD1367" s="174"/>
      <c r="BE1367" s="174"/>
      <c r="BF1367" s="174"/>
      <c r="BG1367" s="164"/>
      <c r="BH1367" s="164"/>
      <c r="BI1367" s="164"/>
      <c r="BK1367" s="137">
        <v>520</v>
      </c>
      <c r="BL1367" s="137">
        <f t="shared" si="258"/>
        <v>3.3216000000000294</v>
      </c>
      <c r="BM1367" s="137">
        <f t="shared" si="259"/>
        <v>0.85374441667250878</v>
      </c>
      <c r="BN1367" s="137">
        <f t="shared" si="260"/>
        <v>6.5079068506523896E-4</v>
      </c>
      <c r="BO1367" s="137" t="str">
        <f t="shared" si="261"/>
        <v/>
      </c>
      <c r="BP1367" s="137" t="str">
        <f t="shared" si="257"/>
        <v/>
      </c>
    </row>
    <row r="1368" spans="3:68" ht="20.100000000000001" customHeight="1" x14ac:dyDescent="0.25">
      <c r="C1368" s="12"/>
      <c r="E1368" s="130"/>
      <c r="F1368" s="130"/>
      <c r="S1368" s="138"/>
      <c r="U1368" s="154"/>
      <c r="V1368" s="154"/>
      <c r="AF1368" s="137">
        <v>544</v>
      </c>
      <c r="AG1368" s="137">
        <f t="shared" si="248"/>
        <v>-1.8239999999999998</v>
      </c>
      <c r="AK1368" s="137">
        <f t="shared" si="249"/>
        <v>7.5590358786774225E-2</v>
      </c>
      <c r="AL1368" s="137">
        <f t="shared" si="250"/>
        <v>3.4076036119516297E-2</v>
      </c>
      <c r="AM1368" s="137">
        <f t="shared" si="251"/>
        <v>7.5590358786774225E-2</v>
      </c>
      <c r="AN1368" s="137" t="str">
        <f t="shared" si="252"/>
        <v/>
      </c>
      <c r="AO1368" s="137" t="str">
        <f t="shared" si="253"/>
        <v/>
      </c>
      <c r="AP1368" s="137">
        <f t="shared" si="254"/>
        <v>0</v>
      </c>
      <c r="AQ1368" s="137" t="str">
        <f t="shared" si="255"/>
        <v/>
      </c>
      <c r="AR1368" s="137" t="str">
        <f t="shared" si="256"/>
        <v/>
      </c>
      <c r="AZ1368" s="163"/>
      <c r="BA1368" s="142"/>
      <c r="BB1368" s="163"/>
      <c r="BC1368" s="174"/>
      <c r="BD1368" s="174"/>
      <c r="BE1368" s="174"/>
      <c r="BF1368" s="174"/>
      <c r="BG1368" s="164"/>
      <c r="BH1368" s="164"/>
      <c r="BI1368" s="164"/>
      <c r="BK1368" s="137">
        <v>521</v>
      </c>
      <c r="BL1368" s="137">
        <f t="shared" si="258"/>
        <v>3.3280000000000296</v>
      </c>
      <c r="BM1368" s="137">
        <f t="shared" si="259"/>
        <v>0.85309362598744354</v>
      </c>
      <c r="BN1368" s="137">
        <f t="shared" si="260"/>
        <v>6.5183779885980009E-4</v>
      </c>
      <c r="BO1368" s="137" t="str">
        <f t="shared" si="261"/>
        <v/>
      </c>
      <c r="BP1368" s="137" t="str">
        <f t="shared" si="257"/>
        <v/>
      </c>
    </row>
    <row r="1369" spans="3:68" ht="20.100000000000001" customHeight="1" x14ac:dyDescent="0.25">
      <c r="C1369" s="12"/>
      <c r="E1369" s="130"/>
      <c r="F1369" s="130"/>
      <c r="S1369" s="138"/>
      <c r="U1369" s="154"/>
      <c r="V1369" s="154"/>
      <c r="AF1369" s="137">
        <v>545</v>
      </c>
      <c r="AG1369" s="137">
        <f t="shared" si="248"/>
        <v>-1.8199999999999998</v>
      </c>
      <c r="AK1369" s="137">
        <f t="shared" si="249"/>
        <v>7.6143273696207353E-2</v>
      </c>
      <c r="AL1369" s="137">
        <f t="shared" si="250"/>
        <v>3.4379502445890005E-2</v>
      </c>
      <c r="AM1369" s="137">
        <f t="shared" si="251"/>
        <v>7.6143273696207353E-2</v>
      </c>
      <c r="AN1369" s="137" t="str">
        <f t="shared" si="252"/>
        <v/>
      </c>
      <c r="AO1369" s="137" t="str">
        <f t="shared" si="253"/>
        <v/>
      </c>
      <c r="AP1369" s="137">
        <f t="shared" si="254"/>
        <v>0</v>
      </c>
      <c r="AQ1369" s="137" t="str">
        <f t="shared" si="255"/>
        <v/>
      </c>
      <c r="AR1369" s="137" t="str">
        <f t="shared" si="256"/>
        <v/>
      </c>
      <c r="AZ1369" s="163"/>
      <c r="BA1369" s="142"/>
      <c r="BB1369" s="163"/>
      <c r="BC1369" s="174"/>
      <c r="BD1369" s="174"/>
      <c r="BE1369" s="174"/>
      <c r="BF1369" s="174"/>
      <c r="BG1369" s="164"/>
      <c r="BH1369" s="164"/>
      <c r="BI1369" s="164"/>
      <c r="BK1369" s="137">
        <v>522</v>
      </c>
      <c r="BL1369" s="137">
        <f t="shared" si="258"/>
        <v>3.3344000000000298</v>
      </c>
      <c r="BM1369" s="137">
        <f t="shared" si="259"/>
        <v>0.85244178818858374</v>
      </c>
      <c r="BN1369" s="137">
        <f t="shared" si="260"/>
        <v>6.5288057275370015E-4</v>
      </c>
      <c r="BO1369" s="137" t="str">
        <f t="shared" si="261"/>
        <v/>
      </c>
      <c r="BP1369" s="137" t="str">
        <f t="shared" si="257"/>
        <v/>
      </c>
    </row>
    <row r="1370" spans="3:68" ht="20.100000000000001" customHeight="1" x14ac:dyDescent="0.25">
      <c r="C1370" s="12"/>
      <c r="E1370" s="130"/>
      <c r="F1370" s="130"/>
      <c r="S1370" s="138"/>
      <c r="U1370" s="154"/>
      <c r="V1370" s="154"/>
      <c r="AF1370" s="137">
        <v>546</v>
      </c>
      <c r="AG1370" s="137">
        <f t="shared" si="248"/>
        <v>-1.8159999999999998</v>
      </c>
      <c r="AK1370" s="137">
        <f t="shared" si="249"/>
        <v>7.6699005775350174E-2</v>
      </c>
      <c r="AL1370" s="137">
        <f t="shared" si="250"/>
        <v>3.4685186065317328E-2</v>
      </c>
      <c r="AM1370" s="137">
        <f t="shared" si="251"/>
        <v>7.6699005775350174E-2</v>
      </c>
      <c r="AN1370" s="137" t="str">
        <f t="shared" si="252"/>
        <v/>
      </c>
      <c r="AO1370" s="137" t="str">
        <f t="shared" si="253"/>
        <v/>
      </c>
      <c r="AP1370" s="137">
        <f t="shared" si="254"/>
        <v>0</v>
      </c>
      <c r="AQ1370" s="137" t="str">
        <f t="shared" si="255"/>
        <v/>
      </c>
      <c r="AR1370" s="137" t="str">
        <f t="shared" si="256"/>
        <v/>
      </c>
      <c r="AZ1370" s="163"/>
      <c r="BA1370" s="142"/>
      <c r="BB1370" s="163"/>
      <c r="BC1370" s="174"/>
      <c r="BD1370" s="174"/>
      <c r="BE1370" s="174"/>
      <c r="BF1370" s="174"/>
      <c r="BG1370" s="164"/>
      <c r="BH1370" s="164"/>
      <c r="BI1370" s="164"/>
      <c r="BK1370" s="137">
        <v>523</v>
      </c>
      <c r="BL1370" s="137">
        <f t="shared" si="258"/>
        <v>3.34080000000003</v>
      </c>
      <c r="BM1370" s="137">
        <f t="shared" si="259"/>
        <v>0.85178890761583004</v>
      </c>
      <c r="BN1370" s="137">
        <f t="shared" si="260"/>
        <v>6.5391900366340572E-4</v>
      </c>
      <c r="BO1370" s="137" t="str">
        <f t="shared" si="261"/>
        <v/>
      </c>
      <c r="BP1370" s="137" t="str">
        <f t="shared" si="257"/>
        <v/>
      </c>
    </row>
    <row r="1371" spans="3:68" ht="20.100000000000001" customHeight="1" x14ac:dyDescent="0.25">
      <c r="C1371" s="12"/>
      <c r="E1371" s="130"/>
      <c r="F1371" s="130"/>
      <c r="S1371" s="138"/>
      <c r="U1371" s="154"/>
      <c r="V1371" s="154"/>
      <c r="AF1371" s="137">
        <v>547</v>
      </c>
      <c r="AG1371" s="137">
        <f t="shared" si="248"/>
        <v>-1.8119999999999998</v>
      </c>
      <c r="AK1371" s="137">
        <f t="shared" si="249"/>
        <v>7.725755773715054E-2</v>
      </c>
      <c r="AL1371" s="137">
        <f t="shared" si="250"/>
        <v>3.4993098251941503E-2</v>
      </c>
      <c r="AM1371" s="137">
        <f t="shared" si="251"/>
        <v>7.725755773715054E-2</v>
      </c>
      <c r="AN1371" s="137" t="str">
        <f t="shared" si="252"/>
        <v/>
      </c>
      <c r="AO1371" s="137" t="str">
        <f t="shared" si="253"/>
        <v/>
      </c>
      <c r="AP1371" s="137">
        <f t="shared" si="254"/>
        <v>0</v>
      </c>
      <c r="AQ1371" s="137" t="str">
        <f t="shared" si="255"/>
        <v/>
      </c>
      <c r="AR1371" s="137" t="str">
        <f t="shared" si="256"/>
        <v/>
      </c>
      <c r="AZ1371" s="163"/>
      <c r="BA1371" s="142"/>
      <c r="BB1371" s="163"/>
      <c r="BC1371" s="174"/>
      <c r="BD1371" s="174"/>
      <c r="BE1371" s="174"/>
      <c r="BF1371" s="174"/>
      <c r="BG1371" s="164"/>
      <c r="BH1371" s="164"/>
      <c r="BI1371" s="164"/>
      <c r="BK1371" s="137">
        <v>524</v>
      </c>
      <c r="BL1371" s="137">
        <f t="shared" si="258"/>
        <v>3.3472000000000302</v>
      </c>
      <c r="BM1371" s="137">
        <f t="shared" si="259"/>
        <v>0.85113498861216663</v>
      </c>
      <c r="BN1371" s="137">
        <f t="shared" si="260"/>
        <v>6.5495308859830903E-4</v>
      </c>
      <c r="BO1371" s="137" t="str">
        <f t="shared" si="261"/>
        <v/>
      </c>
      <c r="BP1371" s="137" t="str">
        <f t="shared" si="257"/>
        <v/>
      </c>
    </row>
    <row r="1372" spans="3:68" ht="20.100000000000001" customHeight="1" x14ac:dyDescent="0.25">
      <c r="C1372" s="12"/>
      <c r="E1372" s="130"/>
      <c r="F1372" s="130"/>
      <c r="S1372" s="138"/>
      <c r="U1372" s="154"/>
      <c r="V1372" s="154"/>
      <c r="AF1372" s="137">
        <v>548</v>
      </c>
      <c r="AG1372" s="137">
        <f t="shared" si="248"/>
        <v>-1.8079999999999998</v>
      </c>
      <c r="AK1372" s="137">
        <f t="shared" si="249"/>
        <v>7.7818932178488898E-2</v>
      </c>
      <c r="AL1372" s="137">
        <f t="shared" si="250"/>
        <v>3.5303250290525799E-2</v>
      </c>
      <c r="AM1372" s="137">
        <f t="shared" si="251"/>
        <v>7.7818932178488898E-2</v>
      </c>
      <c r="AN1372" s="137" t="str">
        <f t="shared" si="252"/>
        <v/>
      </c>
      <c r="AO1372" s="137" t="str">
        <f t="shared" si="253"/>
        <v/>
      </c>
      <c r="AP1372" s="137">
        <f t="shared" si="254"/>
        <v>0</v>
      </c>
      <c r="AQ1372" s="137" t="str">
        <f t="shared" si="255"/>
        <v/>
      </c>
      <c r="AR1372" s="137" t="str">
        <f t="shared" si="256"/>
        <v/>
      </c>
      <c r="AZ1372" s="163"/>
      <c r="BA1372" s="142"/>
      <c r="BB1372" s="163"/>
      <c r="BC1372" s="174"/>
      <c r="BD1372" s="174"/>
      <c r="BE1372" s="174"/>
      <c r="BF1372" s="174"/>
      <c r="BG1372" s="164"/>
      <c r="BH1372" s="164"/>
      <c r="BI1372" s="164"/>
      <c r="BK1372" s="137">
        <v>525</v>
      </c>
      <c r="BL1372" s="137">
        <f t="shared" si="258"/>
        <v>3.3536000000000303</v>
      </c>
      <c r="BM1372" s="137">
        <f t="shared" si="259"/>
        <v>0.85048003552356832</v>
      </c>
      <c r="BN1372" s="137">
        <f t="shared" si="260"/>
        <v>6.5598282465972879E-4</v>
      </c>
      <c r="BO1372" s="137" t="str">
        <f t="shared" si="261"/>
        <v/>
      </c>
      <c r="BP1372" s="137" t="str">
        <f t="shared" si="257"/>
        <v/>
      </c>
    </row>
    <row r="1373" spans="3:68" ht="20.100000000000001" customHeight="1" x14ac:dyDescent="0.25">
      <c r="C1373" s="12"/>
      <c r="E1373" s="130"/>
      <c r="F1373" s="130"/>
      <c r="S1373" s="138"/>
      <c r="U1373" s="154"/>
      <c r="V1373" s="154"/>
      <c r="AF1373" s="137">
        <v>549</v>
      </c>
      <c r="AG1373" s="137">
        <f t="shared" si="248"/>
        <v>-1.8039999999999998</v>
      </c>
      <c r="AK1373" s="137">
        <f t="shared" si="249"/>
        <v>7.8383131579166238E-2</v>
      </c>
      <c r="AL1373" s="137">
        <f t="shared" si="250"/>
        <v>3.5615653475987115E-2</v>
      </c>
      <c r="AM1373" s="137">
        <f t="shared" si="251"/>
        <v>7.8383131579166238E-2</v>
      </c>
      <c r="AN1373" s="137" t="str">
        <f t="shared" si="252"/>
        <v/>
      </c>
      <c r="AO1373" s="137" t="str">
        <f t="shared" si="253"/>
        <v/>
      </c>
      <c r="AP1373" s="137">
        <f t="shared" si="254"/>
        <v>0</v>
      </c>
      <c r="AQ1373" s="137" t="str">
        <f t="shared" si="255"/>
        <v/>
      </c>
      <c r="AR1373" s="137" t="str">
        <f t="shared" si="256"/>
        <v/>
      </c>
      <c r="AZ1373" s="163"/>
      <c r="BA1373" s="142"/>
      <c r="BB1373" s="163"/>
      <c r="BC1373" s="174"/>
      <c r="BD1373" s="174"/>
      <c r="BE1373" s="174"/>
      <c r="BF1373" s="174"/>
      <c r="BG1373" s="164"/>
      <c r="BH1373" s="164"/>
      <c r="BI1373" s="164"/>
      <c r="BK1373" s="137">
        <v>526</v>
      </c>
      <c r="BL1373" s="137">
        <f t="shared" si="258"/>
        <v>3.3600000000000305</v>
      </c>
      <c r="BM1373" s="137">
        <f t="shared" si="259"/>
        <v>0.84982405269890859</v>
      </c>
      <c r="BN1373" s="137">
        <f t="shared" si="260"/>
        <v>6.5700820904046608E-4</v>
      </c>
      <c r="BO1373" s="137" t="str">
        <f t="shared" si="261"/>
        <v/>
      </c>
      <c r="BP1373" s="137" t="str">
        <f t="shared" si="257"/>
        <v/>
      </c>
    </row>
    <row r="1374" spans="3:68" ht="20.100000000000001" customHeight="1" x14ac:dyDescent="0.25">
      <c r="C1374" s="12"/>
      <c r="E1374" s="130"/>
      <c r="F1374" s="130"/>
      <c r="S1374" s="138"/>
      <c r="U1374" s="154"/>
      <c r="V1374" s="154"/>
      <c r="AF1374" s="137">
        <v>550</v>
      </c>
      <c r="AG1374" s="137">
        <f t="shared" si="248"/>
        <v>-1.7999999999999998</v>
      </c>
      <c r="AK1374" s="137">
        <f t="shared" si="249"/>
        <v>7.8950158300894177E-2</v>
      </c>
      <c r="AL1374" s="137">
        <f t="shared" si="250"/>
        <v>3.593031911292581E-2</v>
      </c>
      <c r="AM1374" s="137">
        <f t="shared" si="251"/>
        <v>7.8950158300894177E-2</v>
      </c>
      <c r="AN1374" s="137" t="str">
        <f t="shared" si="252"/>
        <v/>
      </c>
      <c r="AO1374" s="137" t="str">
        <f t="shared" si="253"/>
        <v/>
      </c>
      <c r="AP1374" s="137">
        <f t="shared" si="254"/>
        <v>0</v>
      </c>
      <c r="AQ1374" s="137" t="str">
        <f t="shared" si="255"/>
        <v/>
      </c>
      <c r="AR1374" s="137" t="str">
        <f t="shared" si="256"/>
        <v/>
      </c>
      <c r="AZ1374" s="163"/>
      <c r="BA1374" s="142"/>
      <c r="BB1374" s="163"/>
      <c r="BC1374" s="174"/>
      <c r="BD1374" s="174"/>
      <c r="BE1374" s="174"/>
      <c r="BF1374" s="174"/>
      <c r="BG1374" s="164"/>
      <c r="BH1374" s="164"/>
      <c r="BI1374" s="164"/>
      <c r="BK1374" s="137">
        <v>527</v>
      </c>
      <c r="BL1374" s="137">
        <f t="shared" si="258"/>
        <v>3.3664000000000307</v>
      </c>
      <c r="BM1374" s="137">
        <f t="shared" si="259"/>
        <v>0.84916704448986813</v>
      </c>
      <c r="BN1374" s="137">
        <f t="shared" si="260"/>
        <v>6.5802923902458232E-4</v>
      </c>
      <c r="BO1374" s="137" t="str">
        <f t="shared" si="261"/>
        <v/>
      </c>
      <c r="BP1374" s="137" t="str">
        <f t="shared" si="257"/>
        <v/>
      </c>
    </row>
    <row r="1375" spans="3:68" ht="20.100000000000001" customHeight="1" x14ac:dyDescent="0.25">
      <c r="C1375" s="12"/>
      <c r="E1375" s="130"/>
      <c r="F1375" s="130"/>
      <c r="S1375" s="138"/>
      <c r="U1375" s="154"/>
      <c r="V1375" s="154"/>
      <c r="AF1375" s="137">
        <v>551</v>
      </c>
      <c r="AG1375" s="137">
        <f t="shared" si="248"/>
        <v>-1.7959999999999998</v>
      </c>
      <c r="AK1375" s="137">
        <f t="shared" si="249"/>
        <v>7.9520014586287047E-2</v>
      </c>
      <c r="AL1375" s="137">
        <f t="shared" si="250"/>
        <v>3.6247258515151162E-2</v>
      </c>
      <c r="AM1375" s="137">
        <f t="shared" si="251"/>
        <v>7.9520014586287047E-2</v>
      </c>
      <c r="AN1375" s="137" t="str">
        <f t="shared" si="252"/>
        <v/>
      </c>
      <c r="AO1375" s="137" t="str">
        <f t="shared" si="253"/>
        <v/>
      </c>
      <c r="AP1375" s="137">
        <f t="shared" si="254"/>
        <v>0</v>
      </c>
      <c r="AQ1375" s="137" t="str">
        <f t="shared" si="255"/>
        <v/>
      </c>
      <c r="AR1375" s="137" t="str">
        <f t="shared" si="256"/>
        <v/>
      </c>
      <c r="AZ1375" s="163"/>
      <c r="BA1375" s="142"/>
      <c r="BB1375" s="163"/>
      <c r="BC1375" s="174"/>
      <c r="BD1375" s="174"/>
      <c r="BE1375" s="174"/>
      <c r="BF1375" s="174"/>
      <c r="BG1375" s="164"/>
      <c r="BH1375" s="164"/>
      <c r="BI1375" s="164"/>
      <c r="BK1375" s="137">
        <v>528</v>
      </c>
      <c r="BL1375" s="137">
        <f t="shared" si="258"/>
        <v>3.3728000000000309</v>
      </c>
      <c r="BM1375" s="137">
        <f t="shared" si="259"/>
        <v>0.84850901525084355</v>
      </c>
      <c r="BN1375" s="137">
        <f t="shared" si="260"/>
        <v>6.5904591198695517E-4</v>
      </c>
      <c r="BO1375" s="137" t="str">
        <f t="shared" si="261"/>
        <v/>
      </c>
      <c r="BP1375" s="137" t="str">
        <f t="shared" si="257"/>
        <v/>
      </c>
    </row>
    <row r="1376" spans="3:68" ht="20.100000000000001" customHeight="1" x14ac:dyDescent="0.25">
      <c r="C1376" s="12"/>
      <c r="E1376" s="130"/>
      <c r="F1376" s="130"/>
      <c r="S1376" s="138"/>
      <c r="U1376" s="154"/>
      <c r="V1376" s="154"/>
      <c r="AF1376" s="137">
        <v>552</v>
      </c>
      <c r="AG1376" s="137">
        <f t="shared" si="248"/>
        <v>-1.7919999999999998</v>
      </c>
      <c r="AK1376" s="137">
        <f t="shared" si="249"/>
        <v>8.0092702557856207E-2</v>
      </c>
      <c r="AL1376" s="137">
        <f t="shared" si="250"/>
        <v>3.6566483005203057E-2</v>
      </c>
      <c r="AM1376" s="137">
        <f t="shared" si="251"/>
        <v>8.0092702557856207E-2</v>
      </c>
      <c r="AN1376" s="137" t="str">
        <f t="shared" si="252"/>
        <v/>
      </c>
      <c r="AO1376" s="137" t="str">
        <f t="shared" si="253"/>
        <v/>
      </c>
      <c r="AP1376" s="137">
        <f t="shared" si="254"/>
        <v>0</v>
      </c>
      <c r="AQ1376" s="137" t="str">
        <f t="shared" si="255"/>
        <v/>
      </c>
      <c r="AR1376" s="137" t="str">
        <f t="shared" si="256"/>
        <v/>
      </c>
      <c r="AZ1376" s="163"/>
      <c r="BA1376" s="142"/>
      <c r="BB1376" s="163"/>
      <c r="BC1376" s="174"/>
      <c r="BD1376" s="174"/>
      <c r="BE1376" s="174"/>
      <c r="BF1376" s="174"/>
      <c r="BG1376" s="164"/>
      <c r="BH1376" s="164"/>
      <c r="BI1376" s="164"/>
      <c r="BK1376" s="137">
        <v>529</v>
      </c>
      <c r="BL1376" s="137">
        <f t="shared" si="258"/>
        <v>3.3792000000000311</v>
      </c>
      <c r="BM1376" s="137">
        <f t="shared" si="259"/>
        <v>0.84784996933885659</v>
      </c>
      <c r="BN1376" s="137">
        <f t="shared" si="260"/>
        <v>6.6005822539205727E-4</v>
      </c>
      <c r="BO1376" s="137" t="str">
        <f t="shared" si="261"/>
        <v/>
      </c>
      <c r="BP1376" s="137" t="str">
        <f t="shared" si="257"/>
        <v/>
      </c>
    </row>
    <row r="1377" spans="3:68" ht="20.100000000000001" customHeight="1" x14ac:dyDescent="0.25">
      <c r="C1377" s="12"/>
      <c r="E1377" s="130"/>
      <c r="F1377" s="130"/>
      <c r="S1377" s="138"/>
      <c r="U1377" s="154"/>
      <c r="V1377" s="154"/>
      <c r="AF1377" s="137">
        <v>553</v>
      </c>
      <c r="AG1377" s="137">
        <f t="shared" si="248"/>
        <v>-1.7879999999999998</v>
      </c>
      <c r="AK1377" s="137">
        <f t="shared" si="249"/>
        <v>8.0668224217007062E-2</v>
      </c>
      <c r="AL1377" s="137">
        <f t="shared" si="250"/>
        <v>3.6888003913869559E-2</v>
      </c>
      <c r="AM1377" s="137">
        <f t="shared" si="251"/>
        <v>8.0668224217007062E-2</v>
      </c>
      <c r="AN1377" s="137" t="str">
        <f t="shared" si="252"/>
        <v/>
      </c>
      <c r="AO1377" s="137" t="str">
        <f t="shared" si="253"/>
        <v/>
      </c>
      <c r="AP1377" s="137">
        <f t="shared" si="254"/>
        <v>0</v>
      </c>
      <c r="AQ1377" s="137" t="str">
        <f t="shared" si="255"/>
        <v/>
      </c>
      <c r="AR1377" s="137" t="str">
        <f t="shared" si="256"/>
        <v/>
      </c>
      <c r="AZ1377" s="163"/>
      <c r="BA1377" s="142"/>
      <c r="BB1377" s="163"/>
      <c r="BC1377" s="174"/>
      <c r="BD1377" s="174"/>
      <c r="BE1377" s="174"/>
      <c r="BF1377" s="174"/>
      <c r="BG1377" s="164"/>
      <c r="BH1377" s="164"/>
      <c r="BI1377" s="164"/>
      <c r="BK1377" s="137">
        <v>530</v>
      </c>
      <c r="BL1377" s="137">
        <f t="shared" si="258"/>
        <v>3.3856000000000313</v>
      </c>
      <c r="BM1377" s="137">
        <f t="shared" si="259"/>
        <v>0.84718991111346453</v>
      </c>
      <c r="BN1377" s="137">
        <f t="shared" si="260"/>
        <v>6.6106617679428936E-4</v>
      </c>
      <c r="BO1377" s="137" t="str">
        <f t="shared" si="261"/>
        <v/>
      </c>
      <c r="BP1377" s="137" t="str">
        <f t="shared" si="257"/>
        <v/>
      </c>
    </row>
    <row r="1378" spans="3:68" ht="20.100000000000001" customHeight="1" x14ac:dyDescent="0.25">
      <c r="C1378" s="12"/>
      <c r="E1378" s="130"/>
      <c r="F1378" s="130"/>
      <c r="S1378" s="138"/>
      <c r="U1378" s="154"/>
      <c r="V1378" s="154"/>
      <c r="AF1378" s="137">
        <v>554</v>
      </c>
      <c r="AG1378" s="137">
        <f t="shared" si="248"/>
        <v>-1.7839999999999998</v>
      </c>
      <c r="AK1378" s="137">
        <f t="shared" si="249"/>
        <v>8.1246581443038091E-2</v>
      </c>
      <c r="AL1378" s="137">
        <f t="shared" si="250"/>
        <v>3.7211832579700434E-2</v>
      </c>
      <c r="AM1378" s="137">
        <f t="shared" si="251"/>
        <v>8.1246581443038091E-2</v>
      </c>
      <c r="AN1378" s="137" t="str">
        <f t="shared" si="252"/>
        <v/>
      </c>
      <c r="AO1378" s="137" t="str">
        <f t="shared" si="253"/>
        <v/>
      </c>
      <c r="AP1378" s="137">
        <f t="shared" si="254"/>
        <v>0</v>
      </c>
      <c r="AQ1378" s="137" t="str">
        <f t="shared" si="255"/>
        <v/>
      </c>
      <c r="AR1378" s="137" t="str">
        <f t="shared" si="256"/>
        <v/>
      </c>
      <c r="AZ1378" s="163"/>
      <c r="BA1378" s="142"/>
      <c r="BB1378" s="163"/>
      <c r="BC1378" s="174"/>
      <c r="BD1378" s="174"/>
      <c r="BE1378" s="174"/>
      <c r="BF1378" s="174"/>
      <c r="BG1378" s="164"/>
      <c r="BH1378" s="164"/>
      <c r="BI1378" s="164"/>
      <c r="BK1378" s="137">
        <v>531</v>
      </c>
      <c r="BL1378" s="137">
        <f t="shared" si="258"/>
        <v>3.3920000000000314</v>
      </c>
      <c r="BM1378" s="137">
        <f t="shared" si="259"/>
        <v>0.84652884493667024</v>
      </c>
      <c r="BN1378" s="137">
        <f t="shared" si="260"/>
        <v>6.6206976383753613E-4</v>
      </c>
      <c r="BO1378" s="137" t="str">
        <f t="shared" si="261"/>
        <v/>
      </c>
      <c r="BP1378" s="137" t="str">
        <f t="shared" si="257"/>
        <v/>
      </c>
    </row>
    <row r="1379" spans="3:68" ht="20.100000000000001" customHeight="1" x14ac:dyDescent="0.25">
      <c r="C1379" s="12"/>
      <c r="E1379" s="130"/>
      <c r="F1379" s="130"/>
      <c r="S1379" s="138"/>
      <c r="U1379" s="154"/>
      <c r="V1379" s="154"/>
      <c r="AF1379" s="137">
        <v>555</v>
      </c>
      <c r="AG1379" s="137">
        <f t="shared" si="248"/>
        <v>-1.7799999999999998</v>
      </c>
      <c r="AK1379" s="137">
        <f t="shared" si="249"/>
        <v>8.1827775992142845E-2</v>
      </c>
      <c r="AL1379" s="137">
        <f t="shared" si="250"/>
        <v>3.7537980348516818E-2</v>
      </c>
      <c r="AM1379" s="137">
        <f t="shared" si="251"/>
        <v>8.1827775992142845E-2</v>
      </c>
      <c r="AN1379" s="137" t="str">
        <f t="shared" si="252"/>
        <v/>
      </c>
      <c r="AO1379" s="137" t="str">
        <f t="shared" si="253"/>
        <v/>
      </c>
      <c r="AP1379" s="137">
        <f t="shared" si="254"/>
        <v>0</v>
      </c>
      <c r="AQ1379" s="137" t="str">
        <f t="shared" si="255"/>
        <v/>
      </c>
      <c r="AR1379" s="137" t="str">
        <f t="shared" si="256"/>
        <v/>
      </c>
      <c r="AZ1379" s="163"/>
      <c r="BA1379" s="142"/>
      <c r="BB1379" s="163"/>
      <c r="BC1379" s="174"/>
      <c r="BD1379" s="174"/>
      <c r="BE1379" s="174"/>
      <c r="BF1379" s="174"/>
      <c r="BG1379" s="164"/>
      <c r="BH1379" s="164"/>
      <c r="BI1379" s="164"/>
      <c r="BK1379" s="137">
        <v>532</v>
      </c>
      <c r="BL1379" s="137">
        <f t="shared" si="258"/>
        <v>3.3984000000000316</v>
      </c>
      <c r="BM1379" s="137">
        <f t="shared" si="259"/>
        <v>0.84586677517283271</v>
      </c>
      <c r="BN1379" s="137">
        <f t="shared" si="260"/>
        <v>6.6306898425427807E-4</v>
      </c>
      <c r="BO1379" s="137" t="str">
        <f t="shared" si="261"/>
        <v/>
      </c>
      <c r="BP1379" s="137" t="str">
        <f t="shared" si="257"/>
        <v/>
      </c>
    </row>
    <row r="1380" spans="3:68" ht="20.100000000000001" customHeight="1" x14ac:dyDescent="0.25">
      <c r="C1380" s="12"/>
      <c r="E1380" s="130"/>
      <c r="F1380" s="130"/>
      <c r="S1380" s="138"/>
      <c r="U1380" s="154"/>
      <c r="V1380" s="154"/>
      <c r="AF1380" s="137">
        <v>556</v>
      </c>
      <c r="AG1380" s="137">
        <f t="shared" si="248"/>
        <v>-1.7759999999999998</v>
      </c>
      <c r="AK1380" s="137">
        <f t="shared" si="249"/>
        <v>8.2411809496414523E-2</v>
      </c>
      <c r="AL1380" s="137">
        <f t="shared" si="250"/>
        <v>3.7866458572916685E-2</v>
      </c>
      <c r="AM1380" s="137">
        <f t="shared" si="251"/>
        <v>8.2411809496414523E-2</v>
      </c>
      <c r="AN1380" s="137" t="str">
        <f t="shared" si="252"/>
        <v/>
      </c>
      <c r="AO1380" s="137" t="str">
        <f t="shared" si="253"/>
        <v/>
      </c>
      <c r="AP1380" s="137">
        <f t="shared" si="254"/>
        <v>0</v>
      </c>
      <c r="AQ1380" s="137" t="str">
        <f t="shared" si="255"/>
        <v/>
      </c>
      <c r="AR1380" s="137" t="str">
        <f t="shared" si="256"/>
        <v/>
      </c>
      <c r="AZ1380" s="163"/>
      <c r="BA1380" s="142"/>
      <c r="BB1380" s="163"/>
      <c r="BC1380" s="174"/>
      <c r="BD1380" s="174"/>
      <c r="BE1380" s="174"/>
      <c r="BF1380" s="174"/>
      <c r="BG1380" s="164"/>
      <c r="BH1380" s="164"/>
      <c r="BI1380" s="164"/>
      <c r="BK1380" s="137">
        <v>533</v>
      </c>
      <c r="BL1380" s="137">
        <f t="shared" si="258"/>
        <v>3.4048000000000318</v>
      </c>
      <c r="BM1380" s="137">
        <f t="shared" si="259"/>
        <v>0.84520370618857843</v>
      </c>
      <c r="BN1380" s="137">
        <f t="shared" si="260"/>
        <v>6.6406383586481432E-4</v>
      </c>
      <c r="BO1380" s="137" t="str">
        <f t="shared" si="261"/>
        <v/>
      </c>
      <c r="BP1380" s="137" t="str">
        <f t="shared" si="257"/>
        <v/>
      </c>
    </row>
    <row r="1381" spans="3:68" ht="20.100000000000001" customHeight="1" x14ac:dyDescent="0.25">
      <c r="C1381" s="12"/>
      <c r="E1381" s="130"/>
      <c r="F1381" s="130"/>
      <c r="S1381" s="138"/>
      <c r="U1381" s="154"/>
      <c r="V1381" s="154"/>
      <c r="AF1381" s="137">
        <v>557</v>
      </c>
      <c r="AG1381" s="137">
        <f t="shared" si="248"/>
        <v>-1.7719999999999998</v>
      </c>
      <c r="AK1381" s="137">
        <f t="shared" si="249"/>
        <v>8.299868346285344E-2</v>
      </c>
      <c r="AL1381" s="137">
        <f t="shared" si="250"/>
        <v>3.8197278611776603E-2</v>
      </c>
      <c r="AM1381" s="137">
        <f t="shared" si="251"/>
        <v>8.299868346285344E-2</v>
      </c>
      <c r="AN1381" s="137" t="str">
        <f t="shared" si="252"/>
        <v/>
      </c>
      <c r="AO1381" s="137" t="str">
        <f t="shared" si="253"/>
        <v/>
      </c>
      <c r="AP1381" s="137">
        <f t="shared" si="254"/>
        <v>0</v>
      </c>
      <c r="AQ1381" s="137" t="str">
        <f t="shared" si="255"/>
        <v/>
      </c>
      <c r="AR1381" s="137" t="str">
        <f t="shared" si="256"/>
        <v/>
      </c>
      <c r="AZ1381" s="163"/>
      <c r="BA1381" s="142"/>
      <c r="BB1381" s="163"/>
      <c r="BC1381" s="174"/>
      <c r="BD1381" s="174"/>
      <c r="BE1381" s="174"/>
      <c r="BF1381" s="174"/>
      <c r="BG1381" s="164"/>
      <c r="BH1381" s="164"/>
      <c r="BI1381" s="164"/>
      <c r="BK1381" s="137">
        <v>534</v>
      </c>
      <c r="BL1381" s="137">
        <f t="shared" si="258"/>
        <v>3.411200000000032</v>
      </c>
      <c r="BM1381" s="137">
        <f t="shared" si="259"/>
        <v>0.84453964235271362</v>
      </c>
      <c r="BN1381" s="137">
        <f t="shared" si="260"/>
        <v>6.6505431657781777E-4</v>
      </c>
      <c r="BO1381" s="137" t="str">
        <f t="shared" si="261"/>
        <v/>
      </c>
      <c r="BP1381" s="137" t="str">
        <f t="shared" si="257"/>
        <v/>
      </c>
    </row>
    <row r="1382" spans="3:68" ht="20.100000000000001" customHeight="1" x14ac:dyDescent="0.25">
      <c r="C1382" s="12"/>
      <c r="E1382" s="130"/>
      <c r="F1382" s="130"/>
      <c r="S1382" s="138"/>
      <c r="U1382" s="154"/>
      <c r="V1382" s="154"/>
      <c r="AF1382" s="137">
        <v>558</v>
      </c>
      <c r="AG1382" s="137">
        <f t="shared" si="248"/>
        <v>-1.7679999999999998</v>
      </c>
      <c r="AK1382" s="137">
        <f t="shared" si="249"/>
        <v>8.3588399272377337E-2</v>
      </c>
      <c r="AL1382" s="137">
        <f t="shared" si="250"/>
        <v>3.8530451829749263E-2</v>
      </c>
      <c r="AM1382" s="137">
        <f t="shared" si="251"/>
        <v>8.3588399272377337E-2</v>
      </c>
      <c r="AN1382" s="137" t="str">
        <f t="shared" si="252"/>
        <v/>
      </c>
      <c r="AO1382" s="137" t="str">
        <f t="shared" si="253"/>
        <v/>
      </c>
      <c r="AP1382" s="137">
        <f t="shared" si="254"/>
        <v>0</v>
      </c>
      <c r="AQ1382" s="137" t="str">
        <f t="shared" si="255"/>
        <v/>
      </c>
      <c r="AR1382" s="137" t="str">
        <f t="shared" si="256"/>
        <v/>
      </c>
      <c r="AZ1382" s="163"/>
      <c r="BA1382" s="142"/>
      <c r="BB1382" s="163"/>
      <c r="BC1382" s="174"/>
      <c r="BD1382" s="174"/>
      <c r="BE1382" s="174"/>
      <c r="BF1382" s="174"/>
      <c r="BG1382" s="164"/>
      <c r="BH1382" s="164"/>
      <c r="BI1382" s="164"/>
      <c r="BK1382" s="137">
        <v>535</v>
      </c>
      <c r="BL1382" s="137">
        <f t="shared" si="258"/>
        <v>3.4176000000000322</v>
      </c>
      <c r="BM1382" s="137">
        <f t="shared" si="259"/>
        <v>0.8438745880361358</v>
      </c>
      <c r="BN1382" s="137">
        <f t="shared" si="260"/>
        <v>6.6604042438855871E-4</v>
      </c>
      <c r="BO1382" s="137" t="str">
        <f t="shared" si="261"/>
        <v/>
      </c>
      <c r="BP1382" s="137" t="str">
        <f t="shared" si="257"/>
        <v/>
      </c>
    </row>
    <row r="1383" spans="3:68" ht="20.100000000000001" customHeight="1" x14ac:dyDescent="0.25">
      <c r="C1383" s="12"/>
      <c r="E1383" s="130"/>
      <c r="F1383" s="130"/>
      <c r="S1383" s="138"/>
      <c r="U1383" s="154"/>
      <c r="V1383" s="154"/>
      <c r="AF1383" s="137">
        <v>559</v>
      </c>
      <c r="AG1383" s="137">
        <f t="shared" si="248"/>
        <v>-1.7639999999999998</v>
      </c>
      <c r="AK1383" s="137">
        <f t="shared" si="249"/>
        <v>8.4180958178834878E-2</v>
      </c>
      <c r="AL1383" s="137">
        <f t="shared" si="250"/>
        <v>3.8865989596757237E-2</v>
      </c>
      <c r="AM1383" s="137">
        <f t="shared" si="251"/>
        <v>8.4180958178834878E-2</v>
      </c>
      <c r="AN1383" s="137" t="str">
        <f t="shared" si="252"/>
        <v/>
      </c>
      <c r="AO1383" s="137" t="str">
        <f t="shared" si="253"/>
        <v/>
      </c>
      <c r="AP1383" s="137">
        <f t="shared" si="254"/>
        <v>0</v>
      </c>
      <c r="AQ1383" s="137" t="str">
        <f t="shared" si="255"/>
        <v/>
      </c>
      <c r="AR1383" s="137" t="str">
        <f t="shared" si="256"/>
        <v/>
      </c>
      <c r="AZ1383" s="163"/>
      <c r="BA1383" s="142"/>
      <c r="BB1383" s="163"/>
      <c r="BC1383" s="174"/>
      <c r="BD1383" s="174"/>
      <c r="BE1383" s="174"/>
      <c r="BF1383" s="174"/>
      <c r="BG1383" s="164"/>
      <c r="BH1383" s="164"/>
      <c r="BI1383" s="164"/>
      <c r="BK1383" s="137">
        <v>536</v>
      </c>
      <c r="BL1383" s="137">
        <f t="shared" si="258"/>
        <v>3.4240000000000324</v>
      </c>
      <c r="BM1383" s="137">
        <f t="shared" si="259"/>
        <v>0.84320854761174724</v>
      </c>
      <c r="BN1383" s="137">
        <f t="shared" si="260"/>
        <v>6.6702215737979298E-4</v>
      </c>
      <c r="BO1383" s="137" t="str">
        <f t="shared" si="261"/>
        <v/>
      </c>
      <c r="BP1383" s="137" t="str">
        <f t="shared" si="257"/>
        <v/>
      </c>
    </row>
    <row r="1384" spans="3:68" ht="20.100000000000001" customHeight="1" x14ac:dyDescent="0.25">
      <c r="C1384" s="12"/>
      <c r="E1384" s="130"/>
      <c r="F1384" s="130"/>
      <c r="S1384" s="138"/>
      <c r="U1384" s="154"/>
      <c r="V1384" s="154"/>
      <c r="AF1384" s="137">
        <v>560</v>
      </c>
      <c r="AG1384" s="137">
        <f t="shared" si="248"/>
        <v>-1.7599999999999998</v>
      </c>
      <c r="AK1384" s="137">
        <f t="shared" si="249"/>
        <v>8.4776361308022255E-2</v>
      </c>
      <c r="AL1384" s="137">
        <f t="shared" si="250"/>
        <v>3.9203903287482647E-2</v>
      </c>
      <c r="AM1384" s="137">
        <f t="shared" si="251"/>
        <v>8.4776361308022255E-2</v>
      </c>
      <c r="AN1384" s="137" t="str">
        <f t="shared" si="252"/>
        <v/>
      </c>
      <c r="AO1384" s="137" t="str">
        <f t="shared" si="253"/>
        <v/>
      </c>
      <c r="AP1384" s="137">
        <f t="shared" si="254"/>
        <v>0</v>
      </c>
      <c r="AQ1384" s="137" t="str">
        <f t="shared" si="255"/>
        <v/>
      </c>
      <c r="AR1384" s="137" t="str">
        <f t="shared" si="256"/>
        <v/>
      </c>
      <c r="AZ1384" s="163"/>
      <c r="BA1384" s="142"/>
      <c r="BB1384" s="163"/>
      <c r="BC1384" s="174"/>
      <c r="BD1384" s="174"/>
      <c r="BE1384" s="174"/>
      <c r="BF1384" s="174"/>
      <c r="BG1384" s="164"/>
      <c r="BH1384" s="164"/>
      <c r="BI1384" s="164"/>
      <c r="BK1384" s="137">
        <v>537</v>
      </c>
      <c r="BL1384" s="137">
        <f t="shared" si="258"/>
        <v>3.4304000000000325</v>
      </c>
      <c r="BM1384" s="137">
        <f t="shared" si="259"/>
        <v>0.84254152545436745</v>
      </c>
      <c r="BN1384" s="137">
        <f t="shared" si="260"/>
        <v>6.6799951371987465E-4</v>
      </c>
      <c r="BO1384" s="137" t="str">
        <f t="shared" si="261"/>
        <v/>
      </c>
      <c r="BP1384" s="137" t="str">
        <f t="shared" si="257"/>
        <v/>
      </c>
    </row>
    <row r="1385" spans="3:68" ht="20.100000000000001" customHeight="1" x14ac:dyDescent="0.25">
      <c r="C1385" s="12"/>
      <c r="E1385" s="130"/>
      <c r="F1385" s="130"/>
      <c r="S1385" s="138"/>
      <c r="U1385" s="154"/>
      <c r="V1385" s="154"/>
      <c r="AF1385" s="137">
        <v>561</v>
      </c>
      <c r="AG1385" s="137">
        <f t="shared" si="248"/>
        <v>-1.7559999999999998</v>
      </c>
      <c r="AK1385" s="137">
        <f t="shared" si="249"/>
        <v>8.5374609656703196E-2</v>
      </c>
      <c r="AL1385" s="137">
        <f t="shared" si="250"/>
        <v>3.9544204280853187E-2</v>
      </c>
      <c r="AM1385" s="137">
        <f t="shared" si="251"/>
        <v>8.5374609656703196E-2</v>
      </c>
      <c r="AN1385" s="137" t="str">
        <f t="shared" si="252"/>
        <v/>
      </c>
      <c r="AO1385" s="137" t="str">
        <f t="shared" si="253"/>
        <v/>
      </c>
      <c r="AP1385" s="137">
        <f t="shared" si="254"/>
        <v>0</v>
      </c>
      <c r="AQ1385" s="137" t="str">
        <f t="shared" si="255"/>
        <v/>
      </c>
      <c r="AR1385" s="137" t="str">
        <f t="shared" si="256"/>
        <v/>
      </c>
      <c r="AZ1385" s="163"/>
      <c r="BA1385" s="142"/>
      <c r="BB1385" s="163"/>
      <c r="BC1385" s="174"/>
      <c r="BD1385" s="174"/>
      <c r="BE1385" s="174"/>
      <c r="BF1385" s="174"/>
      <c r="BG1385" s="164"/>
      <c r="BH1385" s="164"/>
      <c r="BI1385" s="164"/>
      <c r="BK1385" s="137">
        <v>538</v>
      </c>
      <c r="BL1385" s="137">
        <f t="shared" si="258"/>
        <v>3.4368000000000327</v>
      </c>
      <c r="BM1385" s="137">
        <f t="shared" si="259"/>
        <v>0.84187352594064757</v>
      </c>
      <c r="BN1385" s="137">
        <f t="shared" si="260"/>
        <v>6.6897249166375516E-4</v>
      </c>
      <c r="BO1385" s="137" t="str">
        <f t="shared" si="261"/>
        <v/>
      </c>
      <c r="BP1385" s="137" t="str">
        <f t="shared" si="257"/>
        <v/>
      </c>
    </row>
    <row r="1386" spans="3:68" ht="20.100000000000001" customHeight="1" x14ac:dyDescent="0.25">
      <c r="C1386" s="12"/>
      <c r="E1386" s="130"/>
      <c r="F1386" s="130"/>
      <c r="S1386" s="138"/>
      <c r="U1386" s="154"/>
      <c r="V1386" s="154"/>
      <c r="AF1386" s="137">
        <v>562</v>
      </c>
      <c r="AG1386" s="137">
        <f t="shared" si="248"/>
        <v>-1.7519999999999998</v>
      </c>
      <c r="AK1386" s="137">
        <f t="shared" si="249"/>
        <v>8.5975704091632174E-2</v>
      </c>
      <c r="AL1386" s="137">
        <f t="shared" si="250"/>
        <v>3.9886903959523781E-2</v>
      </c>
      <c r="AM1386" s="137">
        <f t="shared" si="251"/>
        <v>8.5975704091632174E-2</v>
      </c>
      <c r="AN1386" s="137" t="str">
        <f t="shared" si="252"/>
        <v/>
      </c>
      <c r="AO1386" s="137" t="str">
        <f t="shared" si="253"/>
        <v/>
      </c>
      <c r="AP1386" s="137">
        <f t="shared" si="254"/>
        <v>0</v>
      </c>
      <c r="AQ1386" s="137" t="str">
        <f t="shared" si="255"/>
        <v/>
      </c>
      <c r="AR1386" s="137" t="str">
        <f t="shared" si="256"/>
        <v/>
      </c>
      <c r="AZ1386" s="163"/>
      <c r="BA1386" s="142"/>
      <c r="BB1386" s="163"/>
      <c r="BC1386" s="174"/>
      <c r="BD1386" s="174"/>
      <c r="BE1386" s="174"/>
      <c r="BF1386" s="174"/>
      <c r="BG1386" s="164"/>
      <c r="BH1386" s="164"/>
      <c r="BI1386" s="164"/>
      <c r="BK1386" s="137">
        <v>539</v>
      </c>
      <c r="BL1386" s="137">
        <f t="shared" si="258"/>
        <v>3.4432000000000329</v>
      </c>
      <c r="BM1386" s="137">
        <f t="shared" si="259"/>
        <v>0.84120455344898382</v>
      </c>
      <c r="BN1386" s="137">
        <f t="shared" si="260"/>
        <v>6.6994108955142906E-4</v>
      </c>
      <c r="BO1386" s="137" t="str">
        <f t="shared" si="261"/>
        <v/>
      </c>
      <c r="BP1386" s="137" t="str">
        <f t="shared" si="257"/>
        <v/>
      </c>
    </row>
    <row r="1387" spans="3:68" ht="20.100000000000001" customHeight="1" x14ac:dyDescent="0.25">
      <c r="C1387" s="12"/>
      <c r="E1387" s="130"/>
      <c r="F1387" s="130"/>
      <c r="S1387" s="138"/>
      <c r="U1387" s="154"/>
      <c r="V1387" s="154"/>
      <c r="AF1387" s="137">
        <v>563</v>
      </c>
      <c r="AG1387" s="137">
        <f t="shared" si="248"/>
        <v>-1.7479999999999998</v>
      </c>
      <c r="AK1387" s="137">
        <f t="shared" si="249"/>
        <v>8.657964534858148E-2</v>
      </c>
      <c r="AL1387" s="137">
        <f t="shared" si="250"/>
        <v>4.0232013709354801E-2</v>
      </c>
      <c r="AM1387" s="137">
        <f t="shared" si="251"/>
        <v>8.657964534858148E-2</v>
      </c>
      <c r="AN1387" s="137" t="str">
        <f t="shared" si="252"/>
        <v/>
      </c>
      <c r="AO1387" s="137" t="str">
        <f t="shared" si="253"/>
        <v/>
      </c>
      <c r="AP1387" s="137">
        <f t="shared" si="254"/>
        <v>0</v>
      </c>
      <c r="AQ1387" s="137" t="str">
        <f t="shared" si="255"/>
        <v/>
      </c>
      <c r="AR1387" s="137" t="str">
        <f t="shared" si="256"/>
        <v/>
      </c>
      <c r="AZ1387" s="163"/>
      <c r="BA1387" s="142"/>
      <c r="BB1387" s="163"/>
      <c r="BC1387" s="174"/>
      <c r="BD1387" s="174"/>
      <c r="BE1387" s="174"/>
      <c r="BF1387" s="174"/>
      <c r="BG1387" s="164"/>
      <c r="BH1387" s="164"/>
      <c r="BI1387" s="164"/>
      <c r="BK1387" s="137">
        <v>540</v>
      </c>
      <c r="BL1387" s="137">
        <f t="shared" si="258"/>
        <v>3.4496000000000331</v>
      </c>
      <c r="BM1387" s="137">
        <f t="shared" si="259"/>
        <v>0.84053461235943239</v>
      </c>
      <c r="BN1387" s="137">
        <f t="shared" si="260"/>
        <v>6.7090530580782293E-4</v>
      </c>
      <c r="BO1387" s="137" t="str">
        <f t="shared" si="261"/>
        <v/>
      </c>
      <c r="BP1387" s="137" t="str">
        <f t="shared" si="257"/>
        <v/>
      </c>
    </row>
    <row r="1388" spans="3:68" ht="20.100000000000001" customHeight="1" x14ac:dyDescent="0.25">
      <c r="C1388" s="12"/>
      <c r="E1388" s="130"/>
      <c r="F1388" s="130"/>
      <c r="S1388" s="138"/>
      <c r="U1388" s="154"/>
      <c r="V1388" s="154"/>
      <c r="AF1388" s="137">
        <v>564</v>
      </c>
      <c r="AG1388" s="137">
        <f t="shared" si="248"/>
        <v>-1.7439999999999998</v>
      </c>
      <c r="AK1388" s="137">
        <f t="shared" si="249"/>
        <v>8.7186434031371593E-2</v>
      </c>
      <c r="AL1388" s="137">
        <f t="shared" si="250"/>
        <v>4.0579544918886129E-2</v>
      </c>
      <c r="AM1388" s="137">
        <f t="shared" si="251"/>
        <v>8.7186434031371593E-2</v>
      </c>
      <c r="AN1388" s="137" t="str">
        <f t="shared" si="252"/>
        <v/>
      </c>
      <c r="AO1388" s="137" t="str">
        <f t="shared" si="253"/>
        <v/>
      </c>
      <c r="AP1388" s="137">
        <f t="shared" si="254"/>
        <v>0</v>
      </c>
      <c r="AQ1388" s="137" t="str">
        <f t="shared" si="255"/>
        <v/>
      </c>
      <c r="AR1388" s="137" t="str">
        <f t="shared" si="256"/>
        <v/>
      </c>
      <c r="AZ1388" s="163"/>
      <c r="BA1388" s="142"/>
      <c r="BB1388" s="163"/>
      <c r="BC1388" s="174"/>
      <c r="BD1388" s="174"/>
      <c r="BE1388" s="174"/>
      <c r="BF1388" s="174"/>
      <c r="BG1388" s="164"/>
      <c r="BH1388" s="164"/>
      <c r="BI1388" s="164"/>
      <c r="BK1388" s="137">
        <v>541</v>
      </c>
      <c r="BL1388" s="137">
        <f t="shared" si="258"/>
        <v>3.4560000000000333</v>
      </c>
      <c r="BM1388" s="137">
        <f t="shared" si="259"/>
        <v>0.83986370705362456</v>
      </c>
      <c r="BN1388" s="137">
        <f t="shared" si="260"/>
        <v>6.718651389416852E-4</v>
      </c>
      <c r="BO1388" s="137" t="str">
        <f t="shared" si="261"/>
        <v/>
      </c>
      <c r="BP1388" s="137" t="str">
        <f t="shared" si="257"/>
        <v/>
      </c>
    </row>
    <row r="1389" spans="3:68" ht="20.100000000000001" customHeight="1" x14ac:dyDescent="0.25">
      <c r="C1389" s="12"/>
      <c r="E1389" s="130"/>
      <c r="F1389" s="130"/>
      <c r="S1389" s="138"/>
      <c r="U1389" s="154"/>
      <c r="V1389" s="154"/>
      <c r="AF1389" s="137">
        <v>565</v>
      </c>
      <c r="AG1389" s="137">
        <f t="shared" si="248"/>
        <v>-1.7399999999999998</v>
      </c>
      <c r="AK1389" s="137">
        <f t="shared" si="249"/>
        <v>8.7796070610905663E-2</v>
      </c>
      <c r="AL1389" s="137">
        <f t="shared" si="250"/>
        <v>4.0929508978807365E-2</v>
      </c>
      <c r="AM1389" s="137">
        <f t="shared" si="251"/>
        <v>8.7796070610905663E-2</v>
      </c>
      <c r="AN1389" s="137" t="str">
        <f t="shared" si="252"/>
        <v/>
      </c>
      <c r="AO1389" s="137" t="str">
        <f t="shared" si="253"/>
        <v/>
      </c>
      <c r="AP1389" s="137">
        <f t="shared" si="254"/>
        <v>0</v>
      </c>
      <c r="AQ1389" s="137" t="str">
        <f t="shared" si="255"/>
        <v/>
      </c>
      <c r="AR1389" s="137" t="str">
        <f t="shared" si="256"/>
        <v/>
      </c>
      <c r="AZ1389" s="163"/>
      <c r="BA1389" s="142"/>
      <c r="BB1389" s="163"/>
      <c r="BC1389" s="174"/>
      <c r="BD1389" s="174"/>
      <c r="BE1389" s="174"/>
      <c r="BF1389" s="174"/>
      <c r="BG1389" s="164"/>
      <c r="BH1389" s="164"/>
      <c r="BI1389" s="164"/>
      <c r="BK1389" s="137">
        <v>542</v>
      </c>
      <c r="BL1389" s="137">
        <f t="shared" si="258"/>
        <v>3.4624000000000335</v>
      </c>
      <c r="BM1389" s="137">
        <f t="shared" si="259"/>
        <v>0.83919184191468288</v>
      </c>
      <c r="BN1389" s="137">
        <f t="shared" si="260"/>
        <v>6.7282058754725149E-4</v>
      </c>
      <c r="BO1389" s="137" t="str">
        <f t="shared" si="261"/>
        <v/>
      </c>
      <c r="BP1389" s="137" t="str">
        <f t="shared" si="257"/>
        <v/>
      </c>
    </row>
    <row r="1390" spans="3:68" ht="20.100000000000001" customHeight="1" x14ac:dyDescent="0.25">
      <c r="C1390" s="12"/>
      <c r="E1390" s="130"/>
      <c r="F1390" s="130"/>
      <c r="S1390" s="138"/>
      <c r="U1390" s="154"/>
      <c r="V1390" s="154"/>
      <c r="AF1390" s="137">
        <v>566</v>
      </c>
      <c r="AG1390" s="137">
        <f t="shared" si="248"/>
        <v>-1.7359999999999998</v>
      </c>
      <c r="AK1390" s="137">
        <f t="shared" si="249"/>
        <v>8.8408555424207613E-2</v>
      </c>
      <c r="AL1390" s="137">
        <f t="shared" si="250"/>
        <v>4.1281917281424371E-2</v>
      </c>
      <c r="AM1390" s="137">
        <f t="shared" si="251"/>
        <v>8.8408555424207613E-2</v>
      </c>
      <c r="AN1390" s="137" t="str">
        <f t="shared" si="252"/>
        <v/>
      </c>
      <c r="AO1390" s="137" t="str">
        <f t="shared" si="253"/>
        <v/>
      </c>
      <c r="AP1390" s="137">
        <f t="shared" si="254"/>
        <v>0</v>
      </c>
      <c r="AQ1390" s="137" t="str">
        <f t="shared" si="255"/>
        <v/>
      </c>
      <c r="AR1390" s="137" t="str">
        <f t="shared" si="256"/>
        <v/>
      </c>
      <c r="AZ1390" s="163"/>
      <c r="BA1390" s="142"/>
      <c r="BB1390" s="163"/>
      <c r="BC1390" s="174"/>
      <c r="BD1390" s="174"/>
      <c r="BE1390" s="174"/>
      <c r="BF1390" s="174"/>
      <c r="BG1390" s="164"/>
      <c r="BH1390" s="164"/>
      <c r="BI1390" s="164"/>
      <c r="BK1390" s="137">
        <v>543</v>
      </c>
      <c r="BL1390" s="137">
        <f t="shared" si="258"/>
        <v>3.4688000000000336</v>
      </c>
      <c r="BM1390" s="137">
        <f t="shared" si="259"/>
        <v>0.83851902132713563</v>
      </c>
      <c r="BN1390" s="137">
        <f t="shared" si="260"/>
        <v>6.7377165030046982E-4</v>
      </c>
      <c r="BO1390" s="137" t="str">
        <f t="shared" si="261"/>
        <v/>
      </c>
      <c r="BP1390" s="137" t="str">
        <f t="shared" si="257"/>
        <v/>
      </c>
    </row>
    <row r="1391" spans="3:68" ht="20.100000000000001" customHeight="1" x14ac:dyDescent="0.25">
      <c r="C1391" s="12"/>
      <c r="E1391" s="130"/>
      <c r="F1391" s="130"/>
      <c r="S1391" s="138"/>
      <c r="U1391" s="154"/>
      <c r="V1391" s="154"/>
      <c r="AF1391" s="137">
        <v>567</v>
      </c>
      <c r="AG1391" s="137">
        <f t="shared" si="248"/>
        <v>-1.7319999999999998</v>
      </c>
      <c r="AK1391" s="137">
        <f t="shared" si="249"/>
        <v>8.9023888673464391E-2</v>
      </c>
      <c r="AL1391" s="137">
        <f t="shared" si="250"/>
        <v>4.1636781220121676E-2</v>
      </c>
      <c r="AM1391" s="137">
        <f t="shared" si="251"/>
        <v>8.9023888673464391E-2</v>
      </c>
      <c r="AN1391" s="137" t="str">
        <f t="shared" si="252"/>
        <v/>
      </c>
      <c r="AO1391" s="137" t="str">
        <f t="shared" si="253"/>
        <v/>
      </c>
      <c r="AP1391" s="137">
        <f t="shared" si="254"/>
        <v>0</v>
      </c>
      <c r="AQ1391" s="137" t="str">
        <f t="shared" si="255"/>
        <v/>
      </c>
      <c r="AR1391" s="137" t="str">
        <f t="shared" si="256"/>
        <v/>
      </c>
      <c r="AZ1391" s="163"/>
      <c r="BA1391" s="142"/>
      <c r="BB1391" s="163"/>
      <c r="BC1391" s="174"/>
      <c r="BD1391" s="174"/>
      <c r="BE1391" s="174"/>
      <c r="BF1391" s="174"/>
      <c r="BG1391" s="164"/>
      <c r="BH1391" s="164"/>
      <c r="BI1391" s="164"/>
      <c r="BK1391" s="137">
        <v>544</v>
      </c>
      <c r="BL1391" s="137">
        <f t="shared" si="258"/>
        <v>3.4752000000000338</v>
      </c>
      <c r="BM1391" s="137">
        <f t="shared" si="259"/>
        <v>0.83784524967683516</v>
      </c>
      <c r="BN1391" s="137">
        <f t="shared" si="260"/>
        <v>6.7471832596222026E-4</v>
      </c>
      <c r="BO1391" s="137" t="str">
        <f t="shared" si="261"/>
        <v/>
      </c>
      <c r="BP1391" s="137" t="str">
        <f t="shared" si="257"/>
        <v/>
      </c>
    </row>
    <row r="1392" spans="3:68" ht="20.100000000000001" customHeight="1" x14ac:dyDescent="0.25">
      <c r="C1392" s="12"/>
      <c r="E1392" s="130"/>
      <c r="F1392" s="130"/>
      <c r="S1392" s="138"/>
      <c r="U1392" s="154"/>
      <c r="V1392" s="154"/>
      <c r="AF1392" s="137">
        <v>568</v>
      </c>
      <c r="AG1392" s="137">
        <f t="shared" si="248"/>
        <v>-1.7279999999999998</v>
      </c>
      <c r="AK1392" s="137">
        <f t="shared" si="249"/>
        <v>8.9642070425072398E-2</v>
      </c>
      <c r="AL1392" s="137">
        <f t="shared" si="250"/>
        <v>4.1994112188821313E-2</v>
      </c>
      <c r="AM1392" s="137">
        <f t="shared" si="251"/>
        <v>8.9642070425072398E-2</v>
      </c>
      <c r="AN1392" s="137" t="str">
        <f t="shared" si="252"/>
        <v/>
      </c>
      <c r="AO1392" s="137" t="str">
        <f t="shared" si="253"/>
        <v/>
      </c>
      <c r="AP1392" s="137">
        <f t="shared" si="254"/>
        <v>0</v>
      </c>
      <c r="AQ1392" s="137" t="str">
        <f t="shared" si="255"/>
        <v/>
      </c>
      <c r="AR1392" s="137" t="str">
        <f t="shared" si="256"/>
        <v/>
      </c>
      <c r="AZ1392" s="163"/>
      <c r="BA1392" s="142"/>
      <c r="BB1392" s="163"/>
      <c r="BC1392" s="174"/>
      <c r="BD1392" s="174"/>
      <c r="BE1392" s="174"/>
      <c r="BF1392" s="174"/>
      <c r="BG1392" s="164"/>
      <c r="BH1392" s="164"/>
      <c r="BI1392" s="164"/>
      <c r="BK1392" s="137">
        <v>545</v>
      </c>
      <c r="BL1392" s="137">
        <f t="shared" si="258"/>
        <v>3.481600000000034</v>
      </c>
      <c r="BM1392" s="137">
        <f t="shared" si="259"/>
        <v>0.83717053135087294</v>
      </c>
      <c r="BN1392" s="137">
        <f t="shared" si="260"/>
        <v>6.7566061337342997E-4</v>
      </c>
      <c r="BO1392" s="137" t="str">
        <f t="shared" si="261"/>
        <v/>
      </c>
      <c r="BP1392" s="137" t="str">
        <f t="shared" si="257"/>
        <v/>
      </c>
    </row>
    <row r="1393" spans="3:68" ht="20.100000000000001" customHeight="1" x14ac:dyDescent="0.25">
      <c r="C1393" s="12"/>
      <c r="E1393" s="130"/>
      <c r="F1393" s="130"/>
      <c r="S1393" s="138"/>
      <c r="U1393" s="154"/>
      <c r="V1393" s="154"/>
      <c r="AF1393" s="137">
        <v>569</v>
      </c>
      <c r="AG1393" s="137">
        <f t="shared" si="248"/>
        <v>-1.7239999999999998</v>
      </c>
      <c r="AK1393" s="137">
        <f t="shared" si="249"/>
        <v>9.0263100608688085E-2</v>
      </c>
      <c r="AL1393" s="137">
        <f t="shared" si="250"/>
        <v>4.2353921581437699E-2</v>
      </c>
      <c r="AM1393" s="137">
        <f t="shared" si="251"/>
        <v>9.0263100608688085E-2</v>
      </c>
      <c r="AN1393" s="137" t="str">
        <f t="shared" si="252"/>
        <v/>
      </c>
      <c r="AO1393" s="137" t="str">
        <f t="shared" si="253"/>
        <v/>
      </c>
      <c r="AP1393" s="137">
        <f t="shared" si="254"/>
        <v>0</v>
      </c>
      <c r="AQ1393" s="137" t="str">
        <f t="shared" si="255"/>
        <v/>
      </c>
      <c r="AR1393" s="137" t="str">
        <f t="shared" si="256"/>
        <v/>
      </c>
      <c r="AZ1393" s="163"/>
      <c r="BA1393" s="142"/>
      <c r="BB1393" s="163"/>
      <c r="BC1393" s="174"/>
      <c r="BD1393" s="174"/>
      <c r="BE1393" s="174"/>
      <c r="BF1393" s="174"/>
      <c r="BG1393" s="164"/>
      <c r="BH1393" s="164"/>
      <c r="BI1393" s="164"/>
      <c r="BK1393" s="137">
        <v>546</v>
      </c>
      <c r="BL1393" s="137">
        <f t="shared" si="258"/>
        <v>3.4880000000000342</v>
      </c>
      <c r="BM1393" s="137">
        <f t="shared" si="259"/>
        <v>0.83649487073749951</v>
      </c>
      <c r="BN1393" s="137">
        <f t="shared" si="260"/>
        <v>6.7659851146018024E-4</v>
      </c>
      <c r="BO1393" s="137" t="str">
        <f t="shared" si="261"/>
        <v/>
      </c>
      <c r="BP1393" s="137" t="str">
        <f t="shared" si="257"/>
        <v/>
      </c>
    </row>
    <row r="1394" spans="3:68" ht="20.100000000000001" customHeight="1" x14ac:dyDescent="0.25">
      <c r="C1394" s="12"/>
      <c r="E1394" s="130"/>
      <c r="F1394" s="130"/>
      <c r="S1394" s="138"/>
      <c r="U1394" s="154"/>
      <c r="V1394" s="154"/>
      <c r="AF1394" s="137">
        <v>570</v>
      </c>
      <c r="AG1394" s="137">
        <f t="shared" si="248"/>
        <v>-1.7199999999999998</v>
      </c>
      <c r="AK1394" s="137">
        <f t="shared" si="249"/>
        <v>9.0886979016282898E-2</v>
      </c>
      <c r="AL1394" s="137">
        <f t="shared" si="250"/>
        <v>4.2716220791328946E-2</v>
      </c>
      <c r="AM1394" s="137">
        <f t="shared" si="251"/>
        <v>9.0886979016282898E-2</v>
      </c>
      <c r="AN1394" s="137" t="str">
        <f t="shared" si="252"/>
        <v/>
      </c>
      <c r="AO1394" s="137" t="str">
        <f t="shared" si="253"/>
        <v/>
      </c>
      <c r="AP1394" s="137">
        <f t="shared" si="254"/>
        <v>0</v>
      </c>
      <c r="AQ1394" s="137" t="str">
        <f t="shared" si="255"/>
        <v/>
      </c>
      <c r="AR1394" s="137" t="str">
        <f t="shared" si="256"/>
        <v/>
      </c>
      <c r="AZ1394" s="163"/>
      <c r="BA1394" s="142"/>
      <c r="BB1394" s="163"/>
      <c r="BC1394" s="174"/>
      <c r="BD1394" s="174"/>
      <c r="BE1394" s="174"/>
      <c r="BF1394" s="174"/>
      <c r="BG1394" s="164"/>
      <c r="BH1394" s="164"/>
      <c r="BI1394" s="164"/>
      <c r="BK1394" s="137">
        <v>547</v>
      </c>
      <c r="BL1394" s="137">
        <f t="shared" si="258"/>
        <v>3.4944000000000344</v>
      </c>
      <c r="BM1394" s="137">
        <f t="shared" si="259"/>
        <v>0.83581827222603933</v>
      </c>
      <c r="BN1394" s="137">
        <f t="shared" si="260"/>
        <v>6.7753201922771122E-4</v>
      </c>
      <c r="BO1394" s="137" t="str">
        <f t="shared" si="261"/>
        <v/>
      </c>
      <c r="BP1394" s="137" t="str">
        <f t="shared" si="257"/>
        <v/>
      </c>
    </row>
    <row r="1395" spans="3:68" ht="20.100000000000001" customHeight="1" x14ac:dyDescent="0.25">
      <c r="C1395" s="12"/>
      <c r="E1395" s="130"/>
      <c r="F1395" s="130"/>
      <c r="S1395" s="138"/>
      <c r="U1395" s="154"/>
      <c r="V1395" s="154"/>
      <c r="AF1395" s="137">
        <v>571</v>
      </c>
      <c r="AG1395" s="137">
        <f t="shared" si="248"/>
        <v>-1.7159999999999997</v>
      </c>
      <c r="AK1395" s="137">
        <f t="shared" si="249"/>
        <v>9.1513705301202827E-2</v>
      </c>
      <c r="AL1395" s="137">
        <f t="shared" si="250"/>
        <v>4.3081021210743968E-2</v>
      </c>
      <c r="AM1395" s="137">
        <f t="shared" si="251"/>
        <v>9.1513705301202827E-2</v>
      </c>
      <c r="AN1395" s="137" t="str">
        <f t="shared" si="252"/>
        <v/>
      </c>
      <c r="AO1395" s="137" t="str">
        <f t="shared" si="253"/>
        <v/>
      </c>
      <c r="AP1395" s="137">
        <f t="shared" si="254"/>
        <v>0</v>
      </c>
      <c r="AQ1395" s="137" t="str">
        <f t="shared" si="255"/>
        <v/>
      </c>
      <c r="AR1395" s="137" t="str">
        <f t="shared" si="256"/>
        <v/>
      </c>
      <c r="AZ1395" s="163"/>
      <c r="BA1395" s="142"/>
      <c r="BB1395" s="163"/>
      <c r="BC1395" s="174"/>
      <c r="BD1395" s="174"/>
      <c r="BE1395" s="174"/>
      <c r="BF1395" s="174"/>
      <c r="BG1395" s="164"/>
      <c r="BH1395" s="164"/>
      <c r="BI1395" s="164"/>
      <c r="BK1395" s="137">
        <v>548</v>
      </c>
      <c r="BL1395" s="137">
        <f t="shared" si="258"/>
        <v>3.5008000000000346</v>
      </c>
      <c r="BM1395" s="137">
        <f t="shared" si="259"/>
        <v>0.83514074020681162</v>
      </c>
      <c r="BN1395" s="137">
        <f t="shared" si="260"/>
        <v>6.7846113576397471E-4</v>
      </c>
      <c r="BO1395" s="137" t="str">
        <f t="shared" si="261"/>
        <v/>
      </c>
      <c r="BP1395" s="137" t="str">
        <f t="shared" si="257"/>
        <v/>
      </c>
    </row>
    <row r="1396" spans="3:68" ht="20.100000000000001" customHeight="1" x14ac:dyDescent="0.25">
      <c r="C1396" s="12"/>
      <c r="E1396" s="130"/>
      <c r="F1396" s="130"/>
      <c r="S1396" s="138"/>
      <c r="U1396" s="154"/>
      <c r="V1396" s="154"/>
      <c r="AF1396" s="137">
        <v>572</v>
      </c>
      <c r="AG1396" s="137">
        <f t="shared" si="248"/>
        <v>-1.7119999999999997</v>
      </c>
      <c r="AK1396" s="137">
        <f t="shared" si="249"/>
        <v>9.2143278977232526E-2</v>
      </c>
      <c r="AL1396" s="137">
        <f t="shared" si="250"/>
        <v>4.344833423026629E-2</v>
      </c>
      <c r="AM1396" s="137">
        <f t="shared" si="251"/>
        <v>9.2143278977232526E-2</v>
      </c>
      <c r="AN1396" s="137" t="str">
        <f t="shared" si="252"/>
        <v/>
      </c>
      <c r="AO1396" s="137" t="str">
        <f t="shared" si="253"/>
        <v/>
      </c>
      <c r="AP1396" s="137">
        <f t="shared" si="254"/>
        <v>0</v>
      </c>
      <c r="AQ1396" s="137" t="str">
        <f t="shared" si="255"/>
        <v/>
      </c>
      <c r="AR1396" s="137" t="str">
        <f t="shared" si="256"/>
        <v/>
      </c>
      <c r="AZ1396" s="163"/>
      <c r="BA1396" s="142"/>
      <c r="BB1396" s="163"/>
      <c r="BC1396" s="174"/>
      <c r="BD1396" s="174"/>
      <c r="BE1396" s="174"/>
      <c r="BF1396" s="174"/>
      <c r="BG1396" s="164"/>
      <c r="BH1396" s="164"/>
      <c r="BI1396" s="164"/>
      <c r="BK1396" s="137">
        <v>549</v>
      </c>
      <c r="BL1396" s="137">
        <f t="shared" si="258"/>
        <v>3.5072000000000347</v>
      </c>
      <c r="BM1396" s="137">
        <f t="shared" si="259"/>
        <v>0.83446227907104764</v>
      </c>
      <c r="BN1396" s="137">
        <f t="shared" si="260"/>
        <v>6.7938586023652547E-4</v>
      </c>
      <c r="BO1396" s="137" t="str">
        <f t="shared" si="261"/>
        <v/>
      </c>
      <c r="BP1396" s="137" t="str">
        <f t="shared" si="257"/>
        <v/>
      </c>
    </row>
    <row r="1397" spans="3:68" ht="20.100000000000001" customHeight="1" x14ac:dyDescent="0.25">
      <c r="C1397" s="12"/>
      <c r="E1397" s="130"/>
      <c r="F1397" s="130"/>
      <c r="S1397" s="138"/>
      <c r="U1397" s="154"/>
      <c r="V1397" s="154"/>
      <c r="AF1397" s="137">
        <v>573</v>
      </c>
      <c r="AG1397" s="137">
        <f t="shared" si="248"/>
        <v>-1.7079999999999997</v>
      </c>
      <c r="AK1397" s="137">
        <f t="shared" si="249"/>
        <v>9.2775699417664198E-2</v>
      </c>
      <c r="AL1397" s="137">
        <f t="shared" si="250"/>
        <v>4.3818171238253989E-2</v>
      </c>
      <c r="AM1397" s="137">
        <f t="shared" si="251"/>
        <v>9.2775699417664198E-2</v>
      </c>
      <c r="AN1397" s="137" t="str">
        <f t="shared" si="252"/>
        <v/>
      </c>
      <c r="AO1397" s="137" t="str">
        <f t="shared" si="253"/>
        <v/>
      </c>
      <c r="AP1397" s="137">
        <f t="shared" si="254"/>
        <v>0</v>
      </c>
      <c r="AQ1397" s="137" t="str">
        <f t="shared" si="255"/>
        <v/>
      </c>
      <c r="AR1397" s="137" t="str">
        <f t="shared" si="256"/>
        <v/>
      </c>
      <c r="AZ1397" s="163"/>
      <c r="BA1397" s="142"/>
      <c r="BB1397" s="163"/>
      <c r="BC1397" s="174"/>
      <c r="BD1397" s="174"/>
      <c r="BE1397" s="174"/>
      <c r="BF1397" s="174"/>
      <c r="BG1397" s="164"/>
      <c r="BH1397" s="164"/>
      <c r="BI1397" s="164"/>
      <c r="BK1397" s="137">
        <v>550</v>
      </c>
      <c r="BL1397" s="137">
        <f t="shared" si="258"/>
        <v>3.5136000000000349</v>
      </c>
      <c r="BM1397" s="137">
        <f t="shared" si="259"/>
        <v>0.83378289321081112</v>
      </c>
      <c r="BN1397" s="137">
        <f t="shared" si="260"/>
        <v>6.803061918940756E-4</v>
      </c>
      <c r="BO1397" s="137" t="str">
        <f t="shared" si="261"/>
        <v/>
      </c>
      <c r="BP1397" s="137" t="str">
        <f t="shared" si="257"/>
        <v/>
      </c>
    </row>
    <row r="1398" spans="3:68" ht="20.100000000000001" customHeight="1" x14ac:dyDescent="0.25">
      <c r="C1398" s="12"/>
      <c r="E1398" s="130"/>
      <c r="F1398" s="130"/>
      <c r="S1398" s="138"/>
      <c r="U1398" s="154"/>
      <c r="V1398" s="154"/>
      <c r="AF1398" s="137">
        <v>574</v>
      </c>
      <c r="AG1398" s="137">
        <f t="shared" si="248"/>
        <v>-1.7039999999999997</v>
      </c>
      <c r="AK1398" s="137">
        <f t="shared" si="249"/>
        <v>9.3410965854371211E-2</v>
      </c>
      <c r="AL1398" s="137">
        <f t="shared" si="250"/>
        <v>4.4190543620275628E-2</v>
      </c>
      <c r="AM1398" s="137">
        <f t="shared" si="251"/>
        <v>9.3410965854371211E-2</v>
      </c>
      <c r="AN1398" s="137" t="str">
        <f t="shared" si="252"/>
        <v/>
      </c>
      <c r="AO1398" s="137" t="str">
        <f t="shared" si="253"/>
        <v/>
      </c>
      <c r="AP1398" s="137">
        <f t="shared" si="254"/>
        <v>0</v>
      </c>
      <c r="AQ1398" s="137" t="str">
        <f t="shared" si="255"/>
        <v/>
      </c>
      <c r="AR1398" s="137" t="str">
        <f t="shared" si="256"/>
        <v/>
      </c>
      <c r="AZ1398" s="163"/>
      <c r="BA1398" s="142"/>
      <c r="BB1398" s="163"/>
      <c r="BC1398" s="174"/>
      <c r="BD1398" s="174"/>
      <c r="BE1398" s="174"/>
      <c r="BF1398" s="174"/>
      <c r="BG1398" s="164"/>
      <c r="BH1398" s="164"/>
      <c r="BI1398" s="164"/>
      <c r="BK1398" s="137">
        <v>551</v>
      </c>
      <c r="BL1398" s="137">
        <f t="shared" si="258"/>
        <v>3.5200000000000351</v>
      </c>
      <c r="BM1398" s="137">
        <f t="shared" si="259"/>
        <v>0.83310258701891704</v>
      </c>
      <c r="BN1398" s="137">
        <f t="shared" si="260"/>
        <v>6.812221300647181E-4</v>
      </c>
      <c r="BO1398" s="137" t="str">
        <f t="shared" si="261"/>
        <v/>
      </c>
      <c r="BP1398" s="137" t="str">
        <f t="shared" si="257"/>
        <v/>
      </c>
    </row>
    <row r="1399" spans="3:68" ht="20.100000000000001" customHeight="1" x14ac:dyDescent="0.25">
      <c r="C1399" s="12"/>
      <c r="E1399" s="130"/>
      <c r="F1399" s="130"/>
      <c r="S1399" s="138"/>
      <c r="U1399" s="154"/>
      <c r="V1399" s="154"/>
      <c r="AF1399" s="137">
        <v>575</v>
      </c>
      <c r="AG1399" s="137">
        <f t="shared" si="248"/>
        <v>-1.6999999999999997</v>
      </c>
      <c r="AK1399" s="137">
        <f t="shared" si="249"/>
        <v>9.4049077376886975E-2</v>
      </c>
      <c r="AL1399" s="137">
        <f t="shared" si="250"/>
        <v>4.4565462758543076E-2</v>
      </c>
      <c r="AM1399" s="137">
        <f t="shared" si="251"/>
        <v>9.4049077376886975E-2</v>
      </c>
      <c r="AN1399" s="137" t="str">
        <f t="shared" si="252"/>
        <v/>
      </c>
      <c r="AO1399" s="137" t="str">
        <f t="shared" si="253"/>
        <v/>
      </c>
      <c r="AP1399" s="137">
        <f t="shared" si="254"/>
        <v>0</v>
      </c>
      <c r="AQ1399" s="137" t="str">
        <f t="shared" si="255"/>
        <v/>
      </c>
      <c r="AR1399" s="137" t="str">
        <f t="shared" si="256"/>
        <v/>
      </c>
      <c r="AZ1399" s="163"/>
      <c r="BA1399" s="142"/>
      <c r="BB1399" s="163"/>
      <c r="BC1399" s="174"/>
      <c r="BD1399" s="174"/>
      <c r="BE1399" s="174"/>
      <c r="BF1399" s="174"/>
      <c r="BG1399" s="164"/>
      <c r="BH1399" s="164"/>
      <c r="BI1399" s="164"/>
      <c r="BK1399" s="137">
        <v>552</v>
      </c>
      <c r="BL1399" s="137">
        <f t="shared" si="258"/>
        <v>3.5264000000000353</v>
      </c>
      <c r="BM1399" s="137">
        <f t="shared" si="259"/>
        <v>0.83242136488885232</v>
      </c>
      <c r="BN1399" s="137">
        <f t="shared" si="260"/>
        <v>6.8213367415603798E-4</v>
      </c>
      <c r="BO1399" s="137" t="str">
        <f t="shared" si="261"/>
        <v/>
      </c>
      <c r="BP1399" s="137" t="str">
        <f t="shared" si="257"/>
        <v/>
      </c>
    </row>
    <row r="1400" spans="3:68" ht="20.100000000000001" customHeight="1" x14ac:dyDescent="0.25">
      <c r="C1400" s="12"/>
      <c r="E1400" s="130"/>
      <c r="F1400" s="130"/>
      <c r="S1400" s="138"/>
      <c r="U1400" s="154"/>
      <c r="V1400" s="154"/>
      <c r="AF1400" s="137">
        <v>576</v>
      </c>
      <c r="AG1400" s="137">
        <f t="shared" si="248"/>
        <v>-1.6959999999999997</v>
      </c>
      <c r="AK1400" s="137">
        <f t="shared" si="249"/>
        <v>9.4690032931488616E-2</v>
      </c>
      <c r="AL1400" s="137">
        <f t="shared" si="250"/>
        <v>4.4942940031339911E-2</v>
      </c>
      <c r="AM1400" s="137">
        <f t="shared" si="251"/>
        <v>9.4690032931488616E-2</v>
      </c>
      <c r="AN1400" s="137" t="str">
        <f t="shared" si="252"/>
        <v/>
      </c>
      <c r="AO1400" s="137" t="str">
        <f t="shared" si="253"/>
        <v/>
      </c>
      <c r="AP1400" s="137">
        <f t="shared" si="254"/>
        <v>0</v>
      </c>
      <c r="AQ1400" s="137" t="str">
        <f t="shared" si="255"/>
        <v/>
      </c>
      <c r="AR1400" s="137" t="str">
        <f t="shared" si="256"/>
        <v/>
      </c>
      <c r="AZ1400" s="163"/>
      <c r="BA1400" s="142"/>
      <c r="BB1400" s="163"/>
      <c r="BC1400" s="174"/>
      <c r="BD1400" s="174"/>
      <c r="BE1400" s="174"/>
      <c r="BF1400" s="174"/>
      <c r="BG1400" s="164"/>
      <c r="BH1400" s="164"/>
      <c r="BI1400" s="164"/>
      <c r="BK1400" s="137">
        <v>553</v>
      </c>
      <c r="BL1400" s="137">
        <f t="shared" si="258"/>
        <v>3.5328000000000355</v>
      </c>
      <c r="BM1400" s="137">
        <f t="shared" si="259"/>
        <v>0.83173923121469628</v>
      </c>
      <c r="BN1400" s="137">
        <f t="shared" si="260"/>
        <v>6.8304082365455709E-4</v>
      </c>
      <c r="BO1400" s="137" t="str">
        <f t="shared" si="261"/>
        <v/>
      </c>
      <c r="BP1400" s="137" t="str">
        <f t="shared" si="257"/>
        <v/>
      </c>
    </row>
    <row r="1401" spans="3:68" ht="20.100000000000001" customHeight="1" x14ac:dyDescent="0.25">
      <c r="C1401" s="12"/>
      <c r="E1401" s="130"/>
      <c r="F1401" s="130"/>
      <c r="S1401" s="138"/>
      <c r="U1401" s="154"/>
      <c r="V1401" s="154"/>
      <c r="AF1401" s="137">
        <v>577</v>
      </c>
      <c r="AG1401" s="137">
        <f t="shared" ref="AG1401:AG1464" si="262">AG$818+(AF1401*AG$821)</f>
        <v>-1.6920000000000002</v>
      </c>
      <c r="AK1401" s="137">
        <f t="shared" ref="AK1401:AK1464" si="263">_xlfn.NORM.DIST(AG1401,AG$815,AG$816,0)</f>
        <v>9.5333831320286069E-2</v>
      </c>
      <c r="AL1401" s="137">
        <f t="shared" ref="AL1401:AL1464" si="264">_xlfn.NORM.DIST(AG1401,AG$815,AG$816,1)</f>
        <v>4.532298681244696E-2</v>
      </c>
      <c r="AM1401" s="137">
        <f t="shared" ref="AM1401:AM1464" si="265">IF(OR(AL1401&lt;$AN$820,AL1401&gt;$AN$821),AK1401,"")</f>
        <v>9.5333831320286069E-2</v>
      </c>
      <c r="AN1401" s="137" t="str">
        <f t="shared" ref="AN1401:AN1464" si="266">IF(AND(AL1401&gt;$AN$820,AL1401&lt;$AN$821),AK1401,"")</f>
        <v/>
      </c>
      <c r="AO1401" s="137" t="str">
        <f t="shared" ref="AO1401:AO1464" si="267">IF(AK1401=MAX(AK$824:AK$2815),AK1401,"")</f>
        <v/>
      </c>
      <c r="AP1401" s="137">
        <f t="shared" ref="AP1401:AP1464" si="268">_xlfn.NORM.DIST(AF1401,AN$816,AN$817,0)</f>
        <v>0</v>
      </c>
      <c r="AQ1401" s="137" t="str">
        <f t="shared" ref="AQ1401:AQ1464" si="269">IF(AP1401=MAX(AP$824:AP$2815),AK1401,"")</f>
        <v/>
      </c>
      <c r="AR1401" s="137" t="str">
        <f t="shared" ref="AR1401:AR1464" si="270">IF(AQ1401=MIN(AQ$824:AQ$2815),AQ1401,"")</f>
        <v/>
      </c>
      <c r="AZ1401" s="163"/>
      <c r="BA1401" s="142"/>
      <c r="BB1401" s="163"/>
      <c r="BC1401" s="174"/>
      <c r="BD1401" s="174"/>
      <c r="BE1401" s="174"/>
      <c r="BF1401" s="174"/>
      <c r="BG1401" s="164"/>
      <c r="BH1401" s="164"/>
      <c r="BI1401" s="164"/>
      <c r="BK1401" s="137">
        <v>554</v>
      </c>
      <c r="BL1401" s="137">
        <f t="shared" si="258"/>
        <v>3.5392000000000357</v>
      </c>
      <c r="BM1401" s="137">
        <f t="shared" si="259"/>
        <v>0.83105619039104173</v>
      </c>
      <c r="BN1401" s="137">
        <f t="shared" si="260"/>
        <v>6.8394357812484596E-4</v>
      </c>
      <c r="BO1401" s="137" t="str">
        <f t="shared" si="261"/>
        <v/>
      </c>
      <c r="BP1401" s="137" t="str">
        <f t="shared" si="257"/>
        <v/>
      </c>
    </row>
    <row r="1402" spans="3:68" ht="20.100000000000001" customHeight="1" x14ac:dyDescent="0.25">
      <c r="C1402" s="12"/>
      <c r="E1402" s="130"/>
      <c r="F1402" s="130"/>
      <c r="S1402" s="138"/>
      <c r="U1402" s="154"/>
      <c r="V1402" s="154"/>
      <c r="AF1402" s="137">
        <v>578</v>
      </c>
      <c r="AG1402" s="137">
        <f t="shared" si="262"/>
        <v>-1.6880000000000002</v>
      </c>
      <c r="AK1402" s="137">
        <f t="shared" si="263"/>
        <v>9.5980471200316692E-2</v>
      </c>
      <c r="AL1402" s="137">
        <f t="shared" si="264"/>
        <v>4.5705614470563628E-2</v>
      </c>
      <c r="AM1402" s="137">
        <f t="shared" si="265"/>
        <v>9.5980471200316692E-2</v>
      </c>
      <c r="AN1402" s="137" t="str">
        <f t="shared" si="266"/>
        <v/>
      </c>
      <c r="AO1402" s="137" t="str">
        <f t="shared" si="267"/>
        <v/>
      </c>
      <c r="AP1402" s="137">
        <f t="shared" si="268"/>
        <v>0</v>
      </c>
      <c r="AQ1402" s="137" t="str">
        <f t="shared" si="269"/>
        <v/>
      </c>
      <c r="AR1402" s="137" t="str">
        <f t="shared" si="270"/>
        <v/>
      </c>
      <c r="AZ1402" s="163"/>
      <c r="BA1402" s="142"/>
      <c r="BB1402" s="163"/>
      <c r="BC1402" s="174"/>
      <c r="BD1402" s="174"/>
      <c r="BE1402" s="174"/>
      <c r="BF1402" s="174"/>
      <c r="BG1402" s="164"/>
      <c r="BH1402" s="164"/>
      <c r="BI1402" s="164"/>
      <c r="BK1402" s="137">
        <v>555</v>
      </c>
      <c r="BL1402" s="137">
        <f t="shared" si="258"/>
        <v>3.5456000000000358</v>
      </c>
      <c r="BM1402" s="137">
        <f t="shared" si="259"/>
        <v>0.83037224681291688</v>
      </c>
      <c r="BN1402" s="137">
        <f t="shared" si="260"/>
        <v>6.8484193721030096E-4</v>
      </c>
      <c r="BO1402" s="137" t="str">
        <f t="shared" si="261"/>
        <v/>
      </c>
      <c r="BP1402" s="137" t="str">
        <f t="shared" si="257"/>
        <v/>
      </c>
    </row>
    <row r="1403" spans="3:68" ht="20.100000000000001" customHeight="1" x14ac:dyDescent="0.25">
      <c r="C1403" s="12"/>
      <c r="E1403" s="130"/>
      <c r="F1403" s="130"/>
      <c r="S1403" s="138"/>
      <c r="U1403" s="154"/>
      <c r="V1403" s="154"/>
      <c r="AF1403" s="137">
        <v>579</v>
      </c>
      <c r="AG1403" s="137">
        <f t="shared" si="262"/>
        <v>-1.6840000000000002</v>
      </c>
      <c r="AK1403" s="137">
        <f t="shared" si="263"/>
        <v>9.6629951082644813E-2</v>
      </c>
      <c r="AL1403" s="137">
        <f t="shared" si="264"/>
        <v>4.6090834368725755E-2</v>
      </c>
      <c r="AM1403" s="137">
        <f t="shared" si="265"/>
        <v>9.6629951082644813E-2</v>
      </c>
      <c r="AN1403" s="137" t="str">
        <f t="shared" si="266"/>
        <v/>
      </c>
      <c r="AO1403" s="137" t="str">
        <f t="shared" si="267"/>
        <v/>
      </c>
      <c r="AP1403" s="137">
        <f t="shared" si="268"/>
        <v>0</v>
      </c>
      <c r="AQ1403" s="137" t="str">
        <f t="shared" si="269"/>
        <v/>
      </c>
      <c r="AR1403" s="137" t="str">
        <f t="shared" si="270"/>
        <v/>
      </c>
      <c r="AZ1403" s="163"/>
      <c r="BA1403" s="142"/>
      <c r="BB1403" s="163"/>
      <c r="BC1403" s="174"/>
      <c r="BD1403" s="174"/>
      <c r="BE1403" s="174"/>
      <c r="BF1403" s="174"/>
      <c r="BG1403" s="164"/>
      <c r="BH1403" s="164"/>
      <c r="BI1403" s="164"/>
      <c r="BK1403" s="137">
        <v>556</v>
      </c>
      <c r="BL1403" s="137">
        <f t="shared" si="258"/>
        <v>3.552000000000036</v>
      </c>
      <c r="BM1403" s="137">
        <f t="shared" si="259"/>
        <v>0.82968740487570658</v>
      </c>
      <c r="BN1403" s="137">
        <f t="shared" si="260"/>
        <v>6.8573590063047973E-4</v>
      </c>
      <c r="BO1403" s="137" t="str">
        <f t="shared" si="261"/>
        <v/>
      </c>
      <c r="BP1403" s="137" t="str">
        <f t="shared" si="257"/>
        <v/>
      </c>
    </row>
    <row r="1404" spans="3:68" ht="20.100000000000001" customHeight="1" x14ac:dyDescent="0.25">
      <c r="C1404" s="12"/>
      <c r="E1404" s="130"/>
      <c r="F1404" s="130"/>
      <c r="S1404" s="138"/>
      <c r="U1404" s="154"/>
      <c r="V1404" s="154"/>
      <c r="AF1404" s="137">
        <v>580</v>
      </c>
      <c r="AG1404" s="137">
        <f t="shared" si="262"/>
        <v>-1.6800000000000002</v>
      </c>
      <c r="AK1404" s="137">
        <f t="shared" si="263"/>
        <v>9.7282269331467469E-2</v>
      </c>
      <c r="AL1404" s="137">
        <f t="shared" si="264"/>
        <v>4.6478657863720019E-2</v>
      </c>
      <c r="AM1404" s="137">
        <f t="shared" si="265"/>
        <v>9.7282269331467469E-2</v>
      </c>
      <c r="AN1404" s="137" t="str">
        <f t="shared" si="266"/>
        <v/>
      </c>
      <c r="AO1404" s="137" t="str">
        <f t="shared" si="267"/>
        <v/>
      </c>
      <c r="AP1404" s="137">
        <f t="shared" si="268"/>
        <v>0</v>
      </c>
      <c r="AQ1404" s="137" t="str">
        <f t="shared" si="269"/>
        <v/>
      </c>
      <c r="AR1404" s="137" t="str">
        <f t="shared" si="270"/>
        <v/>
      </c>
      <c r="AZ1404" s="163"/>
      <c r="BA1404" s="142"/>
      <c r="BB1404" s="163"/>
      <c r="BC1404" s="174"/>
      <c r="BD1404" s="174"/>
      <c r="BE1404" s="174"/>
      <c r="BF1404" s="174"/>
      <c r="BG1404" s="164"/>
      <c r="BH1404" s="164"/>
      <c r="BI1404" s="164"/>
      <c r="BK1404" s="137">
        <v>557</v>
      </c>
      <c r="BL1404" s="137">
        <f t="shared" si="258"/>
        <v>3.5584000000000362</v>
      </c>
      <c r="BM1404" s="137">
        <f t="shared" si="259"/>
        <v>0.8290016689750761</v>
      </c>
      <c r="BN1404" s="137">
        <f t="shared" si="260"/>
        <v>6.866254681837658E-4</v>
      </c>
      <c r="BO1404" s="137" t="str">
        <f t="shared" si="261"/>
        <v/>
      </c>
      <c r="BP1404" s="137" t="str">
        <f t="shared" si="257"/>
        <v/>
      </c>
    </row>
    <row r="1405" spans="3:68" ht="20.100000000000001" customHeight="1" x14ac:dyDescent="0.25">
      <c r="C1405" s="12"/>
      <c r="E1405" s="130"/>
      <c r="F1405" s="130"/>
      <c r="S1405" s="138"/>
      <c r="U1405" s="154"/>
      <c r="V1405" s="154"/>
      <c r="AF1405" s="137">
        <v>581</v>
      </c>
      <c r="AG1405" s="137">
        <f t="shared" si="262"/>
        <v>-1.6760000000000002</v>
      </c>
      <c r="AK1405" s="137">
        <f t="shared" si="263"/>
        <v>9.7937424163225553E-2</v>
      </c>
      <c r="AL1405" s="137">
        <f t="shared" si="264"/>
        <v>4.6869096305494684E-2</v>
      </c>
      <c r="AM1405" s="137">
        <f t="shared" si="265"/>
        <v>9.7937424163225553E-2</v>
      </c>
      <c r="AN1405" s="137" t="str">
        <f t="shared" si="266"/>
        <v/>
      </c>
      <c r="AO1405" s="137" t="str">
        <f t="shared" si="267"/>
        <v/>
      </c>
      <c r="AP1405" s="137">
        <f t="shared" si="268"/>
        <v>0</v>
      </c>
      <c r="AQ1405" s="137" t="str">
        <f t="shared" si="269"/>
        <v/>
      </c>
      <c r="AR1405" s="137" t="str">
        <f t="shared" si="270"/>
        <v/>
      </c>
      <c r="AZ1405" s="163"/>
      <c r="BA1405" s="142"/>
      <c r="BB1405" s="163"/>
      <c r="BC1405" s="174"/>
      <c r="BD1405" s="174"/>
      <c r="BE1405" s="174"/>
      <c r="BF1405" s="174"/>
      <c r="BG1405" s="164"/>
      <c r="BH1405" s="164"/>
      <c r="BI1405" s="164"/>
      <c r="BK1405" s="137">
        <v>558</v>
      </c>
      <c r="BL1405" s="137">
        <f t="shared" si="258"/>
        <v>3.5648000000000364</v>
      </c>
      <c r="BM1405" s="137">
        <f t="shared" si="259"/>
        <v>0.82831504350689233</v>
      </c>
      <c r="BN1405" s="137">
        <f t="shared" si="260"/>
        <v>6.8751063974392679E-4</v>
      </c>
      <c r="BO1405" s="137" t="str">
        <f t="shared" si="261"/>
        <v/>
      </c>
      <c r="BP1405" s="137" t="str">
        <f t="shared" si="257"/>
        <v/>
      </c>
    </row>
    <row r="1406" spans="3:68" ht="20.100000000000001" customHeight="1" x14ac:dyDescent="0.25">
      <c r="C1406" s="12"/>
      <c r="E1406" s="130"/>
      <c r="F1406" s="130"/>
      <c r="S1406" s="138"/>
      <c r="U1406" s="154"/>
      <c r="V1406" s="154"/>
      <c r="AF1406" s="137">
        <v>582</v>
      </c>
      <c r="AG1406" s="137">
        <f t="shared" si="262"/>
        <v>-1.6720000000000002</v>
      </c>
      <c r="AK1406" s="137">
        <f t="shared" si="263"/>
        <v>9.85954136457209E-2</v>
      </c>
      <c r="AL1406" s="137">
        <f t="shared" si="264"/>
        <v>4.7262161036566781E-2</v>
      </c>
      <c r="AM1406" s="137">
        <f t="shared" si="265"/>
        <v>9.85954136457209E-2</v>
      </c>
      <c r="AN1406" s="137" t="str">
        <f t="shared" si="266"/>
        <v/>
      </c>
      <c r="AO1406" s="137" t="str">
        <f t="shared" si="267"/>
        <v/>
      </c>
      <c r="AP1406" s="137">
        <f t="shared" si="268"/>
        <v>0</v>
      </c>
      <c r="AQ1406" s="137" t="str">
        <f t="shared" si="269"/>
        <v/>
      </c>
      <c r="AR1406" s="137" t="str">
        <f t="shared" si="270"/>
        <v/>
      </c>
      <c r="AZ1406" s="163"/>
      <c r="BA1406" s="142"/>
      <c r="BB1406" s="163"/>
      <c r="BC1406" s="174"/>
      <c r="BD1406" s="174"/>
      <c r="BE1406" s="174"/>
      <c r="BF1406" s="174"/>
      <c r="BG1406" s="164"/>
      <c r="BH1406" s="164"/>
      <c r="BI1406" s="164"/>
      <c r="BK1406" s="137">
        <v>559</v>
      </c>
      <c r="BL1406" s="137">
        <f t="shared" si="258"/>
        <v>3.5712000000000366</v>
      </c>
      <c r="BM1406" s="137">
        <f t="shared" si="259"/>
        <v>0.82762753286714841</v>
      </c>
      <c r="BN1406" s="137">
        <f t="shared" si="260"/>
        <v>6.8839141526122472E-4</v>
      </c>
      <c r="BO1406" s="137" t="str">
        <f t="shared" si="261"/>
        <v/>
      </c>
      <c r="BP1406" s="137" t="str">
        <f t="shared" si="257"/>
        <v/>
      </c>
    </row>
    <row r="1407" spans="3:68" ht="20.100000000000001" customHeight="1" x14ac:dyDescent="0.25">
      <c r="C1407" s="12"/>
      <c r="E1407" s="130"/>
      <c r="F1407" s="130"/>
      <c r="S1407" s="138"/>
      <c r="U1407" s="154"/>
      <c r="V1407" s="154"/>
      <c r="AF1407" s="137">
        <v>583</v>
      </c>
      <c r="AG1407" s="137">
        <f t="shared" si="262"/>
        <v>-1.6680000000000001</v>
      </c>
      <c r="AK1407" s="137">
        <f t="shared" si="263"/>
        <v>9.9256235697239362E-2</v>
      </c>
      <c r="AL1407" s="137">
        <f t="shared" si="264"/>
        <v>4.7657863391425838E-2</v>
      </c>
      <c r="AM1407" s="137">
        <f t="shared" si="265"/>
        <v>9.9256235697239362E-2</v>
      </c>
      <c r="AN1407" s="137" t="str">
        <f t="shared" si="266"/>
        <v/>
      </c>
      <c r="AO1407" s="137" t="str">
        <f t="shared" si="267"/>
        <v/>
      </c>
      <c r="AP1407" s="137">
        <f t="shared" si="268"/>
        <v>0</v>
      </c>
      <c r="AQ1407" s="137" t="str">
        <f t="shared" si="269"/>
        <v/>
      </c>
      <c r="AR1407" s="137" t="str">
        <f t="shared" si="270"/>
        <v/>
      </c>
      <c r="AZ1407" s="163"/>
      <c r="BA1407" s="142"/>
      <c r="BB1407" s="163"/>
      <c r="BC1407" s="174"/>
      <c r="BD1407" s="174"/>
      <c r="BE1407" s="174"/>
      <c r="BF1407" s="174"/>
      <c r="BG1407" s="164"/>
      <c r="BH1407" s="164"/>
      <c r="BI1407" s="164"/>
      <c r="BK1407" s="137">
        <v>560</v>
      </c>
      <c r="BL1407" s="137">
        <f t="shared" si="258"/>
        <v>3.5776000000000368</v>
      </c>
      <c r="BM1407" s="137">
        <f t="shared" si="259"/>
        <v>0.82693914145188718</v>
      </c>
      <c r="BN1407" s="137">
        <f t="shared" si="260"/>
        <v>6.8926779476208289E-4</v>
      </c>
      <c r="BO1407" s="137" t="str">
        <f t="shared" si="261"/>
        <v/>
      </c>
      <c r="BP1407" s="137" t="str">
        <f t="shared" si="257"/>
        <v/>
      </c>
    </row>
    <row r="1408" spans="3:68" ht="20.100000000000001" customHeight="1" x14ac:dyDescent="0.25">
      <c r="C1408" s="12"/>
      <c r="E1408" s="130"/>
      <c r="F1408" s="130"/>
      <c r="S1408" s="138"/>
      <c r="U1408" s="154"/>
      <c r="V1408" s="154"/>
      <c r="AF1408" s="137">
        <v>584</v>
      </c>
      <c r="AG1408" s="137">
        <f t="shared" si="262"/>
        <v>-1.6640000000000001</v>
      </c>
      <c r="AK1408" s="137">
        <f t="shared" si="263"/>
        <v>9.9919888085680031E-2</v>
      </c>
      <c r="AL1408" s="137">
        <f t="shared" si="264"/>
        <v>4.8056214695933984E-2</v>
      </c>
      <c r="AM1408" s="137">
        <f t="shared" si="265"/>
        <v>9.9919888085680031E-2</v>
      </c>
      <c r="AN1408" s="137" t="str">
        <f t="shared" si="266"/>
        <v/>
      </c>
      <c r="AO1408" s="137" t="str">
        <f t="shared" si="267"/>
        <v/>
      </c>
      <c r="AP1408" s="137">
        <f t="shared" si="268"/>
        <v>0</v>
      </c>
      <c r="AQ1408" s="137" t="str">
        <f t="shared" si="269"/>
        <v/>
      </c>
      <c r="AR1408" s="137" t="str">
        <f t="shared" si="270"/>
        <v/>
      </c>
      <c r="AZ1408" s="163"/>
      <c r="BA1408" s="142"/>
      <c r="BB1408" s="163"/>
      <c r="BC1408" s="174"/>
      <c r="BD1408" s="174"/>
      <c r="BE1408" s="174"/>
      <c r="BF1408" s="174"/>
      <c r="BG1408" s="164"/>
      <c r="BH1408" s="164"/>
      <c r="BI1408" s="164"/>
      <c r="BK1408" s="137">
        <v>561</v>
      </c>
      <c r="BL1408" s="137">
        <f t="shared" si="258"/>
        <v>3.5840000000000369</v>
      </c>
      <c r="BM1408" s="137">
        <f t="shared" si="259"/>
        <v>0.8262498736571251</v>
      </c>
      <c r="BN1408" s="137">
        <f t="shared" si="260"/>
        <v>6.9013977834730955E-4</v>
      </c>
      <c r="BO1408" s="137" t="str">
        <f t="shared" si="261"/>
        <v/>
      </c>
      <c r="BP1408" s="137" t="str">
        <f t="shared" si="257"/>
        <v/>
      </c>
    </row>
    <row r="1409" spans="3:68" ht="20.100000000000001" customHeight="1" x14ac:dyDescent="0.25">
      <c r="C1409" s="12"/>
      <c r="E1409" s="130"/>
      <c r="F1409" s="130"/>
      <c r="S1409" s="138"/>
      <c r="U1409" s="154"/>
      <c r="V1409" s="154"/>
      <c r="AF1409" s="137">
        <v>585</v>
      </c>
      <c r="AG1409" s="137">
        <f t="shared" si="262"/>
        <v>-1.6600000000000001</v>
      </c>
      <c r="AK1409" s="137">
        <f t="shared" si="263"/>
        <v>0.10058636842769055</v>
      </c>
      <c r="AL1409" s="137">
        <f t="shared" si="264"/>
        <v>4.845722626672281E-2</v>
      </c>
      <c r="AM1409" s="137">
        <f t="shared" si="265"/>
        <v>0.10058636842769055</v>
      </c>
      <c r="AN1409" s="137" t="str">
        <f t="shared" si="266"/>
        <v/>
      </c>
      <c r="AO1409" s="137" t="str">
        <f t="shared" si="267"/>
        <v/>
      </c>
      <c r="AP1409" s="137">
        <f t="shared" si="268"/>
        <v>0</v>
      </c>
      <c r="AQ1409" s="137" t="str">
        <f t="shared" si="269"/>
        <v/>
      </c>
      <c r="AR1409" s="137" t="str">
        <f t="shared" si="270"/>
        <v/>
      </c>
      <c r="AZ1409" s="163"/>
      <c r="BA1409" s="142"/>
      <c r="BB1409" s="163"/>
      <c r="BC1409" s="174"/>
      <c r="BD1409" s="174"/>
      <c r="BE1409" s="174"/>
      <c r="BF1409" s="174"/>
      <c r="BG1409" s="164"/>
      <c r="BH1409" s="164"/>
      <c r="BI1409" s="164"/>
      <c r="BK1409" s="137">
        <v>562</v>
      </c>
      <c r="BL1409" s="137">
        <f t="shared" si="258"/>
        <v>3.5904000000000371</v>
      </c>
      <c r="BM1409" s="137">
        <f t="shared" si="259"/>
        <v>0.82555973387877779</v>
      </c>
      <c r="BN1409" s="137">
        <f t="shared" si="260"/>
        <v>6.9100736619376324E-4</v>
      </c>
      <c r="BO1409" s="137" t="str">
        <f t="shared" si="261"/>
        <v/>
      </c>
      <c r="BP1409" s="137" t="str">
        <f t="shared" si="257"/>
        <v/>
      </c>
    </row>
    <row r="1410" spans="3:68" ht="20.100000000000001" customHeight="1" x14ac:dyDescent="0.25">
      <c r="C1410" s="12"/>
      <c r="E1410" s="130"/>
      <c r="F1410" s="130"/>
      <c r="S1410" s="138"/>
      <c r="U1410" s="154"/>
      <c r="V1410" s="154"/>
      <c r="AF1410" s="137">
        <v>586</v>
      </c>
      <c r="AG1410" s="137">
        <f t="shared" si="262"/>
        <v>-1.6560000000000001</v>
      </c>
      <c r="AK1410" s="137">
        <f t="shared" si="263"/>
        <v>0.10125567418780876</v>
      </c>
      <c r="AL1410" s="137">
        <f t="shared" si="264"/>
        <v>4.8860909410586482E-2</v>
      </c>
      <c r="AM1410" s="137">
        <f t="shared" si="265"/>
        <v>0.10125567418780876</v>
      </c>
      <c r="AN1410" s="137" t="str">
        <f t="shared" si="266"/>
        <v/>
      </c>
      <c r="AO1410" s="137" t="str">
        <f t="shared" si="267"/>
        <v/>
      </c>
      <c r="AP1410" s="137">
        <f t="shared" si="268"/>
        <v>0</v>
      </c>
      <c r="AQ1410" s="137" t="str">
        <f t="shared" si="269"/>
        <v/>
      </c>
      <c r="AR1410" s="137" t="str">
        <f t="shared" si="270"/>
        <v/>
      </c>
      <c r="AZ1410" s="163"/>
      <c r="BA1410" s="142"/>
      <c r="BB1410" s="163"/>
      <c r="BC1410" s="174"/>
      <c r="BD1410" s="174"/>
      <c r="BE1410" s="174"/>
      <c r="BF1410" s="174"/>
      <c r="BG1410" s="164"/>
      <c r="BH1410" s="164"/>
      <c r="BI1410" s="164"/>
      <c r="BK1410" s="137">
        <v>563</v>
      </c>
      <c r="BL1410" s="137">
        <f t="shared" si="258"/>
        <v>3.5968000000000373</v>
      </c>
      <c r="BM1410" s="137">
        <f t="shared" si="259"/>
        <v>0.82486872651258403</v>
      </c>
      <c r="BN1410" s="137">
        <f t="shared" si="260"/>
        <v>6.9187055855168822E-4</v>
      </c>
      <c r="BO1410" s="137" t="str">
        <f t="shared" si="261"/>
        <v/>
      </c>
      <c r="BP1410" s="137" t="str">
        <f t="shared" si="257"/>
        <v/>
      </c>
    </row>
    <row r="1411" spans="3:68" ht="20.100000000000001" customHeight="1" x14ac:dyDescent="0.25">
      <c r="C1411" s="12"/>
      <c r="E1411" s="130"/>
      <c r="F1411" s="130"/>
      <c r="S1411" s="138"/>
      <c r="U1411" s="154"/>
      <c r="V1411" s="154"/>
      <c r="AF1411" s="137">
        <v>587</v>
      </c>
      <c r="AG1411" s="137">
        <f t="shared" si="262"/>
        <v>-1.6520000000000001</v>
      </c>
      <c r="AK1411" s="137">
        <f t="shared" si="263"/>
        <v>0.10192780267761112</v>
      </c>
      <c r="AL1411" s="137">
        <f t="shared" si="264"/>
        <v>4.926727542387168E-2</v>
      </c>
      <c r="AM1411" s="137">
        <f t="shared" si="265"/>
        <v>0.10192780267761112</v>
      </c>
      <c r="AN1411" s="137" t="str">
        <f t="shared" si="266"/>
        <v/>
      </c>
      <c r="AO1411" s="137" t="str">
        <f t="shared" si="267"/>
        <v/>
      </c>
      <c r="AP1411" s="137">
        <f t="shared" si="268"/>
        <v>0</v>
      </c>
      <c r="AQ1411" s="137" t="str">
        <f t="shared" si="269"/>
        <v/>
      </c>
      <c r="AR1411" s="137" t="str">
        <f t="shared" si="270"/>
        <v/>
      </c>
      <c r="AZ1411" s="163"/>
      <c r="BA1411" s="142"/>
      <c r="BB1411" s="163"/>
      <c r="BC1411" s="174"/>
      <c r="BD1411" s="174"/>
      <c r="BE1411" s="174"/>
      <c r="BF1411" s="174"/>
      <c r="BG1411" s="164"/>
      <c r="BH1411" s="164"/>
      <c r="BI1411" s="164"/>
      <c r="BK1411" s="137">
        <v>564</v>
      </c>
      <c r="BL1411" s="137">
        <f t="shared" si="258"/>
        <v>3.6032000000000375</v>
      </c>
      <c r="BM1411" s="137">
        <f t="shared" si="259"/>
        <v>0.82417685595403234</v>
      </c>
      <c r="BN1411" s="137">
        <f t="shared" si="260"/>
        <v>6.9272935574560268E-4</v>
      </c>
      <c r="BO1411" s="137" t="str">
        <f t="shared" si="261"/>
        <v/>
      </c>
      <c r="BP1411" s="137" t="str">
        <f t="shared" si="257"/>
        <v/>
      </c>
    </row>
    <row r="1412" spans="3:68" ht="20.100000000000001" customHeight="1" x14ac:dyDescent="0.25">
      <c r="C1412" s="12"/>
      <c r="E1412" s="130"/>
      <c r="F1412" s="130"/>
      <c r="S1412" s="138"/>
      <c r="U1412" s="154"/>
      <c r="V1412" s="154"/>
      <c r="AF1412" s="137">
        <v>588</v>
      </c>
      <c r="AG1412" s="137">
        <f t="shared" si="262"/>
        <v>-1.6480000000000001</v>
      </c>
      <c r="AK1412" s="137">
        <f t="shared" si="263"/>
        <v>0.10260275105486748</v>
      </c>
      <c r="AL1412" s="137">
        <f t="shared" si="264"/>
        <v>4.9676335591864164E-2</v>
      </c>
      <c r="AM1412" s="137">
        <f t="shared" si="265"/>
        <v>0.10260275105486748</v>
      </c>
      <c r="AN1412" s="137" t="str">
        <f t="shared" si="266"/>
        <v/>
      </c>
      <c r="AO1412" s="137" t="str">
        <f t="shared" si="267"/>
        <v/>
      </c>
      <c r="AP1412" s="137">
        <f t="shared" si="268"/>
        <v>0</v>
      </c>
      <c r="AQ1412" s="137" t="str">
        <f t="shared" si="269"/>
        <v/>
      </c>
      <c r="AR1412" s="137" t="str">
        <f t="shared" si="270"/>
        <v/>
      </c>
      <c r="AZ1412" s="163"/>
      <c r="BA1412" s="142"/>
      <c r="BB1412" s="163"/>
      <c r="BC1412" s="174"/>
      <c r="BD1412" s="174"/>
      <c r="BE1412" s="174"/>
      <c r="BF1412" s="174"/>
      <c r="BG1412" s="164"/>
      <c r="BH1412" s="164"/>
      <c r="BI1412" s="164"/>
      <c r="BK1412" s="137">
        <v>565</v>
      </c>
      <c r="BL1412" s="137">
        <f t="shared" si="258"/>
        <v>3.6096000000000377</v>
      </c>
      <c r="BM1412" s="137">
        <f t="shared" si="259"/>
        <v>0.82348412659828674</v>
      </c>
      <c r="BN1412" s="137">
        <f t="shared" si="260"/>
        <v>6.9358375817452078E-4</v>
      </c>
      <c r="BO1412" s="137" t="str">
        <f t="shared" si="261"/>
        <v/>
      </c>
      <c r="BP1412" s="137" t="str">
        <f t="shared" si="257"/>
        <v/>
      </c>
    </row>
    <row r="1413" spans="3:68" ht="20.100000000000001" customHeight="1" x14ac:dyDescent="0.25">
      <c r="C1413" s="12"/>
      <c r="E1413" s="130"/>
      <c r="F1413" s="130"/>
      <c r="S1413" s="138"/>
      <c r="U1413" s="154"/>
      <c r="V1413" s="154"/>
      <c r="AF1413" s="137">
        <v>589</v>
      </c>
      <c r="AG1413" s="137">
        <f t="shared" si="262"/>
        <v>-1.6440000000000001</v>
      </c>
      <c r="AK1413" s="137">
        <f t="shared" si="263"/>
        <v>0.10328051632270249</v>
      </c>
      <c r="AL1413" s="137">
        <f t="shared" si="264"/>
        <v>5.0088101188171627E-2</v>
      </c>
      <c r="AM1413" s="137">
        <f t="shared" si="265"/>
        <v>0.10328051632270249</v>
      </c>
      <c r="AN1413" s="137" t="str">
        <f t="shared" si="266"/>
        <v/>
      </c>
      <c r="AO1413" s="137" t="str">
        <f t="shared" si="267"/>
        <v/>
      </c>
      <c r="AP1413" s="137">
        <f t="shared" si="268"/>
        <v>0</v>
      </c>
      <c r="AQ1413" s="137" t="str">
        <f t="shared" si="269"/>
        <v/>
      </c>
      <c r="AR1413" s="137" t="str">
        <f t="shared" si="270"/>
        <v/>
      </c>
      <c r="AZ1413" s="163"/>
      <c r="BA1413" s="142"/>
      <c r="BB1413" s="163"/>
      <c r="BC1413" s="174"/>
      <c r="BD1413" s="174"/>
      <c r="BE1413" s="174"/>
      <c r="BF1413" s="174"/>
      <c r="BG1413" s="164"/>
      <c r="BH1413" s="164"/>
      <c r="BI1413" s="164"/>
      <c r="BK1413" s="137">
        <v>566</v>
      </c>
      <c r="BL1413" s="137">
        <f t="shared" si="258"/>
        <v>3.6160000000000379</v>
      </c>
      <c r="BM1413" s="137">
        <f t="shared" si="259"/>
        <v>0.82279054284011222</v>
      </c>
      <c r="BN1413" s="137">
        <f t="shared" si="260"/>
        <v>6.9443376630873299E-4</v>
      </c>
      <c r="BO1413" s="137" t="str">
        <f t="shared" si="261"/>
        <v/>
      </c>
      <c r="BP1413" s="137" t="str">
        <f t="shared" si="257"/>
        <v/>
      </c>
    </row>
    <row r="1414" spans="3:68" ht="20.100000000000001" customHeight="1" x14ac:dyDescent="0.25">
      <c r="C1414" s="12"/>
      <c r="E1414" s="130"/>
      <c r="F1414" s="130"/>
      <c r="S1414" s="138"/>
      <c r="U1414" s="154"/>
      <c r="V1414" s="154"/>
      <c r="AF1414" s="137">
        <v>590</v>
      </c>
      <c r="AG1414" s="137">
        <f t="shared" si="262"/>
        <v>-1.6400000000000001</v>
      </c>
      <c r="AK1414" s="137">
        <f t="shared" si="263"/>
        <v>0.10396109532876419</v>
      </c>
      <c r="AL1414" s="137">
        <f t="shared" si="264"/>
        <v>5.0502583474103704E-2</v>
      </c>
      <c r="AM1414" s="137">
        <f t="shared" si="265"/>
        <v>0.10396109532876419</v>
      </c>
      <c r="AN1414" s="137" t="str">
        <f t="shared" si="266"/>
        <v/>
      </c>
      <c r="AO1414" s="137" t="str">
        <f t="shared" si="267"/>
        <v/>
      </c>
      <c r="AP1414" s="137">
        <f t="shared" si="268"/>
        <v>0</v>
      </c>
      <c r="AQ1414" s="137" t="str">
        <f t="shared" si="269"/>
        <v/>
      </c>
      <c r="AR1414" s="137" t="str">
        <f t="shared" si="270"/>
        <v/>
      </c>
      <c r="AZ1414" s="163"/>
      <c r="BA1414" s="142"/>
      <c r="BB1414" s="163"/>
      <c r="BC1414" s="174"/>
      <c r="BD1414" s="174"/>
      <c r="BE1414" s="174"/>
      <c r="BF1414" s="174"/>
      <c r="BG1414" s="164"/>
      <c r="BH1414" s="164"/>
      <c r="BI1414" s="164"/>
      <c r="BK1414" s="137">
        <v>567</v>
      </c>
      <c r="BL1414" s="137">
        <f t="shared" si="258"/>
        <v>3.622400000000038</v>
      </c>
      <c r="BM1414" s="137">
        <f t="shared" si="259"/>
        <v>0.82209610907380348</v>
      </c>
      <c r="BN1414" s="137">
        <f t="shared" si="260"/>
        <v>6.9527938069247064E-4</v>
      </c>
      <c r="BO1414" s="137" t="str">
        <f t="shared" si="261"/>
        <v/>
      </c>
      <c r="BP1414" s="137" t="str">
        <f t="shared" si="257"/>
        <v/>
      </c>
    </row>
    <row r="1415" spans="3:68" ht="20.100000000000001" customHeight="1" x14ac:dyDescent="0.25">
      <c r="C1415" s="12"/>
      <c r="E1415" s="130"/>
      <c r="F1415" s="130"/>
      <c r="S1415" s="138"/>
      <c r="U1415" s="154"/>
      <c r="V1415" s="154"/>
      <c r="AF1415" s="137">
        <v>591</v>
      </c>
      <c r="AG1415" s="137">
        <f t="shared" si="262"/>
        <v>-1.6360000000000001</v>
      </c>
      <c r="AK1415" s="137">
        <f t="shared" si="263"/>
        <v>0.10464448476439925</v>
      </c>
      <c r="AL1415" s="137">
        <f t="shared" si="264"/>
        <v>5.0919793698048145E-2</v>
      </c>
      <c r="AM1415" s="137">
        <f t="shared" si="265"/>
        <v>0.10464448476439925</v>
      </c>
      <c r="AN1415" s="137" t="str">
        <f t="shared" si="266"/>
        <v/>
      </c>
      <c r="AO1415" s="137" t="str">
        <f t="shared" si="267"/>
        <v/>
      </c>
      <c r="AP1415" s="137">
        <f t="shared" si="268"/>
        <v>0</v>
      </c>
      <c r="AQ1415" s="137" t="str">
        <f t="shared" si="269"/>
        <v/>
      </c>
      <c r="AR1415" s="137" t="str">
        <f t="shared" si="270"/>
        <v/>
      </c>
      <c r="AZ1415" s="163"/>
      <c r="BA1415" s="142"/>
      <c r="BB1415" s="163"/>
      <c r="BC1415" s="174"/>
      <c r="BD1415" s="174"/>
      <c r="BE1415" s="174"/>
      <c r="BF1415" s="174"/>
      <c r="BG1415" s="164"/>
      <c r="BH1415" s="164"/>
      <c r="BI1415" s="164"/>
      <c r="BK1415" s="137">
        <v>568</v>
      </c>
      <c r="BL1415" s="137">
        <f t="shared" si="258"/>
        <v>3.6288000000000382</v>
      </c>
      <c r="BM1415" s="137">
        <f t="shared" si="259"/>
        <v>0.82140082969311101</v>
      </c>
      <c r="BN1415" s="137">
        <f t="shared" si="260"/>
        <v>6.9612060194224057E-4</v>
      </c>
      <c r="BO1415" s="137" t="str">
        <f t="shared" si="261"/>
        <v/>
      </c>
      <c r="BP1415" s="137" t="str">
        <f t="shared" si="257"/>
        <v/>
      </c>
    </row>
    <row r="1416" spans="3:68" ht="20.100000000000001" customHeight="1" x14ac:dyDescent="0.25">
      <c r="C1416" s="12"/>
      <c r="E1416" s="130"/>
      <c r="F1416" s="130"/>
      <c r="S1416" s="138"/>
      <c r="U1416" s="154"/>
      <c r="V1416" s="154"/>
      <c r="AF1416" s="137">
        <v>592</v>
      </c>
      <c r="AG1416" s="137">
        <f t="shared" si="262"/>
        <v>-1.6320000000000001</v>
      </c>
      <c r="AK1416" s="137">
        <f t="shared" si="263"/>
        <v>0.10533068116383551</v>
      </c>
      <c r="AL1416" s="137">
        <f t="shared" si="264"/>
        <v>5.1339743094844313E-2</v>
      </c>
      <c r="AM1416" s="137">
        <f t="shared" si="265"/>
        <v>0.10533068116383551</v>
      </c>
      <c r="AN1416" s="137" t="str">
        <f t="shared" si="266"/>
        <v/>
      </c>
      <c r="AO1416" s="137" t="str">
        <f t="shared" si="267"/>
        <v/>
      </c>
      <c r="AP1416" s="137">
        <f t="shared" si="268"/>
        <v>0</v>
      </c>
      <c r="AQ1416" s="137" t="str">
        <f t="shared" si="269"/>
        <v/>
      </c>
      <c r="AR1416" s="137" t="str">
        <f t="shared" si="270"/>
        <v/>
      </c>
      <c r="AZ1416" s="163"/>
      <c r="BA1416" s="142"/>
      <c r="BB1416" s="163"/>
      <c r="BC1416" s="174"/>
      <c r="BD1416" s="174"/>
      <c r="BE1416" s="174"/>
      <c r="BF1416" s="174"/>
      <c r="BG1416" s="164"/>
      <c r="BH1416" s="164"/>
      <c r="BI1416" s="164"/>
      <c r="BK1416" s="137">
        <v>569</v>
      </c>
      <c r="BL1416" s="137">
        <f t="shared" si="258"/>
        <v>3.6352000000000384</v>
      </c>
      <c r="BM1416" s="137">
        <f t="shared" si="259"/>
        <v>0.82070470909116877</v>
      </c>
      <c r="BN1416" s="137">
        <f t="shared" si="260"/>
        <v>6.9695743074515981E-4</v>
      </c>
      <c r="BO1416" s="137" t="str">
        <f t="shared" si="261"/>
        <v/>
      </c>
      <c r="BP1416" s="137" t="str">
        <f t="shared" si="257"/>
        <v/>
      </c>
    </row>
    <row r="1417" spans="3:68" ht="20.100000000000001" customHeight="1" x14ac:dyDescent="0.25">
      <c r="C1417" s="12"/>
      <c r="E1417" s="130"/>
      <c r="F1417" s="130"/>
      <c r="S1417" s="138"/>
      <c r="U1417" s="154"/>
      <c r="V1417" s="154"/>
      <c r="AF1417" s="137">
        <v>593</v>
      </c>
      <c r="AG1417" s="137">
        <f t="shared" si="262"/>
        <v>-1.6280000000000001</v>
      </c>
      <c r="AK1417" s="137">
        <f t="shared" si="263"/>
        <v>0.10601968090337181</v>
      </c>
      <c r="AL1417" s="137">
        <f t="shared" si="264"/>
        <v>5.1762442885152686E-2</v>
      </c>
      <c r="AM1417" s="137">
        <f t="shared" si="265"/>
        <v>0.10601968090337181</v>
      </c>
      <c r="AN1417" s="137" t="str">
        <f t="shared" si="266"/>
        <v/>
      </c>
      <c r="AO1417" s="137" t="str">
        <f t="shared" si="267"/>
        <v/>
      </c>
      <c r="AP1417" s="137">
        <f t="shared" si="268"/>
        <v>0</v>
      </c>
      <c r="AQ1417" s="137" t="str">
        <f t="shared" si="269"/>
        <v/>
      </c>
      <c r="AR1417" s="137" t="str">
        <f t="shared" si="270"/>
        <v/>
      </c>
      <c r="AZ1417" s="163"/>
      <c r="BA1417" s="142"/>
      <c r="BB1417" s="163"/>
      <c r="BC1417" s="174"/>
      <c r="BD1417" s="174"/>
      <c r="BE1417" s="174"/>
      <c r="BF1417" s="174"/>
      <c r="BG1417" s="164"/>
      <c r="BH1417" s="164"/>
      <c r="BI1417" s="164"/>
      <c r="BK1417" s="137">
        <v>570</v>
      </c>
      <c r="BL1417" s="137">
        <f t="shared" si="258"/>
        <v>3.6416000000000386</v>
      </c>
      <c r="BM1417" s="137">
        <f t="shared" si="259"/>
        <v>0.82000775166042361</v>
      </c>
      <c r="BN1417" s="137">
        <f t="shared" si="260"/>
        <v>6.9778986786150909E-4</v>
      </c>
      <c r="BO1417" s="137" t="str">
        <f t="shared" si="261"/>
        <v/>
      </c>
      <c r="BP1417" s="137" t="str">
        <f t="shared" si="257"/>
        <v/>
      </c>
    </row>
    <row r="1418" spans="3:68" ht="20.100000000000001" customHeight="1" x14ac:dyDescent="0.25">
      <c r="C1418" s="12"/>
      <c r="E1418" s="130"/>
      <c r="F1418" s="130"/>
      <c r="S1418" s="138"/>
      <c r="U1418" s="154"/>
      <c r="V1418" s="154"/>
      <c r="AF1418" s="137">
        <v>594</v>
      </c>
      <c r="AG1418" s="137">
        <f t="shared" si="262"/>
        <v>-1.6240000000000001</v>
      </c>
      <c r="AK1418" s="137">
        <f t="shared" si="263"/>
        <v>0.10671148020057482</v>
      </c>
      <c r="AL1418" s="137">
        <f t="shared" si="264"/>
        <v>5.2187904274821929E-2</v>
      </c>
      <c r="AM1418" s="137">
        <f t="shared" si="265"/>
        <v>0.10671148020057482</v>
      </c>
      <c r="AN1418" s="137" t="str">
        <f t="shared" si="266"/>
        <v/>
      </c>
      <c r="AO1418" s="137" t="str">
        <f t="shared" si="267"/>
        <v/>
      </c>
      <c r="AP1418" s="137">
        <f t="shared" si="268"/>
        <v>0</v>
      </c>
      <c r="AQ1418" s="137" t="str">
        <f t="shared" si="269"/>
        <v/>
      </c>
      <c r="AR1418" s="137" t="str">
        <f t="shared" si="270"/>
        <v/>
      </c>
      <c r="AZ1418" s="163"/>
      <c r="BA1418" s="142"/>
      <c r="BB1418" s="163"/>
      <c r="BC1418" s="174"/>
      <c r="BD1418" s="174"/>
      <c r="BE1418" s="174"/>
      <c r="BF1418" s="174"/>
      <c r="BG1418" s="164"/>
      <c r="BH1418" s="164"/>
      <c r="BI1418" s="164"/>
      <c r="BK1418" s="137">
        <v>571</v>
      </c>
      <c r="BL1418" s="137">
        <f t="shared" si="258"/>
        <v>3.6480000000000388</v>
      </c>
      <c r="BM1418" s="137">
        <f t="shared" si="259"/>
        <v>0.8193099617925621</v>
      </c>
      <c r="BN1418" s="137">
        <f t="shared" si="260"/>
        <v>6.9861791412073604E-4</v>
      </c>
      <c r="BO1418" s="137" t="str">
        <f t="shared" si="261"/>
        <v/>
      </c>
      <c r="BP1418" s="137" t="str">
        <f t="shared" si="257"/>
        <v/>
      </c>
    </row>
    <row r="1419" spans="3:68" ht="20.100000000000001" customHeight="1" x14ac:dyDescent="0.25">
      <c r="C1419" s="12"/>
      <c r="E1419" s="130"/>
      <c r="F1419" s="130"/>
      <c r="S1419" s="138"/>
      <c r="U1419" s="154"/>
      <c r="V1419" s="154"/>
      <c r="AF1419" s="137">
        <v>595</v>
      </c>
      <c r="AG1419" s="137">
        <f t="shared" si="262"/>
        <v>-1.62</v>
      </c>
      <c r="AK1419" s="137">
        <f t="shared" si="263"/>
        <v>0.1074060751134838</v>
      </c>
      <c r="AL1419" s="137">
        <f t="shared" si="264"/>
        <v>5.2616138454252052E-2</v>
      </c>
      <c r="AM1419" s="137">
        <f t="shared" si="265"/>
        <v>0.1074060751134838</v>
      </c>
      <c r="AN1419" s="137" t="str">
        <f t="shared" si="266"/>
        <v/>
      </c>
      <c r="AO1419" s="137" t="str">
        <f t="shared" si="267"/>
        <v/>
      </c>
      <c r="AP1419" s="137">
        <f t="shared" si="268"/>
        <v>0</v>
      </c>
      <c r="AQ1419" s="137" t="str">
        <f t="shared" si="269"/>
        <v/>
      </c>
      <c r="AR1419" s="137" t="str">
        <f t="shared" si="270"/>
        <v/>
      </c>
      <c r="AZ1419" s="163"/>
      <c r="BA1419" s="142"/>
      <c r="BB1419" s="163"/>
      <c r="BC1419" s="174"/>
      <c r="BD1419" s="174"/>
      <c r="BE1419" s="174"/>
      <c r="BF1419" s="174"/>
      <c r="BG1419" s="164"/>
      <c r="BH1419" s="164"/>
      <c r="BI1419" s="164"/>
      <c r="BK1419" s="137">
        <v>572</v>
      </c>
      <c r="BL1419" s="137">
        <f t="shared" si="258"/>
        <v>3.654400000000039</v>
      </c>
      <c r="BM1419" s="137">
        <f t="shared" si="259"/>
        <v>0.81861134387844137</v>
      </c>
      <c r="BN1419" s="137">
        <f t="shared" si="260"/>
        <v>6.9944157042367561E-4</v>
      </c>
      <c r="BO1419" s="137" t="str">
        <f t="shared" si="261"/>
        <v/>
      </c>
      <c r="BP1419" s="137" t="str">
        <f t="shared" si="257"/>
        <v/>
      </c>
    </row>
    <row r="1420" spans="3:68" ht="20.100000000000001" customHeight="1" x14ac:dyDescent="0.25">
      <c r="C1420" s="12"/>
      <c r="E1420" s="130"/>
      <c r="F1420" s="130"/>
      <c r="S1420" s="138"/>
      <c r="U1420" s="154"/>
      <c r="V1420" s="154"/>
      <c r="AF1420" s="137">
        <v>596</v>
      </c>
      <c r="AG1420" s="137">
        <f t="shared" si="262"/>
        <v>-1.6160000000000001</v>
      </c>
      <c r="AK1420" s="137">
        <f t="shared" si="263"/>
        <v>0.10810346153982271</v>
      </c>
      <c r="AL1420" s="137">
        <f t="shared" si="264"/>
        <v>5.3047156597754865E-2</v>
      </c>
      <c r="AM1420" s="137">
        <f t="shared" si="265"/>
        <v>0.10810346153982271</v>
      </c>
      <c r="AN1420" s="137" t="str">
        <f t="shared" si="266"/>
        <v/>
      </c>
      <c r="AO1420" s="137" t="str">
        <f t="shared" si="267"/>
        <v/>
      </c>
      <c r="AP1420" s="137">
        <f t="shared" si="268"/>
        <v>0</v>
      </c>
      <c r="AQ1420" s="137" t="str">
        <f t="shared" si="269"/>
        <v/>
      </c>
      <c r="AR1420" s="137" t="str">
        <f t="shared" si="270"/>
        <v/>
      </c>
      <c r="AZ1420" s="163"/>
      <c r="BA1420" s="142"/>
      <c r="BB1420" s="163"/>
      <c r="BC1420" s="174"/>
      <c r="BD1420" s="174"/>
      <c r="BE1420" s="174"/>
      <c r="BF1420" s="174"/>
      <c r="BG1420" s="164"/>
      <c r="BH1420" s="164"/>
      <c r="BI1420" s="164"/>
      <c r="BK1420" s="137">
        <v>573</v>
      </c>
      <c r="BL1420" s="137">
        <f t="shared" si="258"/>
        <v>3.6608000000000391</v>
      </c>
      <c r="BM1420" s="137">
        <f t="shared" si="259"/>
        <v>0.81791190230801769</v>
      </c>
      <c r="BN1420" s="137">
        <f t="shared" si="260"/>
        <v>7.0026083774099579E-4</v>
      </c>
      <c r="BO1420" s="137" t="str">
        <f t="shared" si="261"/>
        <v/>
      </c>
      <c r="BP1420" s="137" t="str">
        <f t="shared" si="257"/>
        <v/>
      </c>
    </row>
    <row r="1421" spans="3:68" ht="20.100000000000001" customHeight="1" x14ac:dyDescent="0.25">
      <c r="C1421" s="12"/>
      <c r="E1421" s="130"/>
      <c r="F1421" s="130"/>
      <c r="S1421" s="138"/>
      <c r="U1421" s="154"/>
      <c r="V1421" s="154"/>
      <c r="AF1421" s="137">
        <v>597</v>
      </c>
      <c r="AG1421" s="137">
        <f t="shared" si="262"/>
        <v>-1.6120000000000001</v>
      </c>
      <c r="AK1421" s="137">
        <f t="shared" si="263"/>
        <v>0.10880363521622008</v>
      </c>
      <c r="AL1421" s="137">
        <f t="shared" si="264"/>
        <v>5.3480969862911225E-2</v>
      </c>
      <c r="AM1421" s="137">
        <f t="shared" si="265"/>
        <v>0.10880363521622008</v>
      </c>
      <c r="AN1421" s="137" t="str">
        <f t="shared" si="266"/>
        <v/>
      </c>
      <c r="AO1421" s="137" t="str">
        <f t="shared" si="267"/>
        <v/>
      </c>
      <c r="AP1421" s="137">
        <f t="shared" si="268"/>
        <v>0</v>
      </c>
      <c r="AQ1421" s="137" t="str">
        <f t="shared" si="269"/>
        <v/>
      </c>
      <c r="AR1421" s="137" t="str">
        <f t="shared" si="270"/>
        <v/>
      </c>
      <c r="AZ1421" s="163"/>
      <c r="BA1421" s="142"/>
      <c r="BB1421" s="163"/>
      <c r="BC1421" s="174"/>
      <c r="BD1421" s="174"/>
      <c r="BE1421" s="174"/>
      <c r="BF1421" s="174"/>
      <c r="BG1421" s="164"/>
      <c r="BH1421" s="164"/>
      <c r="BI1421" s="164"/>
      <c r="BK1421" s="137">
        <v>574</v>
      </c>
      <c r="BL1421" s="137">
        <f t="shared" si="258"/>
        <v>3.6672000000000393</v>
      </c>
      <c r="BM1421" s="137">
        <f t="shared" si="259"/>
        <v>0.8172116414702767</v>
      </c>
      <c r="BN1421" s="137">
        <f t="shared" si="260"/>
        <v>7.0107571711341965E-4</v>
      </c>
      <c r="BO1421" s="137" t="str">
        <f t="shared" si="261"/>
        <v/>
      </c>
      <c r="BP1421" s="137" t="str">
        <f t="shared" si="257"/>
        <v/>
      </c>
    </row>
    <row r="1422" spans="3:68" ht="20.100000000000001" customHeight="1" x14ac:dyDescent="0.25">
      <c r="C1422" s="12"/>
      <c r="E1422" s="130"/>
      <c r="F1422" s="130"/>
      <c r="S1422" s="138"/>
      <c r="U1422" s="154"/>
      <c r="V1422" s="154"/>
      <c r="AF1422" s="137">
        <v>598</v>
      </c>
      <c r="AG1422" s="137">
        <f t="shared" si="262"/>
        <v>-1.6080000000000001</v>
      </c>
      <c r="AK1422" s="137">
        <f t="shared" si="263"/>
        <v>0.10950659171743674</v>
      </c>
      <c r="AL1422" s="137">
        <f t="shared" si="264"/>
        <v>5.3917589389924941E-2</v>
      </c>
      <c r="AM1422" s="137">
        <f t="shared" si="265"/>
        <v>0.10950659171743674</v>
      </c>
      <c r="AN1422" s="137" t="str">
        <f t="shared" si="266"/>
        <v/>
      </c>
      <c r="AO1422" s="137" t="str">
        <f t="shared" si="267"/>
        <v/>
      </c>
      <c r="AP1422" s="137">
        <f t="shared" si="268"/>
        <v>0</v>
      </c>
      <c r="AQ1422" s="137" t="str">
        <f t="shared" si="269"/>
        <v/>
      </c>
      <c r="AR1422" s="137" t="str">
        <f t="shared" si="270"/>
        <v/>
      </c>
      <c r="AZ1422" s="163"/>
      <c r="BA1422" s="142"/>
      <c r="BB1422" s="163"/>
      <c r="BC1422" s="174"/>
      <c r="BD1422" s="174"/>
      <c r="BE1422" s="174"/>
      <c r="BF1422" s="174"/>
      <c r="BG1422" s="164"/>
      <c r="BH1422" s="164"/>
      <c r="BI1422" s="164"/>
      <c r="BK1422" s="137">
        <v>575</v>
      </c>
      <c r="BL1422" s="137">
        <f t="shared" si="258"/>
        <v>3.6736000000000395</v>
      </c>
      <c r="BM1422" s="137">
        <f t="shared" si="259"/>
        <v>0.81651056575316328</v>
      </c>
      <c r="BN1422" s="137">
        <f t="shared" si="260"/>
        <v>7.0188620965039306E-4</v>
      </c>
      <c r="BO1422" s="137" t="str">
        <f t="shared" si="261"/>
        <v/>
      </c>
      <c r="BP1422" s="137" t="str">
        <f t="shared" si="257"/>
        <v/>
      </c>
    </row>
    <row r="1423" spans="3:68" ht="20.100000000000001" customHeight="1" x14ac:dyDescent="0.25">
      <c r="C1423" s="12"/>
      <c r="E1423" s="130"/>
      <c r="F1423" s="130"/>
      <c r="S1423" s="138"/>
      <c r="U1423" s="154"/>
      <c r="V1423" s="154"/>
      <c r="AF1423" s="137">
        <v>599</v>
      </c>
      <c r="AG1423" s="137">
        <f t="shared" si="262"/>
        <v>-1.6040000000000001</v>
      </c>
      <c r="AK1423" s="137">
        <f t="shared" si="263"/>
        <v>0.11021232645560161</v>
      </c>
      <c r="AL1423" s="137">
        <f t="shared" si="264"/>
        <v>5.4357026300973915E-2</v>
      </c>
      <c r="AM1423" s="137">
        <f t="shared" si="265"/>
        <v>0.11021232645560161</v>
      </c>
      <c r="AN1423" s="137" t="str">
        <f t="shared" si="266"/>
        <v/>
      </c>
      <c r="AO1423" s="137" t="str">
        <f t="shared" si="267"/>
        <v/>
      </c>
      <c r="AP1423" s="137">
        <f t="shared" si="268"/>
        <v>0</v>
      </c>
      <c r="AQ1423" s="137" t="str">
        <f t="shared" si="269"/>
        <v/>
      </c>
      <c r="AR1423" s="137" t="str">
        <f t="shared" si="270"/>
        <v/>
      </c>
      <c r="AZ1423" s="163"/>
      <c r="BA1423" s="142"/>
      <c r="BB1423" s="163"/>
      <c r="BC1423" s="174"/>
      <c r="BD1423" s="174"/>
      <c r="BE1423" s="174"/>
      <c r="BF1423" s="174"/>
      <c r="BG1423" s="164"/>
      <c r="BH1423" s="164"/>
      <c r="BI1423" s="164"/>
      <c r="BK1423" s="137">
        <v>576</v>
      </c>
      <c r="BL1423" s="137">
        <f t="shared" si="258"/>
        <v>3.6800000000000397</v>
      </c>
      <c r="BM1423" s="137">
        <f t="shared" si="259"/>
        <v>0.81580867954351288</v>
      </c>
      <c r="BN1423" s="137">
        <f t="shared" si="260"/>
        <v>7.0269231652964059E-4</v>
      </c>
      <c r="BO1423" s="137" t="str">
        <f t="shared" si="261"/>
        <v/>
      </c>
      <c r="BP1423" s="137" t="str">
        <f t="shared" si="257"/>
        <v/>
      </c>
    </row>
    <row r="1424" spans="3:68" ht="20.100000000000001" customHeight="1" x14ac:dyDescent="0.25">
      <c r="C1424" s="12"/>
      <c r="E1424" s="130"/>
      <c r="F1424" s="130"/>
      <c r="S1424" s="138"/>
      <c r="U1424" s="154"/>
      <c r="V1424" s="154"/>
      <c r="AF1424" s="137">
        <v>600</v>
      </c>
      <c r="AG1424" s="137">
        <f t="shared" si="262"/>
        <v>-1.6</v>
      </c>
      <c r="AK1424" s="137">
        <f t="shared" si="263"/>
        <v>0.11092083467945554</v>
      </c>
      <c r="AL1424" s="137">
        <f t="shared" si="264"/>
        <v>5.4799291699557967E-2</v>
      </c>
      <c r="AM1424" s="137">
        <f t="shared" si="265"/>
        <v>0.11092083467945554</v>
      </c>
      <c r="AN1424" s="137" t="str">
        <f t="shared" si="266"/>
        <v/>
      </c>
      <c r="AO1424" s="137" t="str">
        <f t="shared" si="267"/>
        <v/>
      </c>
      <c r="AP1424" s="137">
        <f t="shared" si="268"/>
        <v>0</v>
      </c>
      <c r="AQ1424" s="137" t="str">
        <f t="shared" si="269"/>
        <v/>
      </c>
      <c r="AR1424" s="137" t="str">
        <f t="shared" si="270"/>
        <v/>
      </c>
      <c r="AZ1424" s="163"/>
      <c r="BA1424" s="142"/>
      <c r="BB1424" s="163"/>
      <c r="BC1424" s="174"/>
      <c r="BD1424" s="174"/>
      <c r="BE1424" s="174"/>
      <c r="BF1424" s="174"/>
      <c r="BG1424" s="164"/>
      <c r="BH1424" s="164"/>
      <c r="BI1424" s="164"/>
      <c r="BK1424" s="137">
        <v>577</v>
      </c>
      <c r="BL1424" s="137">
        <f t="shared" si="258"/>
        <v>3.6864000000000399</v>
      </c>
      <c r="BM1424" s="137">
        <f t="shared" si="259"/>
        <v>0.81510598722698324</v>
      </c>
      <c r="BN1424" s="137">
        <f t="shared" si="260"/>
        <v>7.034940389988309E-4</v>
      </c>
      <c r="BO1424" s="137" t="str">
        <f t="shared" si="261"/>
        <v/>
      </c>
      <c r="BP1424" s="137" t="str">
        <f t="shared" ref="BP1424:BP1487" si="271">IF($BM1424&lt;(1-$BI$860),$BN1424,"")</f>
        <v/>
      </c>
    </row>
    <row r="1425" spans="3:68" ht="20.100000000000001" customHeight="1" x14ac:dyDescent="0.25">
      <c r="C1425" s="12"/>
      <c r="E1425" s="130"/>
      <c r="F1425" s="130"/>
      <c r="S1425" s="138"/>
      <c r="U1425" s="154"/>
      <c r="V1425" s="154"/>
      <c r="AF1425" s="137">
        <v>601</v>
      </c>
      <c r="AG1425" s="137">
        <f t="shared" si="262"/>
        <v>-1.5960000000000001</v>
      </c>
      <c r="AK1425" s="137">
        <f t="shared" si="263"/>
        <v>0.11163211147360337</v>
      </c>
      <c r="AL1425" s="137">
        <f t="shared" si="264"/>
        <v>5.5244396669843952E-2</v>
      </c>
      <c r="AM1425" s="137">
        <f t="shared" si="265"/>
        <v>0.11163211147360337</v>
      </c>
      <c r="AN1425" s="137" t="str">
        <f t="shared" si="266"/>
        <v/>
      </c>
      <c r="AO1425" s="137" t="str">
        <f t="shared" si="267"/>
        <v/>
      </c>
      <c r="AP1425" s="137">
        <f t="shared" si="268"/>
        <v>0</v>
      </c>
      <c r="AQ1425" s="137" t="str">
        <f t="shared" si="269"/>
        <v/>
      </c>
      <c r="AR1425" s="137" t="str">
        <f t="shared" si="270"/>
        <v/>
      </c>
      <c r="AZ1425" s="163"/>
      <c r="BA1425" s="142"/>
      <c r="BB1425" s="163"/>
      <c r="BC1425" s="174"/>
      <c r="BD1425" s="174"/>
      <c r="BE1425" s="174"/>
      <c r="BF1425" s="174"/>
      <c r="BG1425" s="164"/>
      <c r="BH1425" s="164"/>
      <c r="BI1425" s="164"/>
      <c r="BK1425" s="137">
        <v>578</v>
      </c>
      <c r="BL1425" s="137">
        <f t="shared" ref="BL1425:BL1494" si="272">BL1424+$BO$845</f>
        <v>3.6928000000000401</v>
      </c>
      <c r="BM1425" s="137">
        <f t="shared" ref="BM1425:BM1488" si="273">_xlfn.CHISQ.DIST.RT(BL1425,7)</f>
        <v>0.81440249318798441</v>
      </c>
      <c r="BN1425" s="137">
        <f t="shared" ref="BN1425:BN1488" si="274">BM1425-BM1426</f>
        <v>7.0429137837180189E-4</v>
      </c>
      <c r="BO1425" s="137" t="str">
        <f t="shared" ref="BO1425:BO1488" si="275">IF(BM1425&lt;(1-$BI$852),BN1425,"")</f>
        <v/>
      </c>
      <c r="BP1425" s="137" t="str">
        <f t="shared" si="271"/>
        <v/>
      </c>
    </row>
    <row r="1426" spans="3:68" ht="20.100000000000001" customHeight="1" x14ac:dyDescent="0.25">
      <c r="C1426" s="12"/>
      <c r="E1426" s="130"/>
      <c r="F1426" s="130"/>
      <c r="S1426" s="138"/>
      <c r="U1426" s="154"/>
      <c r="V1426" s="154"/>
      <c r="AF1426" s="137">
        <v>602</v>
      </c>
      <c r="AG1426" s="137">
        <f t="shared" si="262"/>
        <v>-1.5920000000000001</v>
      </c>
      <c r="AK1426" s="137">
        <f t="shared" si="263"/>
        <v>0.11234615175777428</v>
      </c>
      <c r="AL1426" s="137">
        <f t="shared" si="264"/>
        <v>5.5692352276007509E-2</v>
      </c>
      <c r="AM1426" s="137">
        <f t="shared" si="265"/>
        <v>0.11234615175777428</v>
      </c>
      <c r="AN1426" s="137" t="str">
        <f t="shared" si="266"/>
        <v/>
      </c>
      <c r="AO1426" s="137" t="str">
        <f t="shared" si="267"/>
        <v/>
      </c>
      <c r="AP1426" s="137">
        <f t="shared" si="268"/>
        <v>0</v>
      </c>
      <c r="AQ1426" s="137" t="str">
        <f t="shared" si="269"/>
        <v/>
      </c>
      <c r="AR1426" s="137" t="str">
        <f t="shared" si="270"/>
        <v/>
      </c>
      <c r="AZ1426" s="163"/>
      <c r="BA1426" s="142"/>
      <c r="BB1426" s="163"/>
      <c r="BC1426" s="174"/>
      <c r="BD1426" s="174"/>
      <c r="BE1426" s="174"/>
      <c r="BF1426" s="174"/>
      <c r="BG1426" s="164"/>
      <c r="BH1426" s="164"/>
      <c r="BI1426" s="164"/>
      <c r="BK1426" s="137">
        <v>579</v>
      </c>
      <c r="BL1426" s="137">
        <f t="shared" si="272"/>
        <v>3.6992000000000402</v>
      </c>
      <c r="BM1426" s="137">
        <f t="shared" si="273"/>
        <v>0.81369820180961261</v>
      </c>
      <c r="BN1426" s="137">
        <f t="shared" si="274"/>
        <v>7.0508433603100329E-4</v>
      </c>
      <c r="BO1426" s="137" t="str">
        <f t="shared" si="275"/>
        <v/>
      </c>
      <c r="BP1426" s="137" t="str">
        <f t="shared" si="271"/>
        <v/>
      </c>
    </row>
    <row r="1427" spans="3:68" ht="20.100000000000001" customHeight="1" x14ac:dyDescent="0.25">
      <c r="C1427" s="12"/>
      <c r="E1427" s="130"/>
      <c r="F1427" s="130"/>
      <c r="S1427" s="138"/>
      <c r="U1427" s="154"/>
      <c r="V1427" s="154"/>
      <c r="AF1427" s="137">
        <v>603</v>
      </c>
      <c r="AG1427" s="137">
        <f t="shared" si="262"/>
        <v>-1.5880000000000001</v>
      </c>
      <c r="AK1427" s="137">
        <f t="shared" si="263"/>
        <v>0.1130629502860909</v>
      </c>
      <c r="AL1427" s="137">
        <f t="shared" si="264"/>
        <v>5.6143169561572386E-2</v>
      </c>
      <c r="AM1427" s="137">
        <f t="shared" si="265"/>
        <v>0.1130629502860909</v>
      </c>
      <c r="AN1427" s="137" t="str">
        <f t="shared" si="266"/>
        <v/>
      </c>
      <c r="AO1427" s="137" t="str">
        <f t="shared" si="267"/>
        <v/>
      </c>
      <c r="AP1427" s="137">
        <f t="shared" si="268"/>
        <v>0</v>
      </c>
      <c r="AQ1427" s="137" t="str">
        <f t="shared" si="269"/>
        <v/>
      </c>
      <c r="AR1427" s="137" t="str">
        <f t="shared" si="270"/>
        <v/>
      </c>
      <c r="AZ1427" s="163"/>
      <c r="BA1427" s="142"/>
      <c r="BB1427" s="163"/>
      <c r="BC1427" s="174"/>
      <c r="BD1427" s="174"/>
      <c r="BE1427" s="174"/>
      <c r="BF1427" s="174"/>
      <c r="BG1427" s="164"/>
      <c r="BH1427" s="164"/>
      <c r="BI1427" s="164"/>
      <c r="BK1427" s="137">
        <v>580</v>
      </c>
      <c r="BL1427" s="137">
        <f t="shared" si="272"/>
        <v>3.7056000000000404</v>
      </c>
      <c r="BM1427" s="137">
        <f t="shared" si="273"/>
        <v>0.81299311747358161</v>
      </c>
      <c r="BN1427" s="137">
        <f t="shared" si="274"/>
        <v>7.0587291342572023E-4</v>
      </c>
      <c r="BO1427" s="137" t="str">
        <f t="shared" si="275"/>
        <v/>
      </c>
      <c r="BP1427" s="137" t="str">
        <f t="shared" si="271"/>
        <v/>
      </c>
    </row>
    <row r="1428" spans="3:68" ht="20.100000000000001" customHeight="1" x14ac:dyDescent="0.25">
      <c r="C1428" s="12"/>
      <c r="E1428" s="130"/>
      <c r="F1428" s="130"/>
      <c r="S1428" s="138"/>
      <c r="U1428" s="154"/>
      <c r="V1428" s="154"/>
      <c r="AF1428" s="137">
        <v>604</v>
      </c>
      <c r="AG1428" s="137">
        <f t="shared" si="262"/>
        <v>-1.5840000000000001</v>
      </c>
      <c r="AK1428" s="137">
        <f t="shared" si="263"/>
        <v>0.11378250164634675</v>
      </c>
      <c r="AL1428" s="137">
        <f t="shared" si="264"/>
        <v>5.659685954874627E-2</v>
      </c>
      <c r="AM1428" s="137">
        <f t="shared" si="265"/>
        <v>0.11378250164634675</v>
      </c>
      <c r="AN1428" s="137" t="str">
        <f t="shared" si="266"/>
        <v/>
      </c>
      <c r="AO1428" s="137" t="str">
        <f t="shared" si="267"/>
        <v/>
      </c>
      <c r="AP1428" s="137">
        <f t="shared" si="268"/>
        <v>0</v>
      </c>
      <c r="AQ1428" s="137" t="str">
        <f t="shared" si="269"/>
        <v/>
      </c>
      <c r="AR1428" s="137" t="str">
        <f t="shared" si="270"/>
        <v/>
      </c>
      <c r="AZ1428" s="163"/>
      <c r="BA1428" s="142"/>
      <c r="BB1428" s="163"/>
      <c r="BC1428" s="174"/>
      <c r="BD1428" s="174"/>
      <c r="BE1428" s="174"/>
      <c r="BF1428" s="174"/>
      <c r="BG1428" s="164"/>
      <c r="BH1428" s="164"/>
      <c r="BI1428" s="164"/>
      <c r="BK1428" s="137">
        <v>581</v>
      </c>
      <c r="BL1428" s="137">
        <f t="shared" si="272"/>
        <v>3.7120000000000406</v>
      </c>
      <c r="BM1428" s="137">
        <f t="shared" si="273"/>
        <v>0.81228724456015589</v>
      </c>
      <c r="BN1428" s="137">
        <f t="shared" si="274"/>
        <v>7.0665711207140713E-4</v>
      </c>
      <c r="BO1428" s="137" t="str">
        <f t="shared" si="275"/>
        <v/>
      </c>
      <c r="BP1428" s="137" t="str">
        <f t="shared" si="271"/>
        <v/>
      </c>
    </row>
    <row r="1429" spans="3:68" ht="20.100000000000001" customHeight="1" x14ac:dyDescent="0.25">
      <c r="C1429" s="12"/>
      <c r="E1429" s="130"/>
      <c r="F1429" s="130"/>
      <c r="S1429" s="138"/>
      <c r="U1429" s="154"/>
      <c r="V1429" s="154"/>
      <c r="AF1429" s="137">
        <v>605</v>
      </c>
      <c r="AG1429" s="137">
        <f t="shared" si="262"/>
        <v>-1.58</v>
      </c>
      <c r="AK1429" s="137">
        <f t="shared" si="263"/>
        <v>0.11450480025929236</v>
      </c>
      <c r="AL1429" s="137">
        <f t="shared" si="264"/>
        <v>5.7053433237754192E-2</v>
      </c>
      <c r="AM1429" s="137">
        <f t="shared" si="265"/>
        <v>0.11450480025929236</v>
      </c>
      <c r="AN1429" s="137" t="str">
        <f t="shared" si="266"/>
        <v/>
      </c>
      <c r="AO1429" s="137" t="str">
        <f t="shared" si="267"/>
        <v/>
      </c>
      <c r="AP1429" s="137">
        <f t="shared" si="268"/>
        <v>0</v>
      </c>
      <c r="AQ1429" s="137" t="str">
        <f t="shared" si="269"/>
        <v/>
      </c>
      <c r="AR1429" s="137" t="str">
        <f t="shared" si="270"/>
        <v/>
      </c>
      <c r="AZ1429" s="163"/>
      <c r="BA1429" s="142"/>
      <c r="BB1429" s="163"/>
      <c r="BC1429" s="174"/>
      <c r="BD1429" s="174"/>
      <c r="BE1429" s="174"/>
      <c r="BF1429" s="174"/>
      <c r="BG1429" s="164"/>
      <c r="BH1429" s="164"/>
      <c r="BI1429" s="164"/>
      <c r="BK1429" s="137">
        <v>582</v>
      </c>
      <c r="BL1429" s="137">
        <f t="shared" si="272"/>
        <v>3.7184000000000408</v>
      </c>
      <c r="BM1429" s="137">
        <f t="shared" si="273"/>
        <v>0.81158058744808448</v>
      </c>
      <c r="BN1429" s="137">
        <f t="shared" si="274"/>
        <v>7.0743693355057591E-4</v>
      </c>
      <c r="BO1429" s="137" t="str">
        <f t="shared" si="275"/>
        <v/>
      </c>
      <c r="BP1429" s="137" t="str">
        <f t="shared" si="271"/>
        <v/>
      </c>
    </row>
    <row r="1430" spans="3:68" ht="20.100000000000001" customHeight="1" x14ac:dyDescent="0.25">
      <c r="C1430" s="12"/>
      <c r="E1430" s="130"/>
      <c r="F1430" s="130"/>
      <c r="S1430" s="138"/>
      <c r="U1430" s="154"/>
      <c r="V1430" s="154"/>
      <c r="AF1430" s="137">
        <v>606</v>
      </c>
      <c r="AG1430" s="137">
        <f t="shared" si="262"/>
        <v>-1.5760000000000001</v>
      </c>
      <c r="AK1430" s="137">
        <f t="shared" si="263"/>
        <v>0.11522984037793065</v>
      </c>
      <c r="AL1430" s="137">
        <f t="shared" si="264"/>
        <v>5.7512901606169016E-2</v>
      </c>
      <c r="AM1430" s="137">
        <f t="shared" si="265"/>
        <v>0.11522984037793065</v>
      </c>
      <c r="AN1430" s="137" t="str">
        <f t="shared" si="266"/>
        <v/>
      </c>
      <c r="AO1430" s="137" t="str">
        <f t="shared" si="267"/>
        <v/>
      </c>
      <c r="AP1430" s="137">
        <f t="shared" si="268"/>
        <v>0</v>
      </c>
      <c r="AQ1430" s="137" t="str">
        <f t="shared" si="269"/>
        <v/>
      </c>
      <c r="AR1430" s="137" t="str">
        <f t="shared" si="270"/>
        <v/>
      </c>
      <c r="AZ1430" s="163"/>
      <c r="BA1430" s="142"/>
      <c r="BB1430" s="163"/>
      <c r="BC1430" s="174"/>
      <c r="BD1430" s="174"/>
      <c r="BE1430" s="174"/>
      <c r="BF1430" s="174"/>
      <c r="BG1430" s="164"/>
      <c r="BH1430" s="164"/>
      <c r="BI1430" s="164"/>
      <c r="BK1430" s="137">
        <v>583</v>
      </c>
      <c r="BL1430" s="137">
        <f t="shared" si="272"/>
        <v>3.724800000000041</v>
      </c>
      <c r="BM1430" s="137">
        <f t="shared" si="273"/>
        <v>0.8108731505145339</v>
      </c>
      <c r="BN1430" s="137">
        <f t="shared" si="274"/>
        <v>7.0821237951124161E-4</v>
      </c>
      <c r="BO1430" s="137" t="str">
        <f t="shared" si="275"/>
        <v/>
      </c>
      <c r="BP1430" s="137" t="str">
        <f t="shared" si="271"/>
        <v/>
      </c>
    </row>
    <row r="1431" spans="3:68" ht="20.100000000000001" customHeight="1" x14ac:dyDescent="0.25">
      <c r="C1431" s="12"/>
      <c r="E1431" s="130"/>
      <c r="F1431" s="130"/>
      <c r="S1431" s="138"/>
      <c r="U1431" s="154"/>
      <c r="V1431" s="154"/>
      <c r="AF1431" s="137">
        <v>607</v>
      </c>
      <c r="AG1431" s="137">
        <f t="shared" si="262"/>
        <v>-1.5720000000000001</v>
      </c>
      <c r="AK1431" s="137">
        <f t="shared" si="263"/>
        <v>0.1159576160868208</v>
      </c>
      <c r="AL1431" s="137">
        <f t="shared" si="264"/>
        <v>5.7975275608238813E-2</v>
      </c>
      <c r="AM1431" s="137">
        <f t="shared" si="265"/>
        <v>0.1159576160868208</v>
      </c>
      <c r="AN1431" s="137" t="str">
        <f t="shared" si="266"/>
        <v/>
      </c>
      <c r="AO1431" s="137" t="str">
        <f t="shared" si="267"/>
        <v/>
      </c>
      <c r="AP1431" s="137">
        <f t="shared" si="268"/>
        <v>0</v>
      </c>
      <c r="AQ1431" s="137" t="str">
        <f t="shared" si="269"/>
        <v/>
      </c>
      <c r="AR1431" s="137" t="str">
        <f t="shared" si="270"/>
        <v/>
      </c>
      <c r="AZ1431" s="163"/>
      <c r="BA1431" s="142"/>
      <c r="BB1431" s="163"/>
      <c r="BC1431" s="174"/>
      <c r="BD1431" s="174"/>
      <c r="BE1431" s="174"/>
      <c r="BF1431" s="174"/>
      <c r="BG1431" s="164"/>
      <c r="BH1431" s="164"/>
      <c r="BI1431" s="164"/>
      <c r="BK1431" s="137">
        <v>584</v>
      </c>
      <c r="BL1431" s="137">
        <f t="shared" si="272"/>
        <v>3.7312000000000412</v>
      </c>
      <c r="BM1431" s="137">
        <f t="shared" si="273"/>
        <v>0.81016493813502266</v>
      </c>
      <c r="BN1431" s="137">
        <f t="shared" si="274"/>
        <v>7.0898345166614529E-4</v>
      </c>
      <c r="BO1431" s="137" t="str">
        <f t="shared" si="275"/>
        <v/>
      </c>
      <c r="BP1431" s="137" t="str">
        <f t="shared" si="271"/>
        <v/>
      </c>
    </row>
    <row r="1432" spans="3:68" ht="20.100000000000001" customHeight="1" x14ac:dyDescent="0.25">
      <c r="C1432" s="12"/>
      <c r="E1432" s="130"/>
      <c r="F1432" s="130"/>
      <c r="S1432" s="138"/>
      <c r="U1432" s="154"/>
      <c r="V1432" s="154"/>
      <c r="AF1432" s="137">
        <v>608</v>
      </c>
      <c r="AG1432" s="137">
        <f t="shared" si="262"/>
        <v>-1.5680000000000001</v>
      </c>
      <c r="AK1432" s="137">
        <f t="shared" si="263"/>
        <v>0.11668812130139163</v>
      </c>
      <c r="AL1432" s="137">
        <f t="shared" si="264"/>
        <v>5.8440566174212026E-2</v>
      </c>
      <c r="AM1432" s="137">
        <f t="shared" si="265"/>
        <v>0.11668812130139163</v>
      </c>
      <c r="AN1432" s="137" t="str">
        <f t="shared" si="266"/>
        <v/>
      </c>
      <c r="AO1432" s="137" t="str">
        <f t="shared" si="267"/>
        <v/>
      </c>
      <c r="AP1432" s="137">
        <f t="shared" si="268"/>
        <v>0</v>
      </c>
      <c r="AQ1432" s="137" t="str">
        <f t="shared" si="269"/>
        <v/>
      </c>
      <c r="AR1432" s="137" t="str">
        <f t="shared" si="270"/>
        <v/>
      </c>
      <c r="AZ1432" s="163"/>
      <c r="BA1432" s="142"/>
      <c r="BB1432" s="163"/>
      <c r="BC1432" s="174"/>
      <c r="BD1432" s="174"/>
      <c r="BE1432" s="174"/>
      <c r="BF1432" s="174"/>
      <c r="BG1432" s="164"/>
      <c r="BH1432" s="164"/>
      <c r="BI1432" s="164"/>
      <c r="BK1432" s="137">
        <v>585</v>
      </c>
      <c r="BL1432" s="137">
        <f t="shared" si="272"/>
        <v>3.7376000000000413</v>
      </c>
      <c r="BM1432" s="137">
        <f t="shared" si="273"/>
        <v>0.80945595468335652</v>
      </c>
      <c r="BN1432" s="137">
        <f t="shared" si="274"/>
        <v>7.0975015179419731E-4</v>
      </c>
      <c r="BO1432" s="137" t="str">
        <f t="shared" si="275"/>
        <v/>
      </c>
      <c r="BP1432" s="137" t="str">
        <f t="shared" si="271"/>
        <v/>
      </c>
    </row>
    <row r="1433" spans="3:68" ht="20.100000000000001" customHeight="1" x14ac:dyDescent="0.25">
      <c r="C1433" s="12"/>
      <c r="E1433" s="130"/>
      <c r="F1433" s="130"/>
      <c r="S1433" s="138"/>
      <c r="U1433" s="154"/>
      <c r="V1433" s="154"/>
      <c r="AF1433" s="137">
        <v>609</v>
      </c>
      <c r="AG1433" s="137">
        <f t="shared" si="262"/>
        <v>-1.5640000000000001</v>
      </c>
      <c r="AK1433" s="137">
        <f t="shared" si="263"/>
        <v>0.11742134976726393</v>
      </c>
      <c r="AL1433" s="137">
        <f t="shared" si="264"/>
        <v>5.8908784209659282E-2</v>
      </c>
      <c r="AM1433" s="137">
        <f t="shared" si="265"/>
        <v>0.11742134976726393</v>
      </c>
      <c r="AN1433" s="137" t="str">
        <f t="shared" si="266"/>
        <v/>
      </c>
      <c r="AO1433" s="137" t="str">
        <f t="shared" si="267"/>
        <v/>
      </c>
      <c r="AP1433" s="137">
        <f t="shared" si="268"/>
        <v>0</v>
      </c>
      <c r="AQ1433" s="137" t="str">
        <f t="shared" si="269"/>
        <v/>
      </c>
      <c r="AR1433" s="137" t="str">
        <f t="shared" si="270"/>
        <v/>
      </c>
      <c r="AZ1433" s="163"/>
      <c r="BA1433" s="142"/>
      <c r="BB1433" s="163"/>
      <c r="BC1433" s="174"/>
      <c r="BD1433" s="174"/>
      <c r="BE1433" s="174"/>
      <c r="BF1433" s="174"/>
      <c r="BG1433" s="164"/>
      <c r="BH1433" s="164"/>
      <c r="BI1433" s="164"/>
      <c r="BK1433" s="137">
        <v>586</v>
      </c>
      <c r="BL1433" s="137">
        <f t="shared" si="272"/>
        <v>3.7440000000000415</v>
      </c>
      <c r="BM1433" s="137">
        <f t="shared" si="273"/>
        <v>0.80874620453156232</v>
      </c>
      <c r="BN1433" s="137">
        <f t="shared" si="274"/>
        <v>7.1051248173825687E-4</v>
      </c>
      <c r="BO1433" s="137" t="str">
        <f t="shared" si="275"/>
        <v/>
      </c>
      <c r="BP1433" s="137" t="str">
        <f t="shared" si="271"/>
        <v/>
      </c>
    </row>
    <row r="1434" spans="3:68" ht="20.100000000000001" customHeight="1" x14ac:dyDescent="0.25">
      <c r="C1434" s="12"/>
      <c r="E1434" s="130"/>
      <c r="F1434" s="130"/>
      <c r="S1434" s="138"/>
      <c r="U1434" s="154"/>
      <c r="V1434" s="154"/>
      <c r="AF1434" s="137">
        <v>610</v>
      </c>
      <c r="AG1434" s="137">
        <f t="shared" si="262"/>
        <v>-1.56</v>
      </c>
      <c r="AK1434" s="137">
        <f t="shared" si="263"/>
        <v>0.11815729505958227</v>
      </c>
      <c r="AL1434" s="137">
        <f t="shared" si="264"/>
        <v>5.9379940594793013E-2</v>
      </c>
      <c r="AM1434" s="137">
        <f t="shared" si="265"/>
        <v>0.11815729505958227</v>
      </c>
      <c r="AN1434" s="137" t="str">
        <f t="shared" si="266"/>
        <v/>
      </c>
      <c r="AO1434" s="137" t="str">
        <f t="shared" si="267"/>
        <v/>
      </c>
      <c r="AP1434" s="137">
        <f t="shared" si="268"/>
        <v>0</v>
      </c>
      <c r="AQ1434" s="137" t="str">
        <f t="shared" si="269"/>
        <v/>
      </c>
      <c r="AR1434" s="137" t="str">
        <f t="shared" si="270"/>
        <v/>
      </c>
      <c r="AZ1434" s="163"/>
      <c r="BA1434" s="142"/>
      <c r="BB1434" s="163"/>
      <c r="BC1434" s="174"/>
      <c r="BD1434" s="174"/>
      <c r="BE1434" s="174"/>
      <c r="BF1434" s="174"/>
      <c r="BG1434" s="164"/>
      <c r="BH1434" s="164"/>
      <c r="BI1434" s="164"/>
      <c r="BK1434" s="137">
        <v>587</v>
      </c>
      <c r="BL1434" s="137">
        <f t="shared" si="272"/>
        <v>3.7504000000000417</v>
      </c>
      <c r="BM1434" s="137">
        <f t="shared" si="273"/>
        <v>0.80803569204982406</v>
      </c>
      <c r="BN1434" s="137">
        <f t="shared" si="274"/>
        <v>7.1127044340513201E-4</v>
      </c>
      <c r="BO1434" s="137" t="str">
        <f t="shared" si="275"/>
        <v/>
      </c>
      <c r="BP1434" s="137" t="str">
        <f t="shared" si="271"/>
        <v/>
      </c>
    </row>
    <row r="1435" spans="3:68" ht="20.100000000000001" customHeight="1" x14ac:dyDescent="0.25">
      <c r="C1435" s="12"/>
      <c r="E1435" s="130"/>
      <c r="F1435" s="130"/>
      <c r="S1435" s="138"/>
      <c r="U1435" s="154"/>
      <c r="V1435" s="154"/>
      <c r="AF1435" s="137">
        <v>611</v>
      </c>
      <c r="AG1435" s="137">
        <f t="shared" si="262"/>
        <v>-1.556</v>
      </c>
      <c r="AK1435" s="137">
        <f t="shared" si="263"/>
        <v>0.11889595058235634</v>
      </c>
      <c r="AL1435" s="137">
        <f t="shared" si="264"/>
        <v>5.9854046183784156E-2</v>
      </c>
      <c r="AM1435" s="137">
        <f t="shared" si="265"/>
        <v>0.11889595058235634</v>
      </c>
      <c r="AN1435" s="137" t="str">
        <f t="shared" si="266"/>
        <v/>
      </c>
      <c r="AO1435" s="137" t="str">
        <f t="shared" si="267"/>
        <v/>
      </c>
      <c r="AP1435" s="137">
        <f t="shared" si="268"/>
        <v>0</v>
      </c>
      <c r="AQ1435" s="137" t="str">
        <f t="shared" si="269"/>
        <v/>
      </c>
      <c r="AR1435" s="137" t="str">
        <f t="shared" si="270"/>
        <v/>
      </c>
      <c r="AZ1435" s="163"/>
      <c r="BA1435" s="142"/>
      <c r="BB1435" s="163"/>
      <c r="BC1435" s="174"/>
      <c r="BD1435" s="174"/>
      <c r="BE1435" s="174"/>
      <c r="BF1435" s="174"/>
      <c r="BG1435" s="164"/>
      <c r="BH1435" s="164"/>
      <c r="BI1435" s="164"/>
      <c r="BK1435" s="137">
        <v>588</v>
      </c>
      <c r="BL1435" s="137">
        <f t="shared" si="272"/>
        <v>3.7568000000000419</v>
      </c>
      <c r="BM1435" s="137">
        <f t="shared" si="273"/>
        <v>0.80732442160641893</v>
      </c>
      <c r="BN1435" s="137">
        <f t="shared" si="274"/>
        <v>7.1202403876602371E-4</v>
      </c>
      <c r="BO1435" s="137" t="str">
        <f t="shared" si="275"/>
        <v/>
      </c>
      <c r="BP1435" s="137" t="str">
        <f t="shared" si="271"/>
        <v/>
      </c>
    </row>
    <row r="1436" spans="3:68" ht="20.100000000000001" customHeight="1" x14ac:dyDescent="0.25">
      <c r="C1436" s="12"/>
      <c r="E1436" s="130"/>
      <c r="F1436" s="130"/>
      <c r="S1436" s="138"/>
      <c r="U1436" s="154"/>
      <c r="V1436" s="154"/>
      <c r="AF1436" s="137">
        <v>612</v>
      </c>
      <c r="AG1436" s="137">
        <f t="shared" si="262"/>
        <v>-1.552</v>
      </c>
      <c r="AK1436" s="137">
        <f t="shared" si="263"/>
        <v>0.1196373095678117</v>
      </c>
      <c r="AL1436" s="137">
        <f t="shared" si="264"/>
        <v>6.0331111804076423E-2</v>
      </c>
      <c r="AM1436" s="137">
        <f t="shared" si="265"/>
        <v>0.1196373095678117</v>
      </c>
      <c r="AN1436" s="137" t="str">
        <f t="shared" si="266"/>
        <v/>
      </c>
      <c r="AO1436" s="137" t="str">
        <f t="shared" si="267"/>
        <v/>
      </c>
      <c r="AP1436" s="137">
        <f t="shared" si="268"/>
        <v>0</v>
      </c>
      <c r="AQ1436" s="137" t="str">
        <f t="shared" si="269"/>
        <v/>
      </c>
      <c r="AR1436" s="137" t="str">
        <f t="shared" si="270"/>
        <v/>
      </c>
      <c r="AZ1436" s="163"/>
      <c r="BA1436" s="142"/>
      <c r="BB1436" s="163"/>
      <c r="BC1436" s="174"/>
      <c r="BD1436" s="174"/>
      <c r="BE1436" s="174"/>
      <c r="BF1436" s="174"/>
      <c r="BG1436" s="164"/>
      <c r="BH1436" s="164"/>
      <c r="BI1436" s="164"/>
      <c r="BK1436" s="137">
        <v>589</v>
      </c>
      <c r="BL1436" s="137">
        <f t="shared" si="272"/>
        <v>3.7632000000000421</v>
      </c>
      <c r="BM1436" s="137">
        <f t="shared" si="273"/>
        <v>0.80661239756765291</v>
      </c>
      <c r="BN1436" s="137">
        <f t="shared" si="274"/>
        <v>7.127732698550826E-4</v>
      </c>
      <c r="BO1436" s="137" t="str">
        <f t="shared" si="275"/>
        <v/>
      </c>
      <c r="BP1436" s="137" t="str">
        <f t="shared" si="271"/>
        <v/>
      </c>
    </row>
    <row r="1437" spans="3:68" ht="20.100000000000001" customHeight="1" x14ac:dyDescent="0.25">
      <c r="C1437" s="12"/>
      <c r="E1437" s="130"/>
      <c r="F1437" s="130"/>
      <c r="S1437" s="138"/>
      <c r="U1437" s="154"/>
      <c r="V1437" s="154"/>
      <c r="AF1437" s="137">
        <v>613</v>
      </c>
      <c r="AG1437" s="137">
        <f t="shared" si="262"/>
        <v>-1.548</v>
      </c>
      <c r="AK1437" s="137">
        <f t="shared" si="263"/>
        <v>0.12038136507575044</v>
      </c>
      <c r="AL1437" s="137">
        <f t="shared" si="264"/>
        <v>6.0811148255697681E-2</v>
      </c>
      <c r="AM1437" s="137">
        <f t="shared" si="265"/>
        <v>0.12038136507575044</v>
      </c>
      <c r="AN1437" s="137" t="str">
        <f t="shared" si="266"/>
        <v/>
      </c>
      <c r="AO1437" s="137" t="str">
        <f t="shared" si="267"/>
        <v/>
      </c>
      <c r="AP1437" s="137">
        <f t="shared" si="268"/>
        <v>0</v>
      </c>
      <c r="AQ1437" s="137" t="str">
        <f t="shared" si="269"/>
        <v/>
      </c>
      <c r="AR1437" s="137" t="str">
        <f t="shared" si="270"/>
        <v/>
      </c>
      <c r="AZ1437" s="163"/>
      <c r="BA1437" s="142"/>
      <c r="BB1437" s="163"/>
      <c r="BC1437" s="174"/>
      <c r="BD1437" s="174"/>
      <c r="BE1437" s="174"/>
      <c r="BF1437" s="174"/>
      <c r="BG1437" s="164"/>
      <c r="BH1437" s="164"/>
      <c r="BI1437" s="164"/>
      <c r="BK1437" s="137">
        <v>590</v>
      </c>
      <c r="BL1437" s="137">
        <f t="shared" si="272"/>
        <v>3.7696000000000423</v>
      </c>
      <c r="BM1437" s="137">
        <f t="shared" si="273"/>
        <v>0.80589962429779782</v>
      </c>
      <c r="BN1437" s="137">
        <f t="shared" si="274"/>
        <v>7.1351813876896486E-4</v>
      </c>
      <c r="BO1437" s="137" t="str">
        <f t="shared" si="275"/>
        <v/>
      </c>
      <c r="BP1437" s="137" t="str">
        <f t="shared" si="271"/>
        <v/>
      </c>
    </row>
    <row r="1438" spans="3:68" ht="20.100000000000001" customHeight="1" x14ac:dyDescent="0.25">
      <c r="C1438" s="12"/>
      <c r="E1438" s="130"/>
      <c r="F1438" s="130"/>
      <c r="S1438" s="138"/>
      <c r="U1438" s="154"/>
      <c r="V1438" s="154"/>
      <c r="AF1438" s="137">
        <v>614</v>
      </c>
      <c r="AG1438" s="137">
        <f t="shared" si="262"/>
        <v>-1.544</v>
      </c>
      <c r="AK1438" s="137">
        <f t="shared" si="263"/>
        <v>0.12112810999292166</v>
      </c>
      <c r="AL1438" s="137">
        <f t="shared" si="264"/>
        <v>6.1294166310569116E-2</v>
      </c>
      <c r="AM1438" s="137">
        <f t="shared" si="265"/>
        <v>0.12112810999292166</v>
      </c>
      <c r="AN1438" s="137" t="str">
        <f t="shared" si="266"/>
        <v/>
      </c>
      <c r="AO1438" s="137" t="str">
        <f t="shared" si="267"/>
        <v/>
      </c>
      <c r="AP1438" s="137">
        <f t="shared" si="268"/>
        <v>0</v>
      </c>
      <c r="AQ1438" s="137" t="str">
        <f t="shared" si="269"/>
        <v/>
      </c>
      <c r="AR1438" s="137" t="str">
        <f t="shared" si="270"/>
        <v/>
      </c>
      <c r="AZ1438" s="163"/>
      <c r="BA1438" s="142"/>
      <c r="BB1438" s="163"/>
      <c r="BC1438" s="174"/>
      <c r="BD1438" s="174"/>
      <c r="BE1438" s="174"/>
      <c r="BF1438" s="174"/>
      <c r="BG1438" s="164"/>
      <c r="BH1438" s="164"/>
      <c r="BI1438" s="164"/>
      <c r="BK1438" s="137">
        <v>591</v>
      </c>
      <c r="BL1438" s="137">
        <f t="shared" si="272"/>
        <v>3.7760000000000424</v>
      </c>
      <c r="BM1438" s="137">
        <f t="shared" si="273"/>
        <v>0.80518610615902886</v>
      </c>
      <c r="BN1438" s="137">
        <f t="shared" si="274"/>
        <v>7.1425864766827551E-4</v>
      </c>
      <c r="BO1438" s="137" t="str">
        <f t="shared" si="275"/>
        <v/>
      </c>
      <c r="BP1438" s="137" t="str">
        <f t="shared" si="271"/>
        <v/>
      </c>
    </row>
    <row r="1439" spans="3:68" ht="20.100000000000001" customHeight="1" x14ac:dyDescent="0.25">
      <c r="C1439" s="12"/>
      <c r="E1439" s="130"/>
      <c r="F1439" s="130"/>
      <c r="S1439" s="138"/>
      <c r="U1439" s="154"/>
      <c r="V1439" s="154"/>
      <c r="AF1439" s="137">
        <v>615</v>
      </c>
      <c r="AG1439" s="137">
        <f t="shared" si="262"/>
        <v>-1.54</v>
      </c>
      <c r="AK1439" s="137">
        <f t="shared" si="263"/>
        <v>0.12187753703240178</v>
      </c>
      <c r="AL1439" s="137">
        <f t="shared" si="264"/>
        <v>6.1780176711811879E-2</v>
      </c>
      <c r="AM1439" s="137">
        <f t="shared" si="265"/>
        <v>0.12187753703240178</v>
      </c>
      <c r="AN1439" s="137" t="str">
        <f t="shared" si="266"/>
        <v/>
      </c>
      <c r="AO1439" s="137" t="str">
        <f t="shared" si="267"/>
        <v/>
      </c>
      <c r="AP1439" s="137">
        <f t="shared" si="268"/>
        <v>0</v>
      </c>
      <c r="AQ1439" s="137" t="str">
        <f t="shared" si="269"/>
        <v/>
      </c>
      <c r="AR1439" s="137" t="str">
        <f t="shared" si="270"/>
        <v/>
      </c>
      <c r="AZ1439" s="163"/>
      <c r="BA1439" s="142"/>
      <c r="BB1439" s="163"/>
      <c r="BC1439" s="174"/>
      <c r="BD1439" s="174"/>
      <c r="BE1439" s="174"/>
      <c r="BF1439" s="174"/>
      <c r="BG1439" s="164"/>
      <c r="BH1439" s="164"/>
      <c r="BI1439" s="164"/>
      <c r="BK1439" s="137">
        <v>592</v>
      </c>
      <c r="BL1439" s="137">
        <f t="shared" si="272"/>
        <v>3.7824000000000426</v>
      </c>
      <c r="BM1439" s="137">
        <f t="shared" si="273"/>
        <v>0.80447184751136058</v>
      </c>
      <c r="BN1439" s="137">
        <f t="shared" si="274"/>
        <v>7.1499479877423777E-4</v>
      </c>
      <c r="BO1439" s="137" t="str">
        <f t="shared" si="275"/>
        <v/>
      </c>
      <c r="BP1439" s="137" t="str">
        <f t="shared" si="271"/>
        <v/>
      </c>
    </row>
    <row r="1440" spans="3:68" ht="20.100000000000001" customHeight="1" x14ac:dyDescent="0.25">
      <c r="C1440" s="12"/>
      <c r="E1440" s="130"/>
      <c r="F1440" s="130"/>
      <c r="S1440" s="138"/>
      <c r="U1440" s="154"/>
      <c r="V1440" s="154"/>
      <c r="AF1440" s="137">
        <v>616</v>
      </c>
      <c r="AG1440" s="137">
        <f t="shared" si="262"/>
        <v>-1.536</v>
      </c>
      <c r="AK1440" s="137">
        <f t="shared" si="263"/>
        <v>0.12262963873298499</v>
      </c>
      <c r="AL1440" s="137">
        <f t="shared" si="264"/>
        <v>6.226919017305093E-2</v>
      </c>
      <c r="AM1440" s="137">
        <f t="shared" si="265"/>
        <v>0.12262963873298499</v>
      </c>
      <c r="AN1440" s="137" t="str">
        <f t="shared" si="266"/>
        <v/>
      </c>
      <c r="AO1440" s="137" t="str">
        <f t="shared" si="267"/>
        <v/>
      </c>
      <c r="AP1440" s="137">
        <f t="shared" si="268"/>
        <v>0</v>
      </c>
      <c r="AQ1440" s="137" t="str">
        <f t="shared" si="269"/>
        <v/>
      </c>
      <c r="AR1440" s="137" t="str">
        <f t="shared" si="270"/>
        <v/>
      </c>
      <c r="AZ1440" s="163"/>
      <c r="BA1440" s="142"/>
      <c r="BB1440" s="163"/>
      <c r="BC1440" s="174"/>
      <c r="BD1440" s="174"/>
      <c r="BE1440" s="174"/>
      <c r="BF1440" s="174"/>
      <c r="BG1440" s="164"/>
      <c r="BH1440" s="164"/>
      <c r="BI1440" s="164"/>
      <c r="BK1440" s="137">
        <v>593</v>
      </c>
      <c r="BL1440" s="137">
        <f t="shared" si="272"/>
        <v>3.7888000000000428</v>
      </c>
      <c r="BM1440" s="137">
        <f t="shared" si="273"/>
        <v>0.80375685271258634</v>
      </c>
      <c r="BN1440" s="137">
        <f t="shared" si="274"/>
        <v>7.1572659437069142E-4</v>
      </c>
      <c r="BO1440" s="137" t="str">
        <f t="shared" si="275"/>
        <v/>
      </c>
      <c r="BP1440" s="137" t="str">
        <f t="shared" si="271"/>
        <v/>
      </c>
    </row>
    <row r="1441" spans="3:68" ht="20.100000000000001" customHeight="1" x14ac:dyDescent="0.25">
      <c r="C1441" s="12"/>
      <c r="E1441" s="130"/>
      <c r="F1441" s="130"/>
      <c r="S1441" s="138"/>
      <c r="U1441" s="154"/>
      <c r="V1441" s="154"/>
      <c r="AF1441" s="137">
        <v>617</v>
      </c>
      <c r="AG1441" s="137">
        <f t="shared" si="262"/>
        <v>-1.532</v>
      </c>
      <c r="AK1441" s="137">
        <f t="shared" si="263"/>
        <v>0.12338440745858412</v>
      </c>
      <c r="AL1441" s="137">
        <f t="shared" si="264"/>
        <v>6.2761217377716921E-2</v>
      </c>
      <c r="AM1441" s="137">
        <f t="shared" si="265"/>
        <v>0.12338440745858412</v>
      </c>
      <c r="AN1441" s="137" t="str">
        <f t="shared" si="266"/>
        <v/>
      </c>
      <c r="AO1441" s="137" t="str">
        <f t="shared" si="267"/>
        <v/>
      </c>
      <c r="AP1441" s="137">
        <f t="shared" si="268"/>
        <v>0</v>
      </c>
      <c r="AQ1441" s="137" t="str">
        <f t="shared" si="269"/>
        <v/>
      </c>
      <c r="AR1441" s="137" t="str">
        <f t="shared" si="270"/>
        <v/>
      </c>
      <c r="AZ1441" s="163"/>
      <c r="BA1441" s="142"/>
      <c r="BB1441" s="163"/>
      <c r="BC1441" s="174"/>
      <c r="BD1441" s="174"/>
      <c r="BE1441" s="174"/>
      <c r="BF1441" s="174"/>
      <c r="BG1441" s="164"/>
      <c r="BH1441" s="164"/>
      <c r="BI1441" s="164"/>
      <c r="BK1441" s="137">
        <v>594</v>
      </c>
      <c r="BL1441" s="137">
        <f t="shared" si="272"/>
        <v>3.795200000000043</v>
      </c>
      <c r="BM1441" s="137">
        <f t="shared" si="273"/>
        <v>0.80304112611821565</v>
      </c>
      <c r="BN1441" s="137">
        <f t="shared" si="274"/>
        <v>7.1645403680209441E-4</v>
      </c>
      <c r="BO1441" s="137" t="str">
        <f t="shared" si="275"/>
        <v/>
      </c>
      <c r="BP1441" s="137" t="str">
        <f t="shared" si="271"/>
        <v/>
      </c>
    </row>
    <row r="1442" spans="3:68" ht="20.100000000000001" customHeight="1" x14ac:dyDescent="0.25">
      <c r="C1442" s="12"/>
      <c r="E1442" s="130"/>
      <c r="F1442" s="130"/>
      <c r="S1442" s="138"/>
      <c r="U1442" s="154"/>
      <c r="V1442" s="154"/>
      <c r="AF1442" s="137">
        <v>618</v>
      </c>
      <c r="AG1442" s="137">
        <f t="shared" si="262"/>
        <v>-1.528</v>
      </c>
      <c r="AK1442" s="137">
        <f t="shared" si="263"/>
        <v>0.12414183539764158</v>
      </c>
      <c r="AL1442" s="137">
        <f t="shared" si="264"/>
        <v>6.3256268978345354E-2</v>
      </c>
      <c r="AM1442" s="137">
        <f t="shared" si="265"/>
        <v>0.12414183539764158</v>
      </c>
      <c r="AN1442" s="137" t="str">
        <f t="shared" si="266"/>
        <v/>
      </c>
      <c r="AO1442" s="137" t="str">
        <f t="shared" si="267"/>
        <v/>
      </c>
      <c r="AP1442" s="137">
        <f t="shared" si="268"/>
        <v>0</v>
      </c>
      <c r="AQ1442" s="137" t="str">
        <f t="shared" si="269"/>
        <v/>
      </c>
      <c r="AR1442" s="137" t="str">
        <f t="shared" si="270"/>
        <v/>
      </c>
      <c r="AZ1442" s="163"/>
      <c r="BA1442" s="142"/>
      <c r="BB1442" s="163"/>
      <c r="BC1442" s="174"/>
      <c r="BD1442" s="174"/>
      <c r="BE1442" s="174"/>
      <c r="BF1442" s="174"/>
      <c r="BG1442" s="164"/>
      <c r="BH1442" s="164"/>
      <c r="BI1442" s="164"/>
      <c r="BK1442" s="137">
        <v>595</v>
      </c>
      <c r="BL1442" s="137">
        <f t="shared" si="272"/>
        <v>3.8016000000000432</v>
      </c>
      <c r="BM1442" s="137">
        <f t="shared" si="273"/>
        <v>0.80232467208141356</v>
      </c>
      <c r="BN1442" s="137">
        <f t="shared" si="274"/>
        <v>7.1717712847496617E-4</v>
      </c>
      <c r="BO1442" s="137" t="str">
        <f t="shared" si="275"/>
        <v/>
      </c>
      <c r="BP1442" s="137" t="str">
        <f t="shared" si="271"/>
        <v/>
      </c>
    </row>
    <row r="1443" spans="3:68" ht="20.100000000000001" customHeight="1" x14ac:dyDescent="0.25">
      <c r="C1443" s="12"/>
      <c r="E1443" s="130"/>
      <c r="F1443" s="130"/>
      <c r="S1443" s="138"/>
      <c r="U1443" s="154"/>
      <c r="V1443" s="154"/>
      <c r="AF1443" s="137">
        <v>619</v>
      </c>
      <c r="AG1443" s="137">
        <f t="shared" si="262"/>
        <v>-1.524</v>
      </c>
      <c r="AK1443" s="137">
        <f t="shared" si="263"/>
        <v>0.12490191456255072</v>
      </c>
      <c r="AL1443" s="137">
        <f t="shared" si="264"/>
        <v>6.375435559587371E-2</v>
      </c>
      <c r="AM1443" s="137">
        <f t="shared" si="265"/>
        <v>0.12490191456255072</v>
      </c>
      <c r="AN1443" s="137" t="str">
        <f t="shared" si="266"/>
        <v/>
      </c>
      <c r="AO1443" s="137" t="str">
        <f t="shared" si="267"/>
        <v/>
      </c>
      <c r="AP1443" s="137">
        <f t="shared" si="268"/>
        <v>0</v>
      </c>
      <c r="AQ1443" s="137" t="str">
        <f t="shared" si="269"/>
        <v/>
      </c>
      <c r="AR1443" s="137" t="str">
        <f t="shared" si="270"/>
        <v/>
      </c>
      <c r="AZ1443" s="163"/>
      <c r="BA1443" s="142"/>
      <c r="BB1443" s="163"/>
      <c r="BC1443" s="174"/>
      <c r="BD1443" s="174"/>
      <c r="BE1443" s="174"/>
      <c r="BF1443" s="174"/>
      <c r="BG1443" s="164"/>
      <c r="BH1443" s="164"/>
      <c r="BI1443" s="164"/>
      <c r="BK1443" s="137">
        <v>596</v>
      </c>
      <c r="BL1443" s="137">
        <f t="shared" si="272"/>
        <v>3.8080000000000434</v>
      </c>
      <c r="BM1443" s="137">
        <f t="shared" si="273"/>
        <v>0.80160749495293859</v>
      </c>
      <c r="BN1443" s="137">
        <f t="shared" si="274"/>
        <v>7.1789587185500103E-4</v>
      </c>
      <c r="BO1443" s="137" t="str">
        <f t="shared" si="275"/>
        <v/>
      </c>
      <c r="BP1443" s="137" t="str">
        <f t="shared" si="271"/>
        <v/>
      </c>
    </row>
    <row r="1444" spans="3:68" ht="20.100000000000001" customHeight="1" x14ac:dyDescent="0.25">
      <c r="C1444" s="12"/>
      <c r="E1444" s="130"/>
      <c r="F1444" s="130"/>
      <c r="S1444" s="138"/>
      <c r="U1444" s="154"/>
      <c r="V1444" s="154"/>
      <c r="AF1444" s="137">
        <v>620</v>
      </c>
      <c r="AG1444" s="137">
        <f t="shared" si="262"/>
        <v>-1.52</v>
      </c>
      <c r="AK1444" s="137">
        <f t="shared" si="263"/>
        <v>0.12566463678908815</v>
      </c>
      <c r="AL1444" s="137">
        <f t="shared" si="264"/>
        <v>6.4255487818935766E-2</v>
      </c>
      <c r="AM1444" s="137">
        <f t="shared" si="265"/>
        <v>0.12566463678908815</v>
      </c>
      <c r="AN1444" s="137" t="str">
        <f t="shared" si="266"/>
        <v/>
      </c>
      <c r="AO1444" s="137" t="str">
        <f t="shared" si="267"/>
        <v/>
      </c>
      <c r="AP1444" s="137">
        <f t="shared" si="268"/>
        <v>0</v>
      </c>
      <c r="AQ1444" s="137" t="str">
        <f t="shared" si="269"/>
        <v/>
      </c>
      <c r="AR1444" s="137" t="str">
        <f t="shared" si="270"/>
        <v/>
      </c>
      <c r="AZ1444" s="163"/>
      <c r="BA1444" s="142"/>
      <c r="BB1444" s="163"/>
      <c r="BC1444" s="174"/>
      <c r="BD1444" s="174"/>
      <c r="BE1444" s="174"/>
      <c r="BF1444" s="174"/>
      <c r="BG1444" s="164"/>
      <c r="BH1444" s="164"/>
      <c r="BI1444" s="164"/>
      <c r="BK1444" s="137">
        <v>597</v>
      </c>
      <c r="BL1444" s="137">
        <f t="shared" si="272"/>
        <v>3.8144000000000435</v>
      </c>
      <c r="BM1444" s="137">
        <f t="shared" si="273"/>
        <v>0.80088959908108359</v>
      </c>
      <c r="BN1444" s="137">
        <f t="shared" si="274"/>
        <v>7.1861026946906659E-4</v>
      </c>
      <c r="BO1444" s="137" t="str">
        <f t="shared" si="275"/>
        <v/>
      </c>
      <c r="BP1444" s="137" t="str">
        <f t="shared" si="271"/>
        <v/>
      </c>
    </row>
    <row r="1445" spans="3:68" ht="20.100000000000001" customHeight="1" x14ac:dyDescent="0.25">
      <c r="C1445" s="12"/>
      <c r="E1445" s="130"/>
      <c r="F1445" s="130"/>
      <c r="S1445" s="138"/>
      <c r="U1445" s="154"/>
      <c r="V1445" s="154"/>
      <c r="AF1445" s="137">
        <v>621</v>
      </c>
      <c r="AG1445" s="137">
        <f t="shared" si="262"/>
        <v>-1.516</v>
      </c>
      <c r="AK1445" s="137">
        <f t="shared" si="263"/>
        <v>0.12642999373585614</v>
      </c>
      <c r="AL1445" s="137">
        <f t="shared" si="264"/>
        <v>6.4759676203154592E-2</v>
      </c>
      <c r="AM1445" s="137">
        <f t="shared" si="265"/>
        <v>0.12642999373585614</v>
      </c>
      <c r="AN1445" s="137" t="str">
        <f t="shared" si="266"/>
        <v/>
      </c>
      <c r="AO1445" s="137" t="str">
        <f t="shared" si="267"/>
        <v/>
      </c>
      <c r="AP1445" s="137">
        <f t="shared" si="268"/>
        <v>0</v>
      </c>
      <c r="AQ1445" s="137" t="str">
        <f t="shared" si="269"/>
        <v/>
      </c>
      <c r="AR1445" s="137" t="str">
        <f t="shared" si="270"/>
        <v/>
      </c>
      <c r="AZ1445" s="163"/>
      <c r="BA1445" s="142"/>
      <c r="BB1445" s="163"/>
      <c r="BC1445" s="174"/>
      <c r="BD1445" s="174"/>
      <c r="BE1445" s="174"/>
      <c r="BF1445" s="174"/>
      <c r="BG1445" s="164"/>
      <c r="BH1445" s="164"/>
      <c r="BI1445" s="164"/>
      <c r="BK1445" s="137">
        <v>598</v>
      </c>
      <c r="BL1445" s="137">
        <f t="shared" si="272"/>
        <v>3.8208000000000437</v>
      </c>
      <c r="BM1445" s="137">
        <f t="shared" si="273"/>
        <v>0.80017098881161453</v>
      </c>
      <c r="BN1445" s="137">
        <f t="shared" si="274"/>
        <v>7.1932032390320533E-4</v>
      </c>
      <c r="BO1445" s="137" t="str">
        <f t="shared" si="275"/>
        <v/>
      </c>
      <c r="BP1445" s="137" t="str">
        <f t="shared" si="271"/>
        <v/>
      </c>
    </row>
    <row r="1446" spans="3:68" ht="20.100000000000001" customHeight="1" x14ac:dyDescent="0.25">
      <c r="C1446" s="12"/>
      <c r="E1446" s="130"/>
      <c r="F1446" s="130"/>
      <c r="S1446" s="138"/>
      <c r="U1446" s="154"/>
      <c r="V1446" s="154"/>
      <c r="AF1446" s="137">
        <v>622</v>
      </c>
      <c r="AG1446" s="137">
        <f t="shared" si="262"/>
        <v>-1.512</v>
      </c>
      <c r="AK1446" s="137">
        <f t="shared" si="263"/>
        <v>0.12719797688373649</v>
      </c>
      <c r="AL1446" s="137">
        <f t="shared" si="264"/>
        <v>6.5266931270432108E-2</v>
      </c>
      <c r="AM1446" s="137">
        <f t="shared" si="265"/>
        <v>0.12719797688373649</v>
      </c>
      <c r="AN1446" s="137" t="str">
        <f t="shared" si="266"/>
        <v/>
      </c>
      <c r="AO1446" s="137" t="str">
        <f t="shared" si="267"/>
        <v/>
      </c>
      <c r="AP1446" s="137">
        <f t="shared" si="268"/>
        <v>0</v>
      </c>
      <c r="AQ1446" s="137" t="str">
        <f t="shared" si="269"/>
        <v/>
      </c>
      <c r="AR1446" s="137" t="str">
        <f t="shared" si="270"/>
        <v/>
      </c>
      <c r="AZ1446" s="163"/>
      <c r="BA1446" s="142"/>
      <c r="BB1446" s="163"/>
      <c r="BC1446" s="174"/>
      <c r="BD1446" s="174"/>
      <c r="BE1446" s="174"/>
      <c r="BF1446" s="174"/>
      <c r="BG1446" s="164"/>
      <c r="BH1446" s="164"/>
      <c r="BI1446" s="164"/>
      <c r="BK1446" s="137">
        <v>599</v>
      </c>
      <c r="BL1446" s="137">
        <f t="shared" si="272"/>
        <v>3.8272000000000439</v>
      </c>
      <c r="BM1446" s="137">
        <f t="shared" si="273"/>
        <v>0.79945166848771132</v>
      </c>
      <c r="BN1446" s="137">
        <f t="shared" si="274"/>
        <v>7.2002603780307872E-4</v>
      </c>
      <c r="BO1446" s="137" t="str">
        <f t="shared" si="275"/>
        <v/>
      </c>
      <c r="BP1446" s="137" t="str">
        <f t="shared" si="271"/>
        <v/>
      </c>
    </row>
    <row r="1447" spans="3:68" ht="20.100000000000001" customHeight="1" x14ac:dyDescent="0.25">
      <c r="C1447" s="12"/>
      <c r="E1447" s="130"/>
      <c r="F1447" s="130"/>
      <c r="S1447" s="138"/>
      <c r="U1447" s="154"/>
      <c r="V1447" s="154"/>
      <c r="AF1447" s="137">
        <v>623</v>
      </c>
      <c r="AG1447" s="137">
        <f t="shared" si="262"/>
        <v>-1.508</v>
      </c>
      <c r="AK1447" s="137">
        <f t="shared" si="263"/>
        <v>0.12796857753535484</v>
      </c>
      <c r="AL1447" s="137">
        <f t="shared" si="264"/>
        <v>6.5777263508237441E-2</v>
      </c>
      <c r="AM1447" s="137">
        <f t="shared" si="265"/>
        <v>0.12796857753535484</v>
      </c>
      <c r="AN1447" s="137" t="str">
        <f t="shared" si="266"/>
        <v/>
      </c>
      <c r="AO1447" s="137" t="str">
        <f t="shared" si="267"/>
        <v/>
      </c>
      <c r="AP1447" s="137">
        <f t="shared" si="268"/>
        <v>0</v>
      </c>
      <c r="AQ1447" s="137" t="str">
        <f t="shared" si="269"/>
        <v/>
      </c>
      <c r="AR1447" s="137" t="str">
        <f t="shared" si="270"/>
        <v/>
      </c>
      <c r="AZ1447" s="163"/>
      <c r="BA1447" s="142"/>
      <c r="BB1447" s="163"/>
      <c r="BC1447" s="174"/>
      <c r="BD1447" s="174"/>
      <c r="BE1447" s="174"/>
      <c r="BF1447" s="174"/>
      <c r="BG1447" s="164"/>
      <c r="BH1447" s="164"/>
      <c r="BI1447" s="164"/>
      <c r="BK1447" s="137">
        <v>600</v>
      </c>
      <c r="BL1447" s="137">
        <f t="shared" si="272"/>
        <v>3.8336000000000441</v>
      </c>
      <c r="BM1447" s="137">
        <f t="shared" si="273"/>
        <v>0.79873164244990824</v>
      </c>
      <c r="BN1447" s="137">
        <f t="shared" si="274"/>
        <v>7.2072741387319006E-4</v>
      </c>
      <c r="BO1447" s="137" t="str">
        <f t="shared" si="275"/>
        <v/>
      </c>
      <c r="BP1447" s="137" t="str">
        <f t="shared" si="271"/>
        <v/>
      </c>
    </row>
    <row r="1448" spans="3:68" ht="20.100000000000001" customHeight="1" x14ac:dyDescent="0.25">
      <c r="C1448" s="12"/>
      <c r="E1448" s="130"/>
      <c r="F1448" s="130"/>
      <c r="S1448" s="138"/>
      <c r="U1448" s="154"/>
      <c r="V1448" s="154"/>
      <c r="AF1448" s="137">
        <v>624</v>
      </c>
      <c r="AG1448" s="137">
        <f t="shared" si="262"/>
        <v>-1.504</v>
      </c>
      <c r="AK1448" s="137">
        <f t="shared" si="263"/>
        <v>0.12874178681455622</v>
      </c>
      <c r="AL1448" s="137">
        <f t="shared" si="264"/>
        <v>6.6290683368892989E-2</v>
      </c>
      <c r="AM1448" s="137">
        <f t="shared" si="265"/>
        <v>0.12874178681455622</v>
      </c>
      <c r="AN1448" s="137" t="str">
        <f t="shared" si="266"/>
        <v/>
      </c>
      <c r="AO1448" s="137" t="str">
        <f t="shared" si="267"/>
        <v/>
      </c>
      <c r="AP1448" s="137">
        <f t="shared" si="268"/>
        <v>0</v>
      </c>
      <c r="AQ1448" s="137" t="str">
        <f t="shared" si="269"/>
        <v/>
      </c>
      <c r="AR1448" s="137" t="str">
        <f t="shared" si="270"/>
        <v/>
      </c>
      <c r="AZ1448" s="163"/>
      <c r="BA1448" s="142"/>
      <c r="BB1448" s="163"/>
      <c r="BC1448" s="174"/>
      <c r="BD1448" s="174"/>
      <c r="BE1448" s="174"/>
      <c r="BF1448" s="174"/>
      <c r="BG1448" s="164"/>
      <c r="BH1448" s="164"/>
      <c r="BI1448" s="164"/>
      <c r="BK1448" s="137">
        <v>601</v>
      </c>
      <c r="BL1448" s="137">
        <f t="shared" si="272"/>
        <v>3.8400000000000443</v>
      </c>
      <c r="BM1448" s="137">
        <f t="shared" si="273"/>
        <v>0.79801091503603505</v>
      </c>
      <c r="BN1448" s="137">
        <f t="shared" si="274"/>
        <v>7.2142445487599627E-4</v>
      </c>
      <c r="BO1448" s="137" t="str">
        <f t="shared" si="275"/>
        <v/>
      </c>
      <c r="BP1448" s="137" t="str">
        <f t="shared" si="271"/>
        <v/>
      </c>
    </row>
    <row r="1449" spans="3:68" ht="20.100000000000001" customHeight="1" x14ac:dyDescent="0.25">
      <c r="C1449" s="12"/>
      <c r="E1449" s="130"/>
      <c r="F1449" s="130"/>
      <c r="S1449" s="138"/>
      <c r="U1449" s="154"/>
      <c r="V1449" s="154"/>
      <c r="AF1449" s="137">
        <v>625</v>
      </c>
      <c r="AG1449" s="137">
        <f t="shared" si="262"/>
        <v>-1.5</v>
      </c>
      <c r="AK1449" s="137">
        <f t="shared" si="263"/>
        <v>0.12951759566589174</v>
      </c>
      <c r="AL1449" s="137">
        <f t="shared" si="264"/>
        <v>6.6807201268858057E-2</v>
      </c>
      <c r="AM1449" s="137">
        <f t="shared" si="265"/>
        <v>0.12951759566589174</v>
      </c>
      <c r="AN1449" s="137" t="str">
        <f t="shared" si="266"/>
        <v/>
      </c>
      <c r="AO1449" s="137" t="str">
        <f t="shared" si="267"/>
        <v/>
      </c>
      <c r="AP1449" s="137">
        <f t="shared" si="268"/>
        <v>0</v>
      </c>
      <c r="AQ1449" s="137" t="str">
        <f t="shared" si="269"/>
        <v/>
      </c>
      <c r="AR1449" s="137" t="str">
        <f t="shared" si="270"/>
        <v/>
      </c>
      <c r="AZ1449" s="163"/>
      <c r="BA1449" s="142"/>
      <c r="BB1449" s="163"/>
      <c r="BC1449" s="174"/>
      <c r="BD1449" s="174"/>
      <c r="BE1449" s="174"/>
      <c r="BF1449" s="174"/>
      <c r="BG1449" s="164"/>
      <c r="BH1449" s="164"/>
      <c r="BI1449" s="164"/>
      <c r="BK1449" s="137">
        <v>602</v>
      </c>
      <c r="BL1449" s="137">
        <f t="shared" si="272"/>
        <v>3.8464000000000445</v>
      </c>
      <c r="BM1449" s="137">
        <f t="shared" si="273"/>
        <v>0.79728949058115905</v>
      </c>
      <c r="BN1449" s="137">
        <f t="shared" si="274"/>
        <v>7.2211716363412837E-4</v>
      </c>
      <c r="BO1449" s="137" t="str">
        <f t="shared" si="275"/>
        <v/>
      </c>
      <c r="BP1449" s="137" t="str">
        <f t="shared" si="271"/>
        <v/>
      </c>
    </row>
    <row r="1450" spans="3:68" ht="20.100000000000001" customHeight="1" x14ac:dyDescent="0.25">
      <c r="C1450" s="12"/>
      <c r="E1450" s="130"/>
      <c r="F1450" s="130"/>
      <c r="S1450" s="138"/>
      <c r="U1450" s="154"/>
      <c r="V1450" s="154"/>
      <c r="AF1450" s="137">
        <v>626</v>
      </c>
      <c r="AG1450" s="137">
        <f t="shared" si="262"/>
        <v>-1.496</v>
      </c>
      <c r="AK1450" s="137">
        <f t="shared" si="263"/>
        <v>0.13029599485411655</v>
      </c>
      <c r="AL1450" s="137">
        <f t="shared" si="264"/>
        <v>6.7326827588010688E-2</v>
      </c>
      <c r="AM1450" s="137">
        <f t="shared" si="265"/>
        <v>0.13029599485411655</v>
      </c>
      <c r="AN1450" s="137" t="str">
        <f t="shared" si="266"/>
        <v/>
      </c>
      <c r="AO1450" s="137" t="str">
        <f t="shared" si="267"/>
        <v/>
      </c>
      <c r="AP1450" s="137">
        <f t="shared" si="268"/>
        <v>0</v>
      </c>
      <c r="AQ1450" s="137" t="str">
        <f t="shared" si="269"/>
        <v/>
      </c>
      <c r="AR1450" s="137" t="str">
        <f t="shared" si="270"/>
        <v/>
      </c>
      <c r="AZ1450" s="163"/>
      <c r="BA1450" s="142"/>
      <c r="BB1450" s="163"/>
      <c r="BC1450" s="174"/>
      <c r="BD1450" s="174"/>
      <c r="BE1450" s="174"/>
      <c r="BF1450" s="174"/>
      <c r="BG1450" s="164"/>
      <c r="BH1450" s="164"/>
      <c r="BI1450" s="164"/>
      <c r="BK1450" s="137">
        <v>603</v>
      </c>
      <c r="BL1450" s="137">
        <f t="shared" si="272"/>
        <v>3.8528000000000446</v>
      </c>
      <c r="BM1450" s="137">
        <f t="shared" si="273"/>
        <v>0.79656737341752493</v>
      </c>
      <c r="BN1450" s="137">
        <f t="shared" si="274"/>
        <v>7.2280554302484035E-4</v>
      </c>
      <c r="BO1450" s="137" t="str">
        <f t="shared" si="275"/>
        <v/>
      </c>
      <c r="BP1450" s="137" t="str">
        <f t="shared" si="271"/>
        <v/>
      </c>
    </row>
    <row r="1451" spans="3:68" ht="20.100000000000001" customHeight="1" x14ac:dyDescent="0.25">
      <c r="C1451" s="12"/>
      <c r="E1451" s="130"/>
      <c r="F1451" s="130"/>
      <c r="S1451" s="138"/>
      <c r="U1451" s="154"/>
      <c r="V1451" s="154"/>
      <c r="AF1451" s="137">
        <v>627</v>
      </c>
      <c r="AG1451" s="137">
        <f t="shared" si="262"/>
        <v>-1.492</v>
      </c>
      <c r="AK1451" s="137">
        <f t="shared" si="263"/>
        <v>0.13107697496369927</v>
      </c>
      <c r="AL1451" s="137">
        <f t="shared" si="264"/>
        <v>6.784957266892748E-2</v>
      </c>
      <c r="AM1451" s="137">
        <f t="shared" si="265"/>
        <v>0.13107697496369927</v>
      </c>
      <c r="AN1451" s="137" t="str">
        <f t="shared" si="266"/>
        <v/>
      </c>
      <c r="AO1451" s="137" t="str">
        <f t="shared" si="267"/>
        <v/>
      </c>
      <c r="AP1451" s="137">
        <f t="shared" si="268"/>
        <v>0</v>
      </c>
      <c r="AQ1451" s="137" t="str">
        <f t="shared" si="269"/>
        <v/>
      </c>
      <c r="AR1451" s="137" t="str">
        <f t="shared" si="270"/>
        <v/>
      </c>
      <c r="AZ1451" s="163"/>
      <c r="BA1451" s="142"/>
      <c r="BB1451" s="163"/>
      <c r="BC1451" s="174"/>
      <c r="BD1451" s="174"/>
      <c r="BE1451" s="174"/>
      <c r="BF1451" s="174"/>
      <c r="BG1451" s="164"/>
      <c r="BH1451" s="164"/>
      <c r="BI1451" s="164"/>
      <c r="BK1451" s="137">
        <v>604</v>
      </c>
      <c r="BL1451" s="137">
        <f t="shared" si="272"/>
        <v>3.8592000000000448</v>
      </c>
      <c r="BM1451" s="137">
        <f t="shared" si="273"/>
        <v>0.79584456787450009</v>
      </c>
      <c r="BN1451" s="137">
        <f t="shared" si="274"/>
        <v>7.2348959598533824E-4</v>
      </c>
      <c r="BO1451" s="137" t="str">
        <f t="shared" si="275"/>
        <v/>
      </c>
      <c r="BP1451" s="137" t="str">
        <f t="shared" si="271"/>
        <v/>
      </c>
    </row>
    <row r="1452" spans="3:68" ht="20.100000000000001" customHeight="1" x14ac:dyDescent="0.25">
      <c r="C1452" s="12"/>
      <c r="E1452" s="130"/>
      <c r="F1452" s="130"/>
      <c r="S1452" s="138"/>
      <c r="U1452" s="154"/>
      <c r="V1452" s="154"/>
      <c r="AF1452" s="137">
        <v>628</v>
      </c>
      <c r="AG1452" s="137">
        <f t="shared" si="262"/>
        <v>-1.488</v>
      </c>
      <c r="AK1452" s="137">
        <f t="shared" si="263"/>
        <v>0.13186052639834281</v>
      </c>
      <c r="AL1452" s="137">
        <f t="shared" si="264"/>
        <v>6.8375446816161728E-2</v>
      </c>
      <c r="AM1452" s="137">
        <f t="shared" si="265"/>
        <v>0.13186052639834281</v>
      </c>
      <c r="AN1452" s="137" t="str">
        <f t="shared" si="266"/>
        <v/>
      </c>
      <c r="AO1452" s="137" t="str">
        <f t="shared" si="267"/>
        <v/>
      </c>
      <c r="AP1452" s="137">
        <f t="shared" si="268"/>
        <v>0</v>
      </c>
      <c r="AQ1452" s="137" t="str">
        <f t="shared" si="269"/>
        <v/>
      </c>
      <c r="AR1452" s="137" t="str">
        <f t="shared" si="270"/>
        <v/>
      </c>
      <c r="AZ1452" s="163"/>
      <c r="BA1452" s="142"/>
      <c r="BB1452" s="163"/>
      <c r="BC1452" s="174"/>
      <c r="BD1452" s="174"/>
      <c r="BE1452" s="174"/>
      <c r="BF1452" s="174"/>
      <c r="BG1452" s="164"/>
      <c r="BH1452" s="164"/>
      <c r="BI1452" s="164"/>
      <c r="BK1452" s="137">
        <v>605</v>
      </c>
      <c r="BL1452" s="137">
        <f t="shared" si="272"/>
        <v>3.865600000000045</v>
      </c>
      <c r="BM1452" s="137">
        <f t="shared" si="273"/>
        <v>0.79512107827851475</v>
      </c>
      <c r="BN1452" s="137">
        <f t="shared" si="274"/>
        <v>7.2416932550889435E-4</v>
      </c>
      <c r="BO1452" s="137" t="str">
        <f t="shared" si="275"/>
        <v/>
      </c>
      <c r="BP1452" s="137" t="str">
        <f t="shared" si="271"/>
        <v/>
      </c>
    </row>
    <row r="1453" spans="3:68" ht="20.100000000000001" customHeight="1" x14ac:dyDescent="0.25">
      <c r="C1453" s="12"/>
      <c r="E1453" s="130"/>
      <c r="F1453" s="130"/>
      <c r="S1453" s="138"/>
      <c r="U1453" s="154"/>
      <c r="V1453" s="154"/>
      <c r="AF1453" s="137">
        <v>629</v>
      </c>
      <c r="AG1453" s="137">
        <f t="shared" si="262"/>
        <v>-1.484</v>
      </c>
      <c r="AK1453" s="137">
        <f t="shared" si="263"/>
        <v>0.13264663938051691</v>
      </c>
      <c r="AL1453" s="137">
        <f t="shared" si="264"/>
        <v>6.8904460295518999E-2</v>
      </c>
      <c r="AM1453" s="137">
        <f t="shared" si="265"/>
        <v>0.13264663938051691</v>
      </c>
      <c r="AN1453" s="137" t="str">
        <f t="shared" si="266"/>
        <v/>
      </c>
      <c r="AO1453" s="137" t="str">
        <f t="shared" si="267"/>
        <v/>
      </c>
      <c r="AP1453" s="137">
        <f t="shared" si="268"/>
        <v>0</v>
      </c>
      <c r="AQ1453" s="137" t="str">
        <f t="shared" si="269"/>
        <v/>
      </c>
      <c r="AR1453" s="137" t="str">
        <f t="shared" si="270"/>
        <v/>
      </c>
      <c r="AZ1453" s="163"/>
      <c r="BA1453" s="142"/>
      <c r="BB1453" s="163"/>
      <c r="BC1453" s="174"/>
      <c r="BD1453" s="174"/>
      <c r="BE1453" s="174"/>
      <c r="BF1453" s="174"/>
      <c r="BG1453" s="164"/>
      <c r="BH1453" s="164"/>
      <c r="BI1453" s="164"/>
      <c r="BK1453" s="137">
        <v>606</v>
      </c>
      <c r="BL1453" s="137">
        <f t="shared" si="272"/>
        <v>3.8720000000000452</v>
      </c>
      <c r="BM1453" s="137">
        <f t="shared" si="273"/>
        <v>0.79439690895300585</v>
      </c>
      <c r="BN1453" s="137">
        <f t="shared" si="274"/>
        <v>7.2484473464529131E-4</v>
      </c>
      <c r="BO1453" s="137" t="str">
        <f t="shared" si="275"/>
        <v/>
      </c>
      <c r="BP1453" s="137" t="str">
        <f t="shared" si="271"/>
        <v/>
      </c>
    </row>
    <row r="1454" spans="3:68" ht="20.100000000000001" customHeight="1" x14ac:dyDescent="0.25">
      <c r="C1454" s="12"/>
      <c r="E1454" s="130"/>
      <c r="F1454" s="130"/>
      <c r="S1454" s="138"/>
      <c r="U1454" s="154"/>
      <c r="V1454" s="154"/>
      <c r="AF1454" s="137">
        <v>630</v>
      </c>
      <c r="AG1454" s="137">
        <f t="shared" si="262"/>
        <v>-1.48</v>
      </c>
      <c r="AK1454" s="137">
        <f t="shared" si="263"/>
        <v>0.13343530395100231</v>
      </c>
      <c r="AL1454" s="137">
        <f t="shared" si="264"/>
        <v>6.9436623333331698E-2</v>
      </c>
      <c r="AM1454" s="137">
        <f t="shared" si="265"/>
        <v>0.13343530395100231</v>
      </c>
      <c r="AN1454" s="137" t="str">
        <f t="shared" si="266"/>
        <v/>
      </c>
      <c r="AO1454" s="137" t="str">
        <f t="shared" si="267"/>
        <v/>
      </c>
      <c r="AP1454" s="137">
        <f t="shared" si="268"/>
        <v>0</v>
      </c>
      <c r="AQ1454" s="137" t="str">
        <f t="shared" si="269"/>
        <v/>
      </c>
      <c r="AR1454" s="137" t="str">
        <f t="shared" si="270"/>
        <v/>
      </c>
      <c r="AZ1454" s="163"/>
      <c r="BA1454" s="142"/>
      <c r="BB1454" s="163"/>
      <c r="BC1454" s="174"/>
      <c r="BD1454" s="174"/>
      <c r="BE1454" s="174"/>
      <c r="BF1454" s="174"/>
      <c r="BG1454" s="164"/>
      <c r="BH1454" s="164"/>
      <c r="BI1454" s="164"/>
      <c r="BK1454" s="137">
        <v>607</v>
      </c>
      <c r="BL1454" s="137">
        <f t="shared" si="272"/>
        <v>3.8784000000000454</v>
      </c>
      <c r="BM1454" s="137">
        <f t="shared" si="273"/>
        <v>0.79367206421836056</v>
      </c>
      <c r="BN1454" s="137">
        <f t="shared" si="274"/>
        <v>7.2551582650071111E-4</v>
      </c>
      <c r="BO1454" s="137" t="str">
        <f t="shared" si="275"/>
        <v/>
      </c>
      <c r="BP1454" s="137" t="str">
        <f t="shared" si="271"/>
        <v/>
      </c>
    </row>
    <row r="1455" spans="3:68" ht="20.100000000000001" customHeight="1" x14ac:dyDescent="0.25">
      <c r="C1455" s="12"/>
      <c r="E1455" s="130"/>
      <c r="F1455" s="130"/>
      <c r="S1455" s="138"/>
      <c r="U1455" s="154"/>
      <c r="V1455" s="154"/>
      <c r="AF1455" s="137">
        <v>631</v>
      </c>
      <c r="AG1455" s="137">
        <f t="shared" si="262"/>
        <v>-1.476</v>
      </c>
      <c r="AK1455" s="137">
        <f t="shared" si="263"/>
        <v>0.13422650996844704</v>
      </c>
      <c r="AL1455" s="137">
        <f t="shared" si="264"/>
        <v>6.9971946115731112E-2</v>
      </c>
      <c r="AM1455" s="137">
        <f t="shared" si="265"/>
        <v>0.13422650996844704</v>
      </c>
      <c r="AN1455" s="137" t="str">
        <f t="shared" si="266"/>
        <v/>
      </c>
      <c r="AO1455" s="137" t="str">
        <f t="shared" si="267"/>
        <v/>
      </c>
      <c r="AP1455" s="137">
        <f t="shared" si="268"/>
        <v>0</v>
      </c>
      <c r="AQ1455" s="137" t="str">
        <f t="shared" si="269"/>
        <v/>
      </c>
      <c r="AR1455" s="137" t="str">
        <f t="shared" si="270"/>
        <v/>
      </c>
      <c r="AZ1455" s="163"/>
      <c r="BA1455" s="142"/>
      <c r="BB1455" s="163"/>
      <c r="BC1455" s="174"/>
      <c r="BD1455" s="174"/>
      <c r="BE1455" s="174"/>
      <c r="BF1455" s="174"/>
      <c r="BG1455" s="164"/>
      <c r="BH1455" s="164"/>
      <c r="BI1455" s="164"/>
      <c r="BK1455" s="137">
        <v>608</v>
      </c>
      <c r="BL1455" s="137">
        <f t="shared" si="272"/>
        <v>3.8848000000000456</v>
      </c>
      <c r="BM1455" s="137">
        <f t="shared" si="273"/>
        <v>0.79294654839185985</v>
      </c>
      <c r="BN1455" s="137">
        <f t="shared" si="274"/>
        <v>7.2618260423717995E-4</v>
      </c>
      <c r="BO1455" s="137" t="str">
        <f t="shared" si="275"/>
        <v/>
      </c>
      <c r="BP1455" s="137" t="str">
        <f t="shared" si="271"/>
        <v/>
      </c>
    </row>
    <row r="1456" spans="3:68" ht="20.100000000000001" customHeight="1" x14ac:dyDescent="0.25">
      <c r="C1456" s="12"/>
      <c r="E1456" s="130"/>
      <c r="F1456" s="130"/>
      <c r="S1456" s="138"/>
      <c r="U1456" s="154"/>
      <c r="V1456" s="154"/>
      <c r="AF1456" s="137">
        <v>632</v>
      </c>
      <c r="AG1456" s="137">
        <f t="shared" si="262"/>
        <v>-1.472</v>
      </c>
      <c r="AK1456" s="137">
        <f t="shared" si="263"/>
        <v>0.13502024710893432</v>
      </c>
      <c r="AL1456" s="137">
        <f t="shared" si="264"/>
        <v>7.0510438787918114E-2</v>
      </c>
      <c r="AM1456" s="137">
        <f t="shared" si="265"/>
        <v>0.13502024710893432</v>
      </c>
      <c r="AN1456" s="137" t="str">
        <f t="shared" si="266"/>
        <v/>
      </c>
      <c r="AO1456" s="137" t="str">
        <f t="shared" si="267"/>
        <v/>
      </c>
      <c r="AP1456" s="137">
        <f t="shared" si="268"/>
        <v>0</v>
      </c>
      <c r="AQ1456" s="137" t="str">
        <f t="shared" si="269"/>
        <v/>
      </c>
      <c r="AR1456" s="137" t="str">
        <f t="shared" si="270"/>
        <v/>
      </c>
      <c r="AZ1456" s="163"/>
      <c r="BA1456" s="142"/>
      <c r="BB1456" s="163"/>
      <c r="BC1456" s="174"/>
      <c r="BD1456" s="174"/>
      <c r="BE1456" s="174"/>
      <c r="BF1456" s="174"/>
      <c r="BG1456" s="164"/>
      <c r="BH1456" s="164"/>
      <c r="BI1456" s="164"/>
      <c r="BK1456" s="137">
        <v>609</v>
      </c>
      <c r="BL1456" s="137">
        <f t="shared" si="272"/>
        <v>3.8912000000000457</v>
      </c>
      <c r="BM1456" s="137">
        <f t="shared" si="273"/>
        <v>0.79222036578762267</v>
      </c>
      <c r="BN1456" s="137">
        <f t="shared" si="274"/>
        <v>7.268450710719021E-4</v>
      </c>
      <c r="BO1456" s="137" t="str">
        <f t="shared" si="275"/>
        <v/>
      </c>
      <c r="BP1456" s="137" t="str">
        <f t="shared" si="271"/>
        <v/>
      </c>
    </row>
    <row r="1457" spans="3:68" ht="20.100000000000001" customHeight="1" x14ac:dyDescent="0.25">
      <c r="C1457" s="12"/>
      <c r="E1457" s="130"/>
      <c r="F1457" s="130"/>
      <c r="S1457" s="138"/>
      <c r="U1457" s="154"/>
      <c r="V1457" s="154"/>
      <c r="AF1457" s="137">
        <v>633</v>
      </c>
      <c r="AG1457" s="137">
        <f t="shared" si="262"/>
        <v>-1.468</v>
      </c>
      <c r="AK1457" s="137">
        <f t="shared" si="263"/>
        <v>0.13581650486556279</v>
      </c>
      <c r="AL1457" s="137">
        <f t="shared" si="264"/>
        <v>7.1052111453432251E-2</v>
      </c>
      <c r="AM1457" s="137">
        <f t="shared" si="265"/>
        <v>0.13581650486556279</v>
      </c>
      <c r="AN1457" s="137" t="str">
        <f t="shared" si="266"/>
        <v/>
      </c>
      <c r="AO1457" s="137" t="str">
        <f t="shared" si="267"/>
        <v/>
      </c>
      <c r="AP1457" s="137">
        <f t="shared" si="268"/>
        <v>0</v>
      </c>
      <c r="AQ1457" s="137" t="str">
        <f t="shared" si="269"/>
        <v/>
      </c>
      <c r="AR1457" s="137" t="str">
        <f t="shared" si="270"/>
        <v/>
      </c>
      <c r="AZ1457" s="163"/>
      <c r="BA1457" s="142"/>
      <c r="BB1457" s="163"/>
      <c r="BC1457" s="174"/>
      <c r="BD1457" s="174"/>
      <c r="BE1457" s="174"/>
      <c r="BF1457" s="174"/>
      <c r="BG1457" s="164"/>
      <c r="BH1457" s="164"/>
      <c r="BI1457" s="164"/>
      <c r="BK1457" s="137">
        <v>610</v>
      </c>
      <c r="BL1457" s="137">
        <f t="shared" si="272"/>
        <v>3.8976000000000459</v>
      </c>
      <c r="BM1457" s="137">
        <f t="shared" si="273"/>
        <v>0.79149352071655077</v>
      </c>
      <c r="BN1457" s="137">
        <f t="shared" si="274"/>
        <v>7.2750323027781505E-4</v>
      </c>
      <c r="BO1457" s="137" t="str">
        <f t="shared" si="275"/>
        <v/>
      </c>
      <c r="BP1457" s="137" t="str">
        <f t="shared" si="271"/>
        <v/>
      </c>
    </row>
    <row r="1458" spans="3:68" ht="20.100000000000001" customHeight="1" x14ac:dyDescent="0.25">
      <c r="C1458" s="12"/>
      <c r="E1458" s="130"/>
      <c r="F1458" s="130"/>
      <c r="S1458" s="138"/>
      <c r="U1458" s="154"/>
      <c r="V1458" s="154"/>
      <c r="AF1458" s="137">
        <v>634</v>
      </c>
      <c r="AG1458" s="137">
        <f t="shared" si="262"/>
        <v>-1.464</v>
      </c>
      <c r="AK1458" s="137">
        <f t="shared" si="263"/>
        <v>0.13661527254803899</v>
      </c>
      <c r="AL1458" s="137">
        <f t="shared" si="264"/>
        <v>7.159697417341862E-2</v>
      </c>
      <c r="AM1458" s="137">
        <f t="shared" si="265"/>
        <v>0.13661527254803899</v>
      </c>
      <c r="AN1458" s="137" t="str">
        <f t="shared" si="266"/>
        <v/>
      </c>
      <c r="AO1458" s="137" t="str">
        <f t="shared" si="267"/>
        <v/>
      </c>
      <c r="AP1458" s="137">
        <f t="shared" si="268"/>
        <v>0</v>
      </c>
      <c r="AQ1458" s="137" t="str">
        <f t="shared" si="269"/>
        <v/>
      </c>
      <c r="AR1458" s="137" t="str">
        <f t="shared" si="270"/>
        <v/>
      </c>
      <c r="AZ1458" s="163"/>
      <c r="BA1458" s="142"/>
      <c r="BB1458" s="163"/>
      <c r="BC1458" s="174"/>
      <c r="BD1458" s="174"/>
      <c r="BE1458" s="174"/>
      <c r="BF1458" s="174"/>
      <c r="BG1458" s="164"/>
      <c r="BH1458" s="164"/>
      <c r="BI1458" s="164"/>
      <c r="BK1458" s="137">
        <v>611</v>
      </c>
      <c r="BL1458" s="137">
        <f t="shared" si="272"/>
        <v>3.9040000000000461</v>
      </c>
      <c r="BM1458" s="137">
        <f t="shared" si="273"/>
        <v>0.79076601748627295</v>
      </c>
      <c r="BN1458" s="137">
        <f t="shared" si="274"/>
        <v>7.2815708518159106E-4</v>
      </c>
      <c r="BO1458" s="137" t="str">
        <f t="shared" si="275"/>
        <v/>
      </c>
      <c r="BP1458" s="137" t="str">
        <f t="shared" si="271"/>
        <v/>
      </c>
    </row>
    <row r="1459" spans="3:68" ht="20.100000000000001" customHeight="1" x14ac:dyDescent="0.25">
      <c r="C1459" s="12"/>
      <c r="E1459" s="130"/>
      <c r="F1459" s="130"/>
      <c r="S1459" s="138"/>
      <c r="U1459" s="154"/>
      <c r="V1459" s="154"/>
      <c r="AF1459" s="137">
        <v>635</v>
      </c>
      <c r="AG1459" s="137">
        <f t="shared" si="262"/>
        <v>-1.46</v>
      </c>
      <c r="AK1459" s="137">
        <f t="shared" si="263"/>
        <v>0.13741653928228179</v>
      </c>
      <c r="AL1459" s="137">
        <f t="shared" si="264"/>
        <v>7.2145036965893777E-2</v>
      </c>
      <c r="AM1459" s="137">
        <f t="shared" si="265"/>
        <v>0.13741653928228179</v>
      </c>
      <c r="AN1459" s="137" t="str">
        <f t="shared" si="266"/>
        <v/>
      </c>
      <c r="AO1459" s="137" t="str">
        <f t="shared" si="267"/>
        <v/>
      </c>
      <c r="AP1459" s="137">
        <f t="shared" si="268"/>
        <v>0</v>
      </c>
      <c r="AQ1459" s="137" t="str">
        <f t="shared" si="269"/>
        <v/>
      </c>
      <c r="AR1459" s="137" t="str">
        <f t="shared" si="270"/>
        <v/>
      </c>
      <c r="AZ1459" s="163"/>
      <c r="BA1459" s="142"/>
      <c r="BB1459" s="163"/>
      <c r="BC1459" s="174"/>
      <c r="BD1459" s="174"/>
      <c r="BE1459" s="174"/>
      <c r="BF1459" s="174"/>
      <c r="BG1459" s="164"/>
      <c r="BH1459" s="164"/>
      <c r="BI1459" s="164"/>
      <c r="BK1459" s="137">
        <v>612</v>
      </c>
      <c r="BL1459" s="137">
        <f t="shared" si="272"/>
        <v>3.9104000000000463</v>
      </c>
      <c r="BM1459" s="137">
        <f t="shared" si="273"/>
        <v>0.79003786040109136</v>
      </c>
      <c r="BN1459" s="137">
        <f t="shared" si="274"/>
        <v>7.2880663916474742E-4</v>
      </c>
      <c r="BO1459" s="137" t="str">
        <f t="shared" si="275"/>
        <v/>
      </c>
      <c r="BP1459" s="137" t="str">
        <f t="shared" si="271"/>
        <v/>
      </c>
    </row>
    <row r="1460" spans="3:68" ht="20.100000000000001" customHeight="1" x14ac:dyDescent="0.25">
      <c r="C1460" s="12"/>
      <c r="E1460" s="130"/>
      <c r="F1460" s="130"/>
      <c r="S1460" s="138"/>
      <c r="U1460" s="154"/>
      <c r="V1460" s="154"/>
      <c r="AF1460" s="137">
        <v>636</v>
      </c>
      <c r="AG1460" s="137">
        <f t="shared" si="262"/>
        <v>-1.456</v>
      </c>
      <c r="AK1460" s="137">
        <f t="shared" si="263"/>
        <v>0.13822029401003963</v>
      </c>
      <c r="AL1460" s="137">
        <f t="shared" si="264"/>
        <v>7.269630980500974E-2</v>
      </c>
      <c r="AM1460" s="137">
        <f t="shared" si="265"/>
        <v>0.13822029401003963</v>
      </c>
      <c r="AN1460" s="137" t="str">
        <f t="shared" si="266"/>
        <v/>
      </c>
      <c r="AO1460" s="137" t="str">
        <f t="shared" si="267"/>
        <v/>
      </c>
      <c r="AP1460" s="137">
        <f t="shared" si="268"/>
        <v>0</v>
      </c>
      <c r="AQ1460" s="137" t="str">
        <f t="shared" si="269"/>
        <v/>
      </c>
      <c r="AR1460" s="137" t="str">
        <f t="shared" si="270"/>
        <v/>
      </c>
      <c r="AZ1460" s="163"/>
      <c r="BA1460" s="142"/>
      <c r="BB1460" s="163"/>
      <c r="BC1460" s="174"/>
      <c r="BD1460" s="174"/>
      <c r="BE1460" s="174"/>
      <c r="BF1460" s="174"/>
      <c r="BG1460" s="164"/>
      <c r="BH1460" s="164"/>
      <c r="BI1460" s="164"/>
      <c r="BK1460" s="137">
        <v>613</v>
      </c>
      <c r="BL1460" s="137">
        <f t="shared" si="272"/>
        <v>3.9168000000000465</v>
      </c>
      <c r="BM1460" s="137">
        <f t="shared" si="273"/>
        <v>0.78930905376192662</v>
      </c>
      <c r="BN1460" s="137">
        <f t="shared" si="274"/>
        <v>7.2945189566320234E-4</v>
      </c>
      <c r="BO1460" s="137" t="str">
        <f t="shared" si="275"/>
        <v/>
      </c>
      <c r="BP1460" s="137" t="str">
        <f t="shared" si="271"/>
        <v/>
      </c>
    </row>
    <row r="1461" spans="3:68" ht="20.100000000000001" customHeight="1" x14ac:dyDescent="0.25">
      <c r="C1461" s="12"/>
      <c r="E1461" s="130"/>
      <c r="F1461" s="130"/>
      <c r="S1461" s="138"/>
      <c r="U1461" s="154"/>
      <c r="V1461" s="154"/>
      <c r="AF1461" s="137">
        <v>637</v>
      </c>
      <c r="AG1461" s="137">
        <f t="shared" si="262"/>
        <v>-1.452</v>
      </c>
      <c r="AK1461" s="137">
        <f t="shared" si="263"/>
        <v>0.13902652548852024</v>
      </c>
      <c r="AL1461" s="137">
        <f t="shared" si="264"/>
        <v>7.3250802620316594E-2</v>
      </c>
      <c r="AM1461" s="137">
        <f t="shared" si="265"/>
        <v>0.13902652548852024</v>
      </c>
      <c r="AN1461" s="137" t="str">
        <f t="shared" si="266"/>
        <v/>
      </c>
      <c r="AO1461" s="137" t="str">
        <f t="shared" si="267"/>
        <v/>
      </c>
      <c r="AP1461" s="137">
        <f t="shared" si="268"/>
        <v>0</v>
      </c>
      <c r="AQ1461" s="137" t="str">
        <f t="shared" si="269"/>
        <v/>
      </c>
      <c r="AR1461" s="137" t="str">
        <f t="shared" si="270"/>
        <v/>
      </c>
      <c r="AZ1461" s="163"/>
      <c r="BA1461" s="142"/>
      <c r="BB1461" s="163"/>
      <c r="BC1461" s="174"/>
      <c r="BD1461" s="174"/>
      <c r="BE1461" s="174"/>
      <c r="BF1461" s="174"/>
      <c r="BG1461" s="164"/>
      <c r="BH1461" s="164"/>
      <c r="BI1461" s="164"/>
      <c r="BK1461" s="137">
        <v>614</v>
      </c>
      <c r="BL1461" s="137">
        <f t="shared" si="272"/>
        <v>3.9232000000000466</v>
      </c>
      <c r="BM1461" s="137">
        <f t="shared" si="273"/>
        <v>0.78857960186626341</v>
      </c>
      <c r="BN1461" s="137">
        <f t="shared" si="274"/>
        <v>7.300928581653876E-4</v>
      </c>
      <c r="BO1461" s="137" t="str">
        <f t="shared" si="275"/>
        <v/>
      </c>
      <c r="BP1461" s="137" t="str">
        <f t="shared" si="271"/>
        <v/>
      </c>
    </row>
    <row r="1462" spans="3:68" ht="20.100000000000001" customHeight="1" x14ac:dyDescent="0.25">
      <c r="C1462" s="12"/>
      <c r="E1462" s="130"/>
      <c r="F1462" s="130"/>
      <c r="S1462" s="138"/>
      <c r="U1462" s="154"/>
      <c r="V1462" s="154"/>
      <c r="AF1462" s="137">
        <v>638</v>
      </c>
      <c r="AG1462" s="137">
        <f t="shared" si="262"/>
        <v>-1.448</v>
      </c>
      <c r="AK1462" s="137">
        <f t="shared" si="263"/>
        <v>0.13983522229003265</v>
      </c>
      <c r="AL1462" s="137">
        <f t="shared" si="264"/>
        <v>7.3808525296023483E-2</v>
      </c>
      <c r="AM1462" s="137">
        <f t="shared" si="265"/>
        <v>0.13983522229003265</v>
      </c>
      <c r="AN1462" s="137" t="str">
        <f t="shared" si="266"/>
        <v/>
      </c>
      <c r="AO1462" s="137" t="str">
        <f t="shared" si="267"/>
        <v/>
      </c>
      <c r="AP1462" s="137">
        <f t="shared" si="268"/>
        <v>0</v>
      </c>
      <c r="AQ1462" s="137" t="str">
        <f t="shared" si="269"/>
        <v/>
      </c>
      <c r="AR1462" s="137" t="str">
        <f t="shared" si="270"/>
        <v/>
      </c>
      <c r="AZ1462" s="163"/>
      <c r="BA1462" s="142"/>
      <c r="BB1462" s="163"/>
      <c r="BC1462" s="174"/>
      <c r="BD1462" s="174"/>
      <c r="BE1462" s="174"/>
      <c r="BF1462" s="174"/>
      <c r="BG1462" s="164"/>
      <c r="BH1462" s="164"/>
      <c r="BI1462" s="164"/>
      <c r="BK1462" s="137">
        <v>615</v>
      </c>
      <c r="BL1462" s="137">
        <f t="shared" si="272"/>
        <v>3.9296000000000468</v>
      </c>
      <c r="BM1462" s="137">
        <f t="shared" si="273"/>
        <v>0.78784950900809803</v>
      </c>
      <c r="BN1462" s="137">
        <f t="shared" si="274"/>
        <v>7.3072953021358078E-4</v>
      </c>
      <c r="BO1462" s="137" t="str">
        <f t="shared" si="275"/>
        <v/>
      </c>
      <c r="BP1462" s="137" t="str">
        <f t="shared" si="271"/>
        <v/>
      </c>
    </row>
    <row r="1463" spans="3:68" ht="20.100000000000001" customHeight="1" x14ac:dyDescent="0.25">
      <c r="C1463" s="12"/>
      <c r="E1463" s="130"/>
      <c r="F1463" s="130"/>
      <c r="S1463" s="138"/>
      <c r="U1463" s="154"/>
      <c r="V1463" s="154"/>
      <c r="AF1463" s="137">
        <v>639</v>
      </c>
      <c r="AG1463" s="137">
        <f t="shared" si="262"/>
        <v>-1.444</v>
      </c>
      <c r="AK1463" s="137">
        <f t="shared" si="263"/>
        <v>0.14064637280164224</v>
      </c>
      <c r="AL1463" s="137">
        <f t="shared" si="264"/>
        <v>7.4369487670258569E-2</v>
      </c>
      <c r="AM1463" s="137">
        <f t="shared" si="265"/>
        <v>0.14064637280164224</v>
      </c>
      <c r="AN1463" s="137" t="str">
        <f t="shared" si="266"/>
        <v/>
      </c>
      <c r="AO1463" s="137" t="str">
        <f t="shared" si="267"/>
        <v/>
      </c>
      <c r="AP1463" s="137">
        <f t="shared" si="268"/>
        <v>0</v>
      </c>
      <c r="AQ1463" s="137" t="str">
        <f t="shared" si="269"/>
        <v/>
      </c>
      <c r="AR1463" s="137" t="str">
        <f t="shared" si="270"/>
        <v/>
      </c>
      <c r="AZ1463" s="163"/>
      <c r="BA1463" s="142"/>
      <c r="BB1463" s="163"/>
      <c r="BC1463" s="174"/>
      <c r="BD1463" s="174"/>
      <c r="BE1463" s="174"/>
      <c r="BF1463" s="174"/>
      <c r="BG1463" s="164"/>
      <c r="BH1463" s="164"/>
      <c r="BI1463" s="164"/>
      <c r="BK1463" s="137">
        <v>616</v>
      </c>
      <c r="BL1463" s="137">
        <f t="shared" si="272"/>
        <v>3.936000000000047</v>
      </c>
      <c r="BM1463" s="137">
        <f t="shared" si="273"/>
        <v>0.78711877947788444</v>
      </c>
      <c r="BN1463" s="137">
        <f t="shared" si="274"/>
        <v>7.3136191540268403E-4</v>
      </c>
      <c r="BO1463" s="137" t="str">
        <f t="shared" si="275"/>
        <v/>
      </c>
      <c r="BP1463" s="137" t="str">
        <f t="shared" si="271"/>
        <v/>
      </c>
    </row>
    <row r="1464" spans="3:68" ht="20.100000000000001" customHeight="1" x14ac:dyDescent="0.25">
      <c r="C1464" s="12"/>
      <c r="E1464" s="130"/>
      <c r="F1464" s="130"/>
      <c r="S1464" s="138"/>
      <c r="U1464" s="154"/>
      <c r="V1464" s="154"/>
      <c r="AF1464" s="137">
        <v>640</v>
      </c>
      <c r="AG1464" s="137">
        <f t="shared" si="262"/>
        <v>-1.44</v>
      </c>
      <c r="AK1464" s="137">
        <f t="shared" si="263"/>
        <v>0.14145996522483878</v>
      </c>
      <c r="AL1464" s="137">
        <f t="shared" si="264"/>
        <v>7.4933699534327061E-2</v>
      </c>
      <c r="AM1464" s="137">
        <f t="shared" si="265"/>
        <v>0.14145996522483878</v>
      </c>
      <c r="AN1464" s="137" t="str">
        <f t="shared" si="266"/>
        <v/>
      </c>
      <c r="AO1464" s="137" t="str">
        <f t="shared" si="267"/>
        <v/>
      </c>
      <c r="AP1464" s="137">
        <f t="shared" si="268"/>
        <v>0</v>
      </c>
      <c r="AQ1464" s="137" t="str">
        <f t="shared" si="269"/>
        <v/>
      </c>
      <c r="AR1464" s="137" t="str">
        <f t="shared" si="270"/>
        <v/>
      </c>
      <c r="AZ1464" s="163"/>
      <c r="BA1464" s="142"/>
      <c r="BB1464" s="163"/>
      <c r="BC1464" s="174"/>
      <c r="BD1464" s="174"/>
      <c r="BE1464" s="174"/>
      <c r="BF1464" s="174"/>
      <c r="BG1464" s="164"/>
      <c r="BH1464" s="164"/>
      <c r="BI1464" s="164"/>
      <c r="BK1464" s="137">
        <v>617</v>
      </c>
      <c r="BL1464" s="137">
        <f t="shared" si="272"/>
        <v>3.9424000000000472</v>
      </c>
      <c r="BM1464" s="137">
        <f t="shared" si="273"/>
        <v>0.78638741756248176</v>
      </c>
      <c r="BN1464" s="137">
        <f t="shared" si="274"/>
        <v>7.3199001738055713E-4</v>
      </c>
      <c r="BO1464" s="137" t="str">
        <f t="shared" si="275"/>
        <v/>
      </c>
      <c r="BP1464" s="137" t="str">
        <f t="shared" si="271"/>
        <v/>
      </c>
    </row>
    <row r="1465" spans="3:68" ht="20.100000000000001" customHeight="1" x14ac:dyDescent="0.25">
      <c r="C1465" s="12"/>
      <c r="E1465" s="130"/>
      <c r="F1465" s="130"/>
      <c r="S1465" s="138"/>
      <c r="U1465" s="154"/>
      <c r="V1465" s="154"/>
      <c r="AF1465" s="137">
        <v>641</v>
      </c>
      <c r="AG1465" s="137">
        <f t="shared" ref="AG1465:AG1528" si="276">AG$818+(AF1465*AG$821)</f>
        <v>-1.4359999999999999</v>
      </c>
      <c r="AK1465" s="137">
        <f t="shared" ref="AK1465:AK1528" si="277">_xlfn.NORM.DIST(AG1465,AG$815,AG$816,0)</f>
        <v>0.14227598757521709</v>
      </c>
      <c r="AL1465" s="137">
        <f t="shared" ref="AL1465:AL1528" si="278">_xlfn.NORM.DIST(AG1465,AG$815,AG$816,1)</f>
        <v>7.5501170631968456E-2</v>
      </c>
      <c r="AM1465" s="137">
        <f t="shared" ref="AM1465:AM1528" si="279">IF(OR(AL1465&lt;$AN$820,AL1465&gt;$AN$821),AK1465,"")</f>
        <v>0.14227598757521709</v>
      </c>
      <c r="AN1465" s="137" t="str">
        <f t="shared" ref="AN1465:AN1528" si="280">IF(AND(AL1465&gt;$AN$820,AL1465&lt;$AN$821),AK1465,"")</f>
        <v/>
      </c>
      <c r="AO1465" s="137" t="str">
        <f t="shared" ref="AO1465:AO1528" si="281">IF(AK1465=MAX(AK$824:AK$2815),AK1465,"")</f>
        <v/>
      </c>
      <c r="AP1465" s="137">
        <f t="shared" ref="AP1465:AP1528" si="282">_xlfn.NORM.DIST(AF1465,AN$816,AN$817,0)</f>
        <v>0</v>
      </c>
      <c r="AQ1465" s="137" t="str">
        <f t="shared" ref="AQ1465:AQ1528" si="283">IF(AP1465=MAX(AP$824:AP$2815),AK1465,"")</f>
        <v/>
      </c>
      <c r="AR1465" s="137" t="str">
        <f t="shared" ref="AR1465:AR1528" si="284">IF(AQ1465=MIN(AQ$824:AQ$2815),AQ1465,"")</f>
        <v/>
      </c>
      <c r="AZ1465" s="163"/>
      <c r="BA1465" s="142"/>
      <c r="BB1465" s="163"/>
      <c r="BC1465" s="174"/>
      <c r="BD1465" s="174"/>
      <c r="BE1465" s="174"/>
      <c r="BF1465" s="174"/>
      <c r="BG1465" s="164"/>
      <c r="BH1465" s="164"/>
      <c r="BI1465" s="164"/>
      <c r="BK1465" s="137">
        <v>618</v>
      </c>
      <c r="BL1465" s="137">
        <f t="shared" si="272"/>
        <v>3.9488000000000474</v>
      </c>
      <c r="BM1465" s="137">
        <f t="shared" si="273"/>
        <v>0.7856554275451012</v>
      </c>
      <c r="BN1465" s="137">
        <f t="shared" si="274"/>
        <v>7.3261383984624118E-4</v>
      </c>
      <c r="BO1465" s="137" t="str">
        <f t="shared" si="275"/>
        <v/>
      </c>
      <c r="BP1465" s="137" t="str">
        <f t="shared" si="271"/>
        <v/>
      </c>
    </row>
    <row r="1466" spans="3:68" ht="20.100000000000001" customHeight="1" x14ac:dyDescent="0.25">
      <c r="C1466" s="12"/>
      <c r="E1466" s="130"/>
      <c r="F1466" s="130"/>
      <c r="S1466" s="138"/>
      <c r="U1466" s="154"/>
      <c r="V1466" s="154"/>
      <c r="AF1466" s="137">
        <v>642</v>
      </c>
      <c r="AG1466" s="137">
        <f t="shared" si="276"/>
        <v>-1.4319999999999999</v>
      </c>
      <c r="AK1466" s="137">
        <f t="shared" si="277"/>
        <v>0.1430944276821709</v>
      </c>
      <c r="AL1466" s="137">
        <f t="shared" si="278"/>
        <v>7.6071910658612504E-2</v>
      </c>
      <c r="AM1466" s="137">
        <f t="shared" si="279"/>
        <v>0.1430944276821709</v>
      </c>
      <c r="AN1466" s="137" t="str">
        <f t="shared" si="280"/>
        <v/>
      </c>
      <c r="AO1466" s="137" t="str">
        <f t="shared" si="281"/>
        <v/>
      </c>
      <c r="AP1466" s="137">
        <f t="shared" si="282"/>
        <v>0</v>
      </c>
      <c r="AQ1466" s="137" t="str">
        <f t="shared" si="283"/>
        <v/>
      </c>
      <c r="AR1466" s="137" t="str">
        <f t="shared" si="284"/>
        <v/>
      </c>
      <c r="AZ1466" s="163"/>
      <c r="BA1466" s="142"/>
      <c r="BB1466" s="163"/>
      <c r="BC1466" s="174"/>
      <c r="BD1466" s="174"/>
      <c r="BE1466" s="174"/>
      <c r="BF1466" s="174"/>
      <c r="BG1466" s="164"/>
      <c r="BH1466" s="164"/>
      <c r="BI1466" s="164"/>
      <c r="BK1466" s="137">
        <v>619</v>
      </c>
      <c r="BL1466" s="137">
        <f t="shared" si="272"/>
        <v>3.9552000000000476</v>
      </c>
      <c r="BM1466" s="137">
        <f t="shared" si="273"/>
        <v>0.78492281370525496</v>
      </c>
      <c r="BN1466" s="137">
        <f t="shared" si="274"/>
        <v>7.3323338655062464E-4</v>
      </c>
      <c r="BO1466" s="137" t="str">
        <f t="shared" si="275"/>
        <v/>
      </c>
      <c r="BP1466" s="137" t="str">
        <f t="shared" si="271"/>
        <v/>
      </c>
    </row>
    <row r="1467" spans="3:68" ht="20.100000000000001" customHeight="1" x14ac:dyDescent="0.25">
      <c r="C1467" s="12"/>
      <c r="E1467" s="130"/>
      <c r="F1467" s="130"/>
      <c r="S1467" s="138"/>
      <c r="U1467" s="154"/>
      <c r="V1467" s="154"/>
      <c r="AF1467" s="137">
        <v>643</v>
      </c>
      <c r="AG1467" s="137">
        <f t="shared" si="276"/>
        <v>-1.4279999999999999</v>
      </c>
      <c r="AK1467" s="137">
        <f t="shared" si="277"/>
        <v>0.1439152731885999</v>
      </c>
      <c r="AL1467" s="137">
        <f t="shared" si="278"/>
        <v>7.6645929260633419E-2</v>
      </c>
      <c r="AM1467" s="137">
        <f t="shared" si="279"/>
        <v>0.1439152731885999</v>
      </c>
      <c r="AN1467" s="137" t="str">
        <f t="shared" si="280"/>
        <v/>
      </c>
      <c r="AO1467" s="137" t="str">
        <f t="shared" si="281"/>
        <v/>
      </c>
      <c r="AP1467" s="137">
        <f t="shared" si="282"/>
        <v>0</v>
      </c>
      <c r="AQ1467" s="137" t="str">
        <f t="shared" si="283"/>
        <v/>
      </c>
      <c r="AR1467" s="137" t="str">
        <f t="shared" si="284"/>
        <v/>
      </c>
      <c r="AZ1467" s="163"/>
      <c r="BA1467" s="142"/>
      <c r="BB1467" s="163"/>
      <c r="BC1467" s="174"/>
      <c r="BD1467" s="174"/>
      <c r="BE1467" s="174"/>
      <c r="BF1467" s="174"/>
      <c r="BG1467" s="164"/>
      <c r="BH1467" s="164"/>
      <c r="BI1467" s="164"/>
      <c r="BK1467" s="137">
        <v>620</v>
      </c>
      <c r="BL1467" s="137">
        <f t="shared" si="272"/>
        <v>3.9616000000000477</v>
      </c>
      <c r="BM1467" s="137">
        <f t="shared" si="273"/>
        <v>0.78418958031870434</v>
      </c>
      <c r="BN1467" s="137">
        <f t="shared" si="274"/>
        <v>7.3384866129688753E-4</v>
      </c>
      <c r="BO1467" s="137" t="str">
        <f t="shared" si="275"/>
        <v/>
      </c>
      <c r="BP1467" s="137" t="str">
        <f t="shared" si="271"/>
        <v/>
      </c>
    </row>
    <row r="1468" spans="3:68" ht="20.100000000000001" customHeight="1" x14ac:dyDescent="0.25">
      <c r="C1468" s="12"/>
      <c r="E1468" s="130"/>
      <c r="F1468" s="130"/>
      <c r="S1468" s="138"/>
      <c r="U1468" s="154"/>
      <c r="V1468" s="154"/>
      <c r="AF1468" s="137">
        <v>644</v>
      </c>
      <c r="AG1468" s="137">
        <f t="shared" si="276"/>
        <v>-1.4239999999999999</v>
      </c>
      <c r="AK1468" s="137">
        <f t="shared" si="277"/>
        <v>0.14473851155063011</v>
      </c>
      <c r="AL1468" s="137">
        <f t="shared" si="278"/>
        <v>7.7223236034603751E-2</v>
      </c>
      <c r="AM1468" s="137">
        <f t="shared" si="279"/>
        <v>0.14473851155063011</v>
      </c>
      <c r="AN1468" s="137" t="str">
        <f t="shared" si="280"/>
        <v/>
      </c>
      <c r="AO1468" s="137" t="str">
        <f t="shared" si="281"/>
        <v/>
      </c>
      <c r="AP1468" s="137">
        <f t="shared" si="282"/>
        <v>0</v>
      </c>
      <c r="AQ1468" s="137" t="str">
        <f t="shared" si="283"/>
        <v/>
      </c>
      <c r="AR1468" s="137" t="str">
        <f t="shared" si="284"/>
        <v/>
      </c>
      <c r="AZ1468" s="163"/>
      <c r="BA1468" s="142"/>
      <c r="BB1468" s="163"/>
      <c r="BC1468" s="174"/>
      <c r="BD1468" s="174"/>
      <c r="BE1468" s="174"/>
      <c r="BF1468" s="174"/>
      <c r="BG1468" s="164"/>
      <c r="BH1468" s="164"/>
      <c r="BI1468" s="164"/>
      <c r="BK1468" s="137">
        <v>621</v>
      </c>
      <c r="BL1468" s="137">
        <f t="shared" si="272"/>
        <v>3.9680000000000479</v>
      </c>
      <c r="BM1468" s="137">
        <f t="shared" si="273"/>
        <v>0.78345573165740745</v>
      </c>
      <c r="BN1468" s="137">
        <f t="shared" si="274"/>
        <v>7.3445966793828088E-4</v>
      </c>
      <c r="BO1468" s="137" t="str">
        <f t="shared" si="275"/>
        <v/>
      </c>
      <c r="BP1468" s="137" t="str">
        <f t="shared" si="271"/>
        <v/>
      </c>
    </row>
    <row r="1469" spans="3:68" ht="20.100000000000001" customHeight="1" x14ac:dyDescent="0.25">
      <c r="C1469" s="12"/>
      <c r="E1469" s="130"/>
      <c r="F1469" s="130"/>
      <c r="S1469" s="138"/>
      <c r="U1469" s="154"/>
      <c r="V1469" s="154"/>
      <c r="AF1469" s="137">
        <v>645</v>
      </c>
      <c r="AG1469" s="137">
        <f t="shared" si="276"/>
        <v>-1.42</v>
      </c>
      <c r="AK1469" s="137">
        <f t="shared" si="277"/>
        <v>0.14556413003734761</v>
      </c>
      <c r="AL1469" s="137">
        <f t="shared" si="278"/>
        <v>7.7803840526546347E-2</v>
      </c>
      <c r="AM1469" s="137">
        <f t="shared" si="279"/>
        <v>0.14556413003734761</v>
      </c>
      <c r="AN1469" s="137" t="str">
        <f t="shared" si="280"/>
        <v/>
      </c>
      <c r="AO1469" s="137" t="str">
        <f t="shared" si="281"/>
        <v/>
      </c>
      <c r="AP1469" s="137">
        <f t="shared" si="282"/>
        <v>0</v>
      </c>
      <c r="AQ1469" s="137" t="str">
        <f t="shared" si="283"/>
        <v/>
      </c>
      <c r="AR1469" s="137" t="str">
        <f t="shared" si="284"/>
        <v/>
      </c>
      <c r="AZ1469" s="163"/>
      <c r="BA1469" s="142"/>
      <c r="BB1469" s="163"/>
      <c r="BC1469" s="174"/>
      <c r="BD1469" s="174"/>
      <c r="BE1469" s="174"/>
      <c r="BF1469" s="174"/>
      <c r="BG1469" s="164"/>
      <c r="BH1469" s="164"/>
      <c r="BI1469" s="164"/>
      <c r="BK1469" s="137">
        <v>622</v>
      </c>
      <c r="BL1469" s="137">
        <f t="shared" si="272"/>
        <v>3.9744000000000481</v>
      </c>
      <c r="BM1469" s="137">
        <f t="shared" si="273"/>
        <v>0.78272127198946917</v>
      </c>
      <c r="BN1469" s="137">
        <f t="shared" si="274"/>
        <v>7.3506641037845988E-4</v>
      </c>
      <c r="BO1469" s="137" t="str">
        <f t="shared" si="275"/>
        <v/>
      </c>
      <c r="BP1469" s="137" t="str">
        <f t="shared" si="271"/>
        <v/>
      </c>
    </row>
    <row r="1470" spans="3:68" ht="20.100000000000001" customHeight="1" x14ac:dyDescent="0.25">
      <c r="C1470" s="12"/>
      <c r="E1470" s="130"/>
      <c r="F1470" s="130"/>
      <c r="S1470" s="138"/>
      <c r="U1470" s="154"/>
      <c r="V1470" s="154"/>
      <c r="AF1470" s="137">
        <v>646</v>
      </c>
      <c r="AG1470" s="137">
        <f t="shared" si="276"/>
        <v>-1.4159999999999999</v>
      </c>
      <c r="AK1470" s="137">
        <f t="shared" si="277"/>
        <v>0.14639211573054561</v>
      </c>
      <c r="AL1470" s="137">
        <f t="shared" si="278"/>
        <v>7.8387752231186159E-2</v>
      </c>
      <c r="AM1470" s="137">
        <f t="shared" si="279"/>
        <v>0.14639211573054561</v>
      </c>
      <c r="AN1470" s="137" t="str">
        <f t="shared" si="280"/>
        <v/>
      </c>
      <c r="AO1470" s="137" t="str">
        <f t="shared" si="281"/>
        <v/>
      </c>
      <c r="AP1470" s="137">
        <f t="shared" si="282"/>
        <v>0</v>
      </c>
      <c r="AQ1470" s="137" t="str">
        <f t="shared" si="283"/>
        <v/>
      </c>
      <c r="AR1470" s="137" t="str">
        <f t="shared" si="284"/>
        <v/>
      </c>
      <c r="AZ1470" s="163"/>
      <c r="BA1470" s="142"/>
      <c r="BB1470" s="163"/>
      <c r="BC1470" s="174"/>
      <c r="BD1470" s="174"/>
      <c r="BE1470" s="174"/>
      <c r="BF1470" s="174"/>
      <c r="BG1470" s="164"/>
      <c r="BH1470" s="164"/>
      <c r="BI1470" s="164"/>
      <c r="BK1470" s="137">
        <v>623</v>
      </c>
      <c r="BL1470" s="137">
        <f t="shared" si="272"/>
        <v>3.9808000000000483</v>
      </c>
      <c r="BM1470" s="137">
        <f t="shared" si="273"/>
        <v>0.78198620557909071</v>
      </c>
      <c r="BN1470" s="137">
        <f t="shared" si="274"/>
        <v>7.3566889257203893E-4</v>
      </c>
      <c r="BO1470" s="137" t="str">
        <f t="shared" si="275"/>
        <v/>
      </c>
      <c r="BP1470" s="137" t="str">
        <f t="shared" si="271"/>
        <v/>
      </c>
    </row>
    <row r="1471" spans="3:68" ht="20.100000000000001" customHeight="1" x14ac:dyDescent="0.25">
      <c r="C1471" s="12"/>
      <c r="E1471" s="130"/>
      <c r="F1471" s="130"/>
      <c r="S1471" s="138"/>
      <c r="U1471" s="154"/>
      <c r="V1471" s="154"/>
      <c r="AF1471" s="137">
        <v>647</v>
      </c>
      <c r="AG1471" s="137">
        <f t="shared" si="276"/>
        <v>-1.4119999999999999</v>
      </c>
      <c r="AK1471" s="137">
        <f t="shared" si="277"/>
        <v>0.14722245552448529</v>
      </c>
      <c r="AL1471" s="137">
        <f t="shared" si="278"/>
        <v>7.8974980591200089E-2</v>
      </c>
      <c r="AM1471" s="137">
        <f t="shared" si="279"/>
        <v>0.14722245552448529</v>
      </c>
      <c r="AN1471" s="137" t="str">
        <f t="shared" si="280"/>
        <v/>
      </c>
      <c r="AO1471" s="137" t="str">
        <f t="shared" si="281"/>
        <v/>
      </c>
      <c r="AP1471" s="137">
        <f t="shared" si="282"/>
        <v>0</v>
      </c>
      <c r="AQ1471" s="137" t="str">
        <f t="shared" si="283"/>
        <v/>
      </c>
      <c r="AR1471" s="137" t="str">
        <f t="shared" si="284"/>
        <v/>
      </c>
      <c r="AZ1471" s="163"/>
      <c r="BA1471" s="142"/>
      <c r="BB1471" s="163"/>
      <c r="BC1471" s="174"/>
      <c r="BD1471" s="174"/>
      <c r="BE1471" s="174"/>
      <c r="BF1471" s="174"/>
      <c r="BG1471" s="164"/>
      <c r="BH1471" s="164"/>
      <c r="BI1471" s="164"/>
      <c r="BK1471" s="137">
        <v>624</v>
      </c>
      <c r="BL1471" s="137">
        <f t="shared" si="272"/>
        <v>3.9872000000000485</v>
      </c>
      <c r="BM1471" s="137">
        <f t="shared" si="273"/>
        <v>0.78125053668651867</v>
      </c>
      <c r="BN1471" s="137">
        <f t="shared" si="274"/>
        <v>7.3626711852303739E-4</v>
      </c>
      <c r="BO1471" s="137" t="str">
        <f t="shared" si="275"/>
        <v/>
      </c>
      <c r="BP1471" s="137" t="str">
        <f t="shared" si="271"/>
        <v/>
      </c>
    </row>
    <row r="1472" spans="3:68" ht="20.100000000000001" customHeight="1" x14ac:dyDescent="0.25">
      <c r="C1472" s="12"/>
      <c r="E1472" s="130"/>
      <c r="F1472" s="130"/>
      <c r="S1472" s="138"/>
      <c r="U1472" s="154"/>
      <c r="V1472" s="154"/>
      <c r="AF1472" s="137">
        <v>648</v>
      </c>
      <c r="AG1472" s="137">
        <f t="shared" si="276"/>
        <v>-1.4079999999999999</v>
      </c>
      <c r="AK1472" s="137">
        <f t="shared" si="277"/>
        <v>0.14805513612567014</v>
      </c>
      <c r="AL1472" s="137">
        <f t="shared" si="278"/>
        <v>7.9565534996466764E-2</v>
      </c>
      <c r="AM1472" s="137">
        <f t="shared" si="279"/>
        <v>0.14805513612567014</v>
      </c>
      <c r="AN1472" s="137" t="str">
        <f t="shared" si="280"/>
        <v/>
      </c>
      <c r="AO1472" s="137" t="str">
        <f t="shared" si="281"/>
        <v/>
      </c>
      <c r="AP1472" s="137">
        <f t="shared" si="282"/>
        <v>0</v>
      </c>
      <c r="AQ1472" s="137" t="str">
        <f t="shared" si="283"/>
        <v/>
      </c>
      <c r="AR1472" s="137" t="str">
        <f t="shared" si="284"/>
        <v/>
      </c>
      <c r="AZ1472" s="163"/>
      <c r="BA1472" s="142"/>
      <c r="BB1472" s="163"/>
      <c r="BC1472" s="174"/>
      <c r="BD1472" s="174"/>
      <c r="BE1472" s="174"/>
      <c r="BF1472" s="174"/>
      <c r="BG1472" s="164"/>
      <c r="BH1472" s="164"/>
      <c r="BI1472" s="164"/>
      <c r="BK1472" s="137">
        <v>625</v>
      </c>
      <c r="BL1472" s="137">
        <f t="shared" si="272"/>
        <v>3.9936000000000487</v>
      </c>
      <c r="BM1472" s="137">
        <f t="shared" si="273"/>
        <v>0.78051426956799563</v>
      </c>
      <c r="BN1472" s="137">
        <f t="shared" si="274"/>
        <v>7.3686109228532359E-4</v>
      </c>
      <c r="BO1472" s="137" t="str">
        <f t="shared" si="275"/>
        <v/>
      </c>
      <c r="BP1472" s="137" t="str">
        <f t="shared" si="271"/>
        <v/>
      </c>
    </row>
    <row r="1473" spans="3:68" ht="20.100000000000001" customHeight="1" x14ac:dyDescent="0.25">
      <c r="C1473" s="12"/>
      <c r="E1473" s="130"/>
      <c r="F1473" s="130"/>
      <c r="S1473" s="138"/>
      <c r="U1473" s="154"/>
      <c r="V1473" s="154"/>
      <c r="AF1473" s="137">
        <v>649</v>
      </c>
      <c r="AG1473" s="137">
        <f t="shared" si="276"/>
        <v>-1.4039999999999999</v>
      </c>
      <c r="AK1473" s="137">
        <f t="shared" si="277"/>
        <v>0.14889014405263437</v>
      </c>
      <c r="AL1473" s="137">
        <f t="shared" si="278"/>
        <v>8.015942478331485E-2</v>
      </c>
      <c r="AM1473" s="137">
        <f t="shared" si="279"/>
        <v>0.14889014405263437</v>
      </c>
      <c r="AN1473" s="137" t="str">
        <f t="shared" si="280"/>
        <v/>
      </c>
      <c r="AO1473" s="137" t="str">
        <f t="shared" si="281"/>
        <v/>
      </c>
      <c r="AP1473" s="137">
        <f t="shared" si="282"/>
        <v>0</v>
      </c>
      <c r="AQ1473" s="137" t="str">
        <f t="shared" si="283"/>
        <v/>
      </c>
      <c r="AR1473" s="137" t="str">
        <f t="shared" si="284"/>
        <v/>
      </c>
      <c r="AZ1473" s="163"/>
      <c r="BA1473" s="142"/>
      <c r="BB1473" s="163"/>
      <c r="BC1473" s="174"/>
      <c r="BD1473" s="174"/>
      <c r="BE1473" s="174"/>
      <c r="BF1473" s="174"/>
      <c r="BG1473" s="164"/>
      <c r="BH1473" s="164"/>
      <c r="BI1473" s="164"/>
      <c r="BK1473" s="137">
        <v>626</v>
      </c>
      <c r="BL1473" s="137">
        <f t="shared" si="272"/>
        <v>4.0000000000000488</v>
      </c>
      <c r="BM1473" s="137">
        <f t="shared" si="273"/>
        <v>0.77977740847571031</v>
      </c>
      <c r="BN1473" s="137">
        <f t="shared" si="274"/>
        <v>7.3745081796172673E-4</v>
      </c>
      <c r="BO1473" s="137" t="str">
        <f t="shared" si="275"/>
        <v/>
      </c>
      <c r="BP1473" s="137" t="str">
        <f t="shared" si="271"/>
        <v/>
      </c>
    </row>
    <row r="1474" spans="3:68" ht="20.100000000000001" customHeight="1" x14ac:dyDescent="0.25">
      <c r="C1474" s="12"/>
      <c r="E1474" s="130"/>
      <c r="F1474" s="130"/>
      <c r="S1474" s="138"/>
      <c r="U1474" s="154"/>
      <c r="V1474" s="154"/>
      <c r="AF1474" s="137">
        <v>650</v>
      </c>
      <c r="AG1474" s="137">
        <f t="shared" si="276"/>
        <v>-1.4</v>
      </c>
      <c r="AK1474" s="137">
        <f t="shared" si="277"/>
        <v>0.14972746563574488</v>
      </c>
      <c r="AL1474" s="137">
        <f t="shared" si="278"/>
        <v>8.0756659233771053E-2</v>
      </c>
      <c r="AM1474" s="137">
        <f t="shared" si="279"/>
        <v>0.14972746563574488</v>
      </c>
      <c r="AN1474" s="137" t="str">
        <f t="shared" si="280"/>
        <v/>
      </c>
      <c r="AO1474" s="137" t="str">
        <f t="shared" si="281"/>
        <v/>
      </c>
      <c r="AP1474" s="137">
        <f t="shared" si="282"/>
        <v>0</v>
      </c>
      <c r="AQ1474" s="137" t="str">
        <f t="shared" si="283"/>
        <v/>
      </c>
      <c r="AR1474" s="137" t="str">
        <f t="shared" si="284"/>
        <v/>
      </c>
      <c r="AZ1474" s="163"/>
      <c r="BA1474" s="142"/>
      <c r="BB1474" s="163"/>
      <c r="BC1474" s="174"/>
      <c r="BD1474" s="174"/>
      <c r="BE1474" s="174"/>
      <c r="BF1474" s="174"/>
      <c r="BG1474" s="164"/>
      <c r="BH1474" s="164"/>
      <c r="BI1474" s="164"/>
      <c r="BK1474" s="137">
        <v>627</v>
      </c>
      <c r="BL1474" s="137">
        <f t="shared" si="272"/>
        <v>4.006400000000049</v>
      </c>
      <c r="BM1474" s="137">
        <f t="shared" si="273"/>
        <v>0.77903995765774858</v>
      </c>
      <c r="BN1474" s="137">
        <f t="shared" si="274"/>
        <v>7.3803629970314866E-4</v>
      </c>
      <c r="BO1474" s="137" t="str">
        <f t="shared" si="275"/>
        <v/>
      </c>
      <c r="BP1474" s="137" t="str">
        <f t="shared" si="271"/>
        <v/>
      </c>
    </row>
    <row r="1475" spans="3:68" ht="20.100000000000001" customHeight="1" x14ac:dyDescent="0.25">
      <c r="C1475" s="12"/>
      <c r="E1475" s="130"/>
      <c r="F1475" s="130"/>
      <c r="S1475" s="138"/>
      <c r="U1475" s="154"/>
      <c r="V1475" s="154"/>
      <c r="AF1475" s="137">
        <v>651</v>
      </c>
      <c r="AG1475" s="137">
        <f t="shared" si="276"/>
        <v>-1.3959999999999999</v>
      </c>
      <c r="AK1475" s="137">
        <f t="shared" si="277"/>
        <v>0.15056708701701729</v>
      </c>
      <c r="AL1475" s="137">
        <f t="shared" si="278"/>
        <v>8.1357247574806724E-2</v>
      </c>
      <c r="AM1475" s="137">
        <f t="shared" si="279"/>
        <v>0.15056708701701729</v>
      </c>
      <c r="AN1475" s="137" t="str">
        <f t="shared" si="280"/>
        <v/>
      </c>
      <c r="AO1475" s="137" t="str">
        <f t="shared" si="281"/>
        <v/>
      </c>
      <c r="AP1475" s="137">
        <f t="shared" si="282"/>
        <v>0</v>
      </c>
      <c r="AQ1475" s="137" t="str">
        <f t="shared" si="283"/>
        <v/>
      </c>
      <c r="AR1475" s="137" t="str">
        <f t="shared" si="284"/>
        <v/>
      </c>
      <c r="AZ1475" s="163"/>
      <c r="BA1475" s="142"/>
      <c r="BB1475" s="163"/>
      <c r="BC1475" s="174"/>
      <c r="BD1475" s="174"/>
      <c r="BE1475" s="174"/>
      <c r="BF1475" s="174"/>
      <c r="BG1475" s="164"/>
      <c r="BH1475" s="164"/>
      <c r="BI1475" s="164"/>
      <c r="BK1475" s="137">
        <v>628</v>
      </c>
      <c r="BL1475" s="137">
        <f t="shared" si="272"/>
        <v>4.0128000000000492</v>
      </c>
      <c r="BM1475" s="137">
        <f t="shared" si="273"/>
        <v>0.77830192135804543</v>
      </c>
      <c r="BN1475" s="137">
        <f t="shared" si="274"/>
        <v>7.3861754171078431E-4</v>
      </c>
      <c r="BO1475" s="137" t="str">
        <f t="shared" si="275"/>
        <v/>
      </c>
      <c r="BP1475" s="137" t="str">
        <f t="shared" si="271"/>
        <v/>
      </c>
    </row>
    <row r="1476" spans="3:68" ht="20.100000000000001" customHeight="1" x14ac:dyDescent="0.25">
      <c r="C1476" s="12"/>
      <c r="E1476" s="130"/>
      <c r="F1476" s="130"/>
      <c r="S1476" s="138"/>
      <c r="U1476" s="154"/>
      <c r="V1476" s="154"/>
      <c r="AF1476" s="137">
        <v>652</v>
      </c>
      <c r="AG1476" s="137">
        <f t="shared" si="276"/>
        <v>-1.3919999999999999</v>
      </c>
      <c r="AK1476" s="137">
        <f t="shared" si="277"/>
        <v>0.15140899414994624</v>
      </c>
      <c r="AL1476" s="137">
        <f t="shared" si="278"/>
        <v>8.1961198977584443E-2</v>
      </c>
      <c r="AM1476" s="137">
        <f t="shared" si="279"/>
        <v>0.15140899414994624</v>
      </c>
      <c r="AN1476" s="137" t="str">
        <f t="shared" si="280"/>
        <v/>
      </c>
      <c r="AO1476" s="137" t="str">
        <f t="shared" si="281"/>
        <v/>
      </c>
      <c r="AP1476" s="137">
        <f t="shared" si="282"/>
        <v>0</v>
      </c>
      <c r="AQ1476" s="137" t="str">
        <f t="shared" si="283"/>
        <v/>
      </c>
      <c r="AR1476" s="137" t="str">
        <f t="shared" si="284"/>
        <v/>
      </c>
      <c r="AZ1476" s="163"/>
      <c r="BA1476" s="142"/>
      <c r="BB1476" s="163"/>
      <c r="BC1476" s="174"/>
      <c r="BD1476" s="174"/>
      <c r="BE1476" s="174"/>
      <c r="BF1476" s="174"/>
      <c r="BG1476" s="164"/>
      <c r="BH1476" s="164"/>
      <c r="BI1476" s="164"/>
      <c r="BK1476" s="137">
        <v>629</v>
      </c>
      <c r="BL1476" s="137">
        <f t="shared" si="272"/>
        <v>4.0192000000000494</v>
      </c>
      <c r="BM1476" s="137">
        <f t="shared" si="273"/>
        <v>0.77756330381633465</v>
      </c>
      <c r="BN1476" s="137">
        <f t="shared" si="274"/>
        <v>7.3919454823190289E-4</v>
      </c>
      <c r="BO1476" s="137" t="str">
        <f t="shared" si="275"/>
        <v/>
      </c>
      <c r="BP1476" s="137" t="str">
        <f t="shared" si="271"/>
        <v/>
      </c>
    </row>
    <row r="1477" spans="3:68" ht="20.100000000000001" customHeight="1" x14ac:dyDescent="0.25">
      <c r="C1477" s="12"/>
      <c r="E1477" s="130"/>
      <c r="F1477" s="130"/>
      <c r="S1477" s="138"/>
      <c r="U1477" s="154"/>
      <c r="V1477" s="154"/>
      <c r="AF1477" s="137">
        <v>653</v>
      </c>
      <c r="AG1477" s="137">
        <f t="shared" si="276"/>
        <v>-1.3879999999999999</v>
      </c>
      <c r="AK1477" s="137">
        <f t="shared" si="277"/>
        <v>0.15225317279934966</v>
      </c>
      <c r="AL1477" s="137">
        <f t="shared" si="278"/>
        <v>8.2568522556703355E-2</v>
      </c>
      <c r="AM1477" s="137">
        <f t="shared" si="279"/>
        <v>0.15225317279934966</v>
      </c>
      <c r="AN1477" s="137" t="str">
        <f t="shared" si="280"/>
        <v/>
      </c>
      <c r="AO1477" s="137" t="str">
        <f t="shared" si="281"/>
        <v/>
      </c>
      <c r="AP1477" s="137">
        <f t="shared" si="282"/>
        <v>0</v>
      </c>
      <c r="AQ1477" s="137" t="str">
        <f t="shared" si="283"/>
        <v/>
      </c>
      <c r="AR1477" s="137" t="str">
        <f t="shared" si="284"/>
        <v/>
      </c>
      <c r="AZ1477" s="163"/>
      <c r="BA1477" s="142"/>
      <c r="BB1477" s="163"/>
      <c r="BC1477" s="174"/>
      <c r="BD1477" s="174"/>
      <c r="BE1477" s="174"/>
      <c r="BF1477" s="174"/>
      <c r="BG1477" s="164"/>
      <c r="BH1477" s="164"/>
      <c r="BI1477" s="164"/>
      <c r="BK1477" s="137">
        <v>630</v>
      </c>
      <c r="BL1477" s="137">
        <f t="shared" si="272"/>
        <v>4.0256000000000496</v>
      </c>
      <c r="BM1477" s="137">
        <f t="shared" si="273"/>
        <v>0.77682410926810275</v>
      </c>
      <c r="BN1477" s="137">
        <f t="shared" si="274"/>
        <v>7.397673235625124E-4</v>
      </c>
      <c r="BO1477" s="137" t="str">
        <f t="shared" si="275"/>
        <v/>
      </c>
      <c r="BP1477" s="137" t="str">
        <f t="shared" si="271"/>
        <v/>
      </c>
    </row>
    <row r="1478" spans="3:68" ht="20.100000000000001" customHeight="1" x14ac:dyDescent="0.25">
      <c r="C1478" s="12"/>
      <c r="E1478" s="130"/>
      <c r="F1478" s="130"/>
      <c r="S1478" s="138"/>
      <c r="U1478" s="154"/>
      <c r="V1478" s="154"/>
      <c r="AF1478" s="137">
        <v>654</v>
      </c>
      <c r="AG1478" s="137">
        <f t="shared" si="276"/>
        <v>-1.3839999999999999</v>
      </c>
      <c r="AK1478" s="137">
        <f t="shared" si="277"/>
        <v>0.15309960854122728</v>
      </c>
      <c r="AL1478" s="137">
        <f t="shared" si="278"/>
        <v>8.3179227369444289E-2</v>
      </c>
      <c r="AM1478" s="137">
        <f t="shared" si="279"/>
        <v>0.15309960854122728</v>
      </c>
      <c r="AN1478" s="137" t="str">
        <f t="shared" si="280"/>
        <v/>
      </c>
      <c r="AO1478" s="137" t="str">
        <f t="shared" si="281"/>
        <v/>
      </c>
      <c r="AP1478" s="137">
        <f t="shared" si="282"/>
        <v>0</v>
      </c>
      <c r="AQ1478" s="137" t="str">
        <f t="shared" si="283"/>
        <v/>
      </c>
      <c r="AR1478" s="137" t="str">
        <f t="shared" si="284"/>
        <v/>
      </c>
      <c r="AZ1478" s="163"/>
      <c r="BA1478" s="142"/>
      <c r="BB1478" s="163"/>
      <c r="BC1478" s="174"/>
      <c r="BD1478" s="174"/>
      <c r="BE1478" s="174"/>
      <c r="BF1478" s="174"/>
      <c r="BG1478" s="164"/>
      <c r="BH1478" s="164"/>
      <c r="BI1478" s="164"/>
      <c r="BK1478" s="137">
        <v>631</v>
      </c>
      <c r="BL1478" s="137">
        <f t="shared" si="272"/>
        <v>4.0320000000000498</v>
      </c>
      <c r="BM1478" s="137">
        <f t="shared" si="273"/>
        <v>0.77608434194454023</v>
      </c>
      <c r="BN1478" s="137">
        <f t="shared" si="274"/>
        <v>7.4033587204613838E-4</v>
      </c>
      <c r="BO1478" s="137" t="str">
        <f t="shared" si="275"/>
        <v/>
      </c>
      <c r="BP1478" s="137" t="str">
        <f t="shared" si="271"/>
        <v/>
      </c>
    </row>
    <row r="1479" spans="3:68" ht="20.100000000000001" customHeight="1" x14ac:dyDescent="0.25">
      <c r="C1479" s="12"/>
      <c r="E1479" s="130"/>
      <c r="F1479" s="130"/>
      <c r="S1479" s="138"/>
      <c r="U1479" s="154"/>
      <c r="V1479" s="154"/>
      <c r="AF1479" s="137">
        <v>655</v>
      </c>
      <c r="AG1479" s="137">
        <f t="shared" si="276"/>
        <v>-1.38</v>
      </c>
      <c r="AK1479" s="137">
        <f t="shared" si="277"/>
        <v>0.15394828676263372</v>
      </c>
      <c r="AL1479" s="137">
        <f t="shared" si="278"/>
        <v>8.3793322415014262E-2</v>
      </c>
      <c r="AM1479" s="137">
        <f t="shared" si="279"/>
        <v>0.15394828676263372</v>
      </c>
      <c r="AN1479" s="137" t="str">
        <f t="shared" si="280"/>
        <v/>
      </c>
      <c r="AO1479" s="137" t="str">
        <f t="shared" si="281"/>
        <v/>
      </c>
      <c r="AP1479" s="137">
        <f t="shared" si="282"/>
        <v>0</v>
      </c>
      <c r="AQ1479" s="137" t="str">
        <f t="shared" si="283"/>
        <v/>
      </c>
      <c r="AR1479" s="137" t="str">
        <f t="shared" si="284"/>
        <v/>
      </c>
      <c r="AZ1479" s="163"/>
      <c r="BA1479" s="142"/>
      <c r="BB1479" s="163"/>
      <c r="BC1479" s="174"/>
      <c r="BD1479" s="174"/>
      <c r="BE1479" s="174"/>
      <c r="BF1479" s="174"/>
      <c r="BG1479" s="164"/>
      <c r="BH1479" s="164"/>
      <c r="BI1479" s="164"/>
      <c r="BK1479" s="137">
        <v>632</v>
      </c>
      <c r="BL1479" s="137">
        <f t="shared" si="272"/>
        <v>4.0384000000000499</v>
      </c>
      <c r="BM1479" s="137">
        <f t="shared" si="273"/>
        <v>0.7753440060724941</v>
      </c>
      <c r="BN1479" s="137">
        <f t="shared" si="274"/>
        <v>7.4090019807260266E-4</v>
      </c>
      <c r="BO1479" s="137" t="str">
        <f t="shared" si="275"/>
        <v/>
      </c>
      <c r="BP1479" s="137" t="str">
        <f t="shared" si="271"/>
        <v/>
      </c>
    </row>
    <row r="1480" spans="3:68" ht="20.100000000000001" customHeight="1" x14ac:dyDescent="0.25">
      <c r="C1480" s="12"/>
      <c r="E1480" s="130"/>
      <c r="F1480" s="130"/>
      <c r="S1480" s="138"/>
      <c r="U1480" s="154"/>
      <c r="V1480" s="154"/>
      <c r="AF1480" s="137">
        <v>656</v>
      </c>
      <c r="AG1480" s="137">
        <f t="shared" si="276"/>
        <v>-1.3759999999999999</v>
      </c>
      <c r="AK1480" s="137">
        <f t="shared" si="277"/>
        <v>0.15479919266156578</v>
      </c>
      <c r="AL1480" s="137">
        <f t="shared" si="278"/>
        <v>8.4410816633790436E-2</v>
      </c>
      <c r="AM1480" s="137">
        <f t="shared" si="279"/>
        <v>0.15479919266156578</v>
      </c>
      <c r="AN1480" s="137" t="str">
        <f t="shared" si="280"/>
        <v/>
      </c>
      <c r="AO1480" s="137" t="str">
        <f t="shared" si="281"/>
        <v/>
      </c>
      <c r="AP1480" s="137">
        <f t="shared" si="282"/>
        <v>0</v>
      </c>
      <c r="AQ1480" s="137" t="str">
        <f t="shared" si="283"/>
        <v/>
      </c>
      <c r="AR1480" s="137" t="str">
        <f t="shared" si="284"/>
        <v/>
      </c>
      <c r="AZ1480" s="163"/>
      <c r="BA1480" s="142"/>
      <c r="BB1480" s="163"/>
      <c r="BC1480" s="174"/>
      <c r="BD1480" s="174"/>
      <c r="BE1480" s="174"/>
      <c r="BF1480" s="174"/>
      <c r="BG1480" s="164"/>
      <c r="BH1480" s="164"/>
      <c r="BI1480" s="164"/>
      <c r="BK1480" s="137">
        <v>633</v>
      </c>
      <c r="BL1480" s="137">
        <f t="shared" si="272"/>
        <v>4.0448000000000501</v>
      </c>
      <c r="BM1480" s="137">
        <f t="shared" si="273"/>
        <v>0.77460310587442149</v>
      </c>
      <c r="BN1480" s="137">
        <f t="shared" si="274"/>
        <v>7.4146030607902258E-4</v>
      </c>
      <c r="BO1480" s="137" t="str">
        <f t="shared" si="275"/>
        <v/>
      </c>
      <c r="BP1480" s="137" t="str">
        <f t="shared" si="271"/>
        <v/>
      </c>
    </row>
    <row r="1481" spans="3:68" ht="20.100000000000001" customHeight="1" x14ac:dyDescent="0.25">
      <c r="C1481" s="12"/>
      <c r="E1481" s="130"/>
      <c r="F1481" s="130"/>
      <c r="S1481" s="138"/>
      <c r="U1481" s="154"/>
      <c r="V1481" s="154"/>
      <c r="AF1481" s="137">
        <v>657</v>
      </c>
      <c r="AG1481" s="137">
        <f t="shared" si="276"/>
        <v>-1.3719999999999999</v>
      </c>
      <c r="AK1481" s="137">
        <f t="shared" si="277"/>
        <v>0.15565231124686443</v>
      </c>
      <c r="AL1481" s="137">
        <f t="shared" si="278"/>
        <v>8.5031718906563677E-2</v>
      </c>
      <c r="AM1481" s="137">
        <f t="shared" si="279"/>
        <v>0.15565231124686443</v>
      </c>
      <c r="AN1481" s="137" t="str">
        <f t="shared" si="280"/>
        <v/>
      </c>
      <c r="AO1481" s="137" t="str">
        <f t="shared" si="281"/>
        <v/>
      </c>
      <c r="AP1481" s="137">
        <f t="shared" si="282"/>
        <v>0</v>
      </c>
      <c r="AQ1481" s="137" t="str">
        <f t="shared" si="283"/>
        <v/>
      </c>
      <c r="AR1481" s="137" t="str">
        <f t="shared" si="284"/>
        <v/>
      </c>
      <c r="AZ1481" s="163"/>
      <c r="BA1481" s="142"/>
      <c r="BB1481" s="163"/>
      <c r="BC1481" s="174"/>
      <c r="BD1481" s="174"/>
      <c r="BE1481" s="174"/>
      <c r="BF1481" s="174"/>
      <c r="BG1481" s="164"/>
      <c r="BH1481" s="164"/>
      <c r="BI1481" s="164"/>
      <c r="BK1481" s="137">
        <v>634</v>
      </c>
      <c r="BL1481" s="137">
        <f t="shared" si="272"/>
        <v>4.0512000000000503</v>
      </c>
      <c r="BM1481" s="137">
        <f t="shared" si="273"/>
        <v>0.77386164556834247</v>
      </c>
      <c r="BN1481" s="137">
        <f t="shared" si="274"/>
        <v>7.4201620054892281E-4</v>
      </c>
      <c r="BO1481" s="137" t="str">
        <f t="shared" si="275"/>
        <v/>
      </c>
      <c r="BP1481" s="137" t="str">
        <f t="shared" si="271"/>
        <v/>
      </c>
    </row>
    <row r="1482" spans="3:68" ht="20.100000000000001" customHeight="1" x14ac:dyDescent="0.25">
      <c r="C1482" s="12"/>
      <c r="E1482" s="130"/>
      <c r="F1482" s="130"/>
      <c r="S1482" s="138"/>
      <c r="U1482" s="154"/>
      <c r="V1482" s="154"/>
      <c r="AF1482" s="137">
        <v>658</v>
      </c>
      <c r="AG1482" s="137">
        <f t="shared" si="276"/>
        <v>-1.3679999999999999</v>
      </c>
      <c r="AK1482" s="137">
        <f t="shared" si="277"/>
        <v>0.15650762733813134</v>
      </c>
      <c r="AL1482" s="137">
        <f t="shared" si="278"/>
        <v>8.5656038053781747E-2</v>
      </c>
      <c r="AM1482" s="137">
        <f t="shared" si="279"/>
        <v>0.15650762733813134</v>
      </c>
      <c r="AN1482" s="137" t="str">
        <f t="shared" si="280"/>
        <v/>
      </c>
      <c r="AO1482" s="137" t="str">
        <f t="shared" si="281"/>
        <v/>
      </c>
      <c r="AP1482" s="137">
        <f t="shared" si="282"/>
        <v>0</v>
      </c>
      <c r="AQ1482" s="137" t="str">
        <f t="shared" si="283"/>
        <v/>
      </c>
      <c r="AR1482" s="137" t="str">
        <f t="shared" si="284"/>
        <v/>
      </c>
      <c r="AZ1482" s="163"/>
      <c r="BA1482" s="142"/>
      <c r="BB1482" s="163"/>
      <c r="BC1482" s="174"/>
      <c r="BD1482" s="174"/>
      <c r="BE1482" s="174"/>
      <c r="BF1482" s="174"/>
      <c r="BG1482" s="164"/>
      <c r="BH1482" s="164"/>
      <c r="BI1482" s="164"/>
      <c r="BK1482" s="137">
        <v>635</v>
      </c>
      <c r="BL1482" s="137">
        <f t="shared" si="272"/>
        <v>4.0576000000000505</v>
      </c>
      <c r="BM1482" s="137">
        <f t="shared" si="273"/>
        <v>0.77311962936779355</v>
      </c>
      <c r="BN1482" s="137">
        <f t="shared" si="274"/>
        <v>7.4256788601057E-4</v>
      </c>
      <c r="BO1482" s="137" t="str">
        <f t="shared" si="275"/>
        <v/>
      </c>
      <c r="BP1482" s="137" t="str">
        <f t="shared" si="271"/>
        <v/>
      </c>
    </row>
    <row r="1483" spans="3:68" ht="20.100000000000001" customHeight="1" x14ac:dyDescent="0.25">
      <c r="C1483" s="12"/>
      <c r="E1483" s="130"/>
      <c r="F1483" s="130"/>
      <c r="S1483" s="138"/>
      <c r="U1483" s="154"/>
      <c r="V1483" s="154"/>
      <c r="AF1483" s="137">
        <v>659</v>
      </c>
      <c r="AG1483" s="137">
        <f t="shared" si="276"/>
        <v>-1.3639999999999999</v>
      </c>
      <c r="AK1483" s="137">
        <f t="shared" si="277"/>
        <v>0.15736512556566029</v>
      </c>
      <c r="AL1483" s="137">
        <f t="shared" si="278"/>
        <v>8.6283782834792155E-2</v>
      </c>
      <c r="AM1483" s="137">
        <f t="shared" si="279"/>
        <v>0.15736512556566029</v>
      </c>
      <c r="AN1483" s="137" t="str">
        <f t="shared" si="280"/>
        <v/>
      </c>
      <c r="AO1483" s="137" t="str">
        <f t="shared" si="281"/>
        <v/>
      </c>
      <c r="AP1483" s="137">
        <f t="shared" si="282"/>
        <v>0</v>
      </c>
      <c r="AQ1483" s="137" t="str">
        <f t="shared" si="283"/>
        <v/>
      </c>
      <c r="AR1483" s="137" t="str">
        <f t="shared" si="284"/>
        <v/>
      </c>
      <c r="AZ1483" s="163"/>
      <c r="BA1483" s="142"/>
      <c r="BB1483" s="163"/>
      <c r="BC1483" s="174"/>
      <c r="BD1483" s="174"/>
      <c r="BE1483" s="174"/>
      <c r="BF1483" s="174"/>
      <c r="BG1483" s="164"/>
      <c r="BH1483" s="164"/>
      <c r="BI1483" s="164"/>
      <c r="BK1483" s="137">
        <v>636</v>
      </c>
      <c r="BL1483" s="137">
        <f t="shared" si="272"/>
        <v>4.0640000000000507</v>
      </c>
      <c r="BM1483" s="137">
        <f t="shared" si="273"/>
        <v>0.77237706148178298</v>
      </c>
      <c r="BN1483" s="137">
        <f t="shared" si="274"/>
        <v>7.4311536703974834E-4</v>
      </c>
      <c r="BO1483" s="137" t="str">
        <f t="shared" si="275"/>
        <v/>
      </c>
      <c r="BP1483" s="137" t="str">
        <f t="shared" si="271"/>
        <v/>
      </c>
    </row>
    <row r="1484" spans="3:68" ht="20.100000000000001" customHeight="1" x14ac:dyDescent="0.25">
      <c r="C1484" s="12"/>
      <c r="E1484" s="130"/>
      <c r="F1484" s="130"/>
      <c r="S1484" s="138"/>
      <c r="U1484" s="154"/>
      <c r="V1484" s="154"/>
      <c r="AF1484" s="137">
        <v>660</v>
      </c>
      <c r="AG1484" s="137">
        <f t="shared" si="276"/>
        <v>-1.3599999999999999</v>
      </c>
      <c r="AK1484" s="137">
        <f t="shared" si="277"/>
        <v>0.15822479037038306</v>
      </c>
      <c r="AL1484" s="137">
        <f t="shared" si="278"/>
        <v>8.6914961947085034E-2</v>
      </c>
      <c r="AM1484" s="137">
        <f t="shared" si="279"/>
        <v>0.15822479037038306</v>
      </c>
      <c r="AN1484" s="137" t="str">
        <f t="shared" si="280"/>
        <v/>
      </c>
      <c r="AO1484" s="137" t="str">
        <f t="shared" si="281"/>
        <v/>
      </c>
      <c r="AP1484" s="137">
        <f t="shared" si="282"/>
        <v>0</v>
      </c>
      <c r="AQ1484" s="137" t="str">
        <f t="shared" si="283"/>
        <v/>
      </c>
      <c r="AR1484" s="137" t="str">
        <f t="shared" si="284"/>
        <v/>
      </c>
      <c r="AZ1484" s="163"/>
      <c r="BA1484" s="142"/>
      <c r="BB1484" s="163"/>
      <c r="BC1484" s="174"/>
      <c r="BD1484" s="174"/>
      <c r="BE1484" s="174"/>
      <c r="BF1484" s="174"/>
      <c r="BG1484" s="164"/>
      <c r="BH1484" s="164"/>
      <c r="BI1484" s="164"/>
      <c r="BK1484" s="137">
        <v>637</v>
      </c>
      <c r="BL1484" s="137">
        <f t="shared" si="272"/>
        <v>4.0704000000000509</v>
      </c>
      <c r="BM1484" s="137">
        <f t="shared" si="273"/>
        <v>0.77163394611474323</v>
      </c>
      <c r="BN1484" s="137">
        <f t="shared" si="274"/>
        <v>7.436586482558738E-4</v>
      </c>
      <c r="BO1484" s="137" t="str">
        <f t="shared" si="275"/>
        <v/>
      </c>
      <c r="BP1484" s="137" t="str">
        <f t="shared" si="271"/>
        <v/>
      </c>
    </row>
    <row r="1485" spans="3:68" ht="20.100000000000001" customHeight="1" x14ac:dyDescent="0.25">
      <c r="C1485" s="12"/>
      <c r="E1485" s="130"/>
      <c r="F1485" s="130"/>
      <c r="S1485" s="138"/>
      <c r="U1485" s="154"/>
      <c r="V1485" s="154"/>
      <c r="AF1485" s="137">
        <v>661</v>
      </c>
      <c r="AG1485" s="137">
        <f t="shared" si="276"/>
        <v>-1.3559999999999999</v>
      </c>
      <c r="AK1485" s="137">
        <f t="shared" si="277"/>
        <v>0.15908660600383065</v>
      </c>
      <c r="AL1485" s="137">
        <f t="shared" si="278"/>
        <v>8.754958402553531E-2</v>
      </c>
      <c r="AM1485" s="137">
        <f t="shared" si="279"/>
        <v>0.15908660600383065</v>
      </c>
      <c r="AN1485" s="137" t="str">
        <f t="shared" si="280"/>
        <v/>
      </c>
      <c r="AO1485" s="137" t="str">
        <f t="shared" si="281"/>
        <v/>
      </c>
      <c r="AP1485" s="137">
        <f t="shared" si="282"/>
        <v>0</v>
      </c>
      <c r="AQ1485" s="137" t="str">
        <f t="shared" si="283"/>
        <v/>
      </c>
      <c r="AR1485" s="137" t="str">
        <f t="shared" si="284"/>
        <v/>
      </c>
      <c r="AZ1485" s="163"/>
      <c r="BA1485" s="142"/>
      <c r="BB1485" s="163"/>
      <c r="BC1485" s="174"/>
      <c r="BD1485" s="174"/>
      <c r="BE1485" s="174"/>
      <c r="BF1485" s="174"/>
      <c r="BG1485" s="164"/>
      <c r="BH1485" s="164"/>
      <c r="BI1485" s="164"/>
      <c r="BK1485" s="137">
        <v>638</v>
      </c>
      <c r="BL1485" s="137">
        <f t="shared" si="272"/>
        <v>4.076800000000051</v>
      </c>
      <c r="BM1485" s="137">
        <f t="shared" si="273"/>
        <v>0.77089028746648736</v>
      </c>
      <c r="BN1485" s="137">
        <f t="shared" si="274"/>
        <v>7.4419773432476966E-4</v>
      </c>
      <c r="BO1485" s="137" t="str">
        <f t="shared" si="275"/>
        <v/>
      </c>
      <c r="BP1485" s="137" t="str">
        <f t="shared" si="271"/>
        <v/>
      </c>
    </row>
    <row r="1486" spans="3:68" ht="20.100000000000001" customHeight="1" x14ac:dyDescent="0.25">
      <c r="C1486" s="12"/>
      <c r="E1486" s="130"/>
      <c r="F1486" s="130"/>
      <c r="S1486" s="138"/>
      <c r="U1486" s="154"/>
      <c r="V1486" s="154"/>
      <c r="AF1486" s="137">
        <v>662</v>
      </c>
      <c r="AG1486" s="137">
        <f t="shared" si="276"/>
        <v>-1.3519999999999999</v>
      </c>
      <c r="AK1486" s="137">
        <f t="shared" si="277"/>
        <v>0.15995055652810911</v>
      </c>
      <c r="AL1486" s="137">
        <f t="shared" si="278"/>
        <v>8.8187657641645212E-2</v>
      </c>
      <c r="AM1486" s="137">
        <f t="shared" si="279"/>
        <v>0.15995055652810911</v>
      </c>
      <c r="AN1486" s="137" t="str">
        <f t="shared" si="280"/>
        <v/>
      </c>
      <c r="AO1486" s="137" t="str">
        <f t="shared" si="281"/>
        <v/>
      </c>
      <c r="AP1486" s="137">
        <f t="shared" si="282"/>
        <v>0</v>
      </c>
      <c r="AQ1486" s="137" t="str">
        <f t="shared" si="283"/>
        <v/>
      </c>
      <c r="AR1486" s="137" t="str">
        <f t="shared" si="284"/>
        <v/>
      </c>
      <c r="AZ1486" s="163"/>
      <c r="BA1486" s="142"/>
      <c r="BB1486" s="163"/>
      <c r="BC1486" s="174"/>
      <c r="BD1486" s="174"/>
      <c r="BE1486" s="174"/>
      <c r="BF1486" s="174"/>
      <c r="BG1486" s="164"/>
      <c r="BH1486" s="164"/>
      <c r="BI1486" s="164"/>
      <c r="BK1486" s="137">
        <v>639</v>
      </c>
      <c r="BL1486" s="137">
        <f t="shared" si="272"/>
        <v>4.0832000000000512</v>
      </c>
      <c r="BM1486" s="137">
        <f t="shared" si="273"/>
        <v>0.77014608973216259</v>
      </c>
      <c r="BN1486" s="137">
        <f t="shared" si="274"/>
        <v>7.4473262995500278E-4</v>
      </c>
      <c r="BO1486" s="137" t="str">
        <f t="shared" si="275"/>
        <v/>
      </c>
      <c r="BP1486" s="137" t="str">
        <f t="shared" si="271"/>
        <v/>
      </c>
    </row>
    <row r="1487" spans="3:68" ht="20.100000000000001" customHeight="1" x14ac:dyDescent="0.25">
      <c r="C1487" s="12"/>
      <c r="E1487" s="130"/>
      <c r="F1487" s="130"/>
      <c r="S1487" s="138"/>
      <c r="U1487" s="154"/>
      <c r="V1487" s="154"/>
      <c r="AF1487" s="137">
        <v>663</v>
      </c>
      <c r="AG1487" s="137">
        <f t="shared" si="276"/>
        <v>-1.3479999999999999</v>
      </c>
      <c r="AK1487" s="137">
        <f t="shared" si="277"/>
        <v>0.16081662581589054</v>
      </c>
      <c r="AL1487" s="137">
        <f t="shared" si="278"/>
        <v>8.8829191302786575E-2</v>
      </c>
      <c r="AM1487" s="137">
        <f t="shared" si="279"/>
        <v>0.16081662581589054</v>
      </c>
      <c r="AN1487" s="137" t="str">
        <f t="shared" si="280"/>
        <v/>
      </c>
      <c r="AO1487" s="137" t="str">
        <f t="shared" si="281"/>
        <v/>
      </c>
      <c r="AP1487" s="137">
        <f t="shared" si="282"/>
        <v>0</v>
      </c>
      <c r="AQ1487" s="137" t="str">
        <f t="shared" si="283"/>
        <v/>
      </c>
      <c r="AR1487" s="137" t="str">
        <f t="shared" si="284"/>
        <v/>
      </c>
      <c r="AZ1487" s="163"/>
      <c r="BA1487" s="142"/>
      <c r="BB1487" s="163"/>
      <c r="BC1487" s="174"/>
      <c r="BD1487" s="174"/>
      <c r="BE1487" s="174"/>
      <c r="BF1487" s="174"/>
      <c r="BG1487" s="164"/>
      <c r="BH1487" s="164"/>
      <c r="BI1487" s="164"/>
      <c r="BK1487" s="137">
        <v>640</v>
      </c>
      <c r="BL1487" s="137">
        <f t="shared" si="272"/>
        <v>4.0896000000000514</v>
      </c>
      <c r="BM1487" s="137">
        <f t="shared" si="273"/>
        <v>0.76940135710220758</v>
      </c>
      <c r="BN1487" s="137">
        <f t="shared" si="274"/>
        <v>7.4526333990099225E-4</v>
      </c>
      <c r="BO1487" s="137" t="str">
        <f t="shared" si="275"/>
        <v/>
      </c>
      <c r="BP1487" s="137" t="str">
        <f t="shared" si="271"/>
        <v/>
      </c>
    </row>
    <row r="1488" spans="3:68" ht="20.100000000000001" customHeight="1" x14ac:dyDescent="0.25">
      <c r="C1488" s="12"/>
      <c r="E1488" s="130"/>
      <c r="F1488" s="130"/>
      <c r="S1488" s="138"/>
      <c r="U1488" s="154"/>
      <c r="V1488" s="154"/>
      <c r="AF1488" s="137">
        <v>664</v>
      </c>
      <c r="AG1488" s="137">
        <f t="shared" si="276"/>
        <v>-1.3439999999999999</v>
      </c>
      <c r="AK1488" s="137">
        <f t="shared" si="277"/>
        <v>0.16168479755041951</v>
      </c>
      <c r="AL1488" s="137">
        <f t="shared" si="278"/>
        <v>8.9474193451443071E-2</v>
      </c>
      <c r="AM1488" s="137">
        <f t="shared" si="279"/>
        <v>0.16168479755041951</v>
      </c>
      <c r="AN1488" s="137" t="str">
        <f t="shared" si="280"/>
        <v/>
      </c>
      <c r="AO1488" s="137" t="str">
        <f t="shared" si="281"/>
        <v/>
      </c>
      <c r="AP1488" s="137">
        <f t="shared" si="282"/>
        <v>0</v>
      </c>
      <c r="AQ1488" s="137" t="str">
        <f t="shared" si="283"/>
        <v/>
      </c>
      <c r="AR1488" s="137" t="str">
        <f t="shared" si="284"/>
        <v/>
      </c>
      <c r="AZ1488" s="163"/>
      <c r="BA1488" s="142"/>
      <c r="BB1488" s="163"/>
      <c r="BC1488" s="174"/>
      <c r="BD1488" s="174"/>
      <c r="BE1488" s="174"/>
      <c r="BF1488" s="174"/>
      <c r="BG1488" s="164"/>
      <c r="BH1488" s="164"/>
      <c r="BI1488" s="164"/>
      <c r="BK1488" s="137">
        <v>641</v>
      </c>
      <c r="BL1488" s="137">
        <f t="shared" si="272"/>
        <v>4.0960000000000516</v>
      </c>
      <c r="BM1488" s="137">
        <f t="shared" si="273"/>
        <v>0.76865609376230659</v>
      </c>
      <c r="BN1488" s="137">
        <f t="shared" si="274"/>
        <v>7.4578986896089994E-4</v>
      </c>
      <c r="BO1488" s="137" t="str">
        <f t="shared" si="275"/>
        <v/>
      </c>
      <c r="BP1488" s="137" t="str">
        <f t="shared" ref="BP1488:BP1519" si="285">IF($BM1488&lt;(1-$BI$860),$BN1488,"")</f>
        <v/>
      </c>
    </row>
    <row r="1489" spans="3:68" ht="20.100000000000001" customHeight="1" x14ac:dyDescent="0.25">
      <c r="C1489" s="12"/>
      <c r="E1489" s="130"/>
      <c r="F1489" s="130"/>
      <c r="S1489" s="138"/>
      <c r="U1489" s="154"/>
      <c r="V1489" s="154"/>
      <c r="AF1489" s="137">
        <v>665</v>
      </c>
      <c r="AG1489" s="137">
        <f t="shared" si="276"/>
        <v>-1.3399999999999999</v>
      </c>
      <c r="AK1489" s="137">
        <f t="shared" si="277"/>
        <v>0.16255505522553418</v>
      </c>
      <c r="AL1489" s="137">
        <f t="shared" si="278"/>
        <v>9.0122672464452477E-2</v>
      </c>
      <c r="AM1489" s="137">
        <f t="shared" si="279"/>
        <v>0.16255505522553418</v>
      </c>
      <c r="AN1489" s="137" t="str">
        <f t="shared" si="280"/>
        <v/>
      </c>
      <c r="AO1489" s="137" t="str">
        <f t="shared" si="281"/>
        <v/>
      </c>
      <c r="AP1489" s="137">
        <f t="shared" si="282"/>
        <v>0</v>
      </c>
      <c r="AQ1489" s="137" t="str">
        <f t="shared" si="283"/>
        <v/>
      </c>
      <c r="AR1489" s="137" t="str">
        <f t="shared" si="284"/>
        <v/>
      </c>
      <c r="AZ1489" s="163"/>
      <c r="BA1489" s="142"/>
      <c r="BB1489" s="163"/>
      <c r="BC1489" s="174"/>
      <c r="BD1489" s="174"/>
      <c r="BE1489" s="174"/>
      <c r="BF1489" s="174"/>
      <c r="BG1489" s="164"/>
      <c r="BH1489" s="164"/>
      <c r="BI1489" s="164"/>
      <c r="BK1489" s="137">
        <v>642</v>
      </c>
      <c r="BL1489" s="137">
        <f t="shared" si="272"/>
        <v>4.1024000000000518</v>
      </c>
      <c r="BM1489" s="137">
        <f>_xlfn.CHISQ.DIST.RT(BL1489,7)</f>
        <v>0.76791030389334569</v>
      </c>
      <c r="BN1489" s="137">
        <f>BM1489-BM1490</f>
        <v>7.4631222197540925E-4</v>
      </c>
      <c r="BO1489" s="137" t="str">
        <f t="shared" ref="BO1489:BO1508" si="286">IF(BM1489&lt;(1-$BI$852),BN1489,"")</f>
        <v/>
      </c>
      <c r="BP1489" s="137" t="str">
        <f t="shared" si="285"/>
        <v/>
      </c>
    </row>
    <row r="1490" spans="3:68" ht="20.100000000000001" customHeight="1" x14ac:dyDescent="0.25">
      <c r="C1490" s="12"/>
      <c r="E1490" s="130"/>
      <c r="F1490" s="130"/>
      <c r="S1490" s="138"/>
      <c r="U1490" s="154"/>
      <c r="V1490" s="154"/>
      <c r="AF1490" s="137">
        <v>666</v>
      </c>
      <c r="AG1490" s="137">
        <f t="shared" si="276"/>
        <v>-1.3359999999999999</v>
      </c>
      <c r="AK1490" s="137">
        <f t="shared" si="277"/>
        <v>0.16342738214570324</v>
      </c>
      <c r="AL1490" s="137">
        <f t="shared" si="278"/>
        <v>9.0774636652249163E-2</v>
      </c>
      <c r="AM1490" s="137">
        <f t="shared" si="279"/>
        <v>0.16342738214570324</v>
      </c>
      <c r="AN1490" s="137" t="str">
        <f t="shared" si="280"/>
        <v/>
      </c>
      <c r="AO1490" s="137" t="str">
        <f t="shared" si="281"/>
        <v/>
      </c>
      <c r="AP1490" s="137">
        <f t="shared" si="282"/>
        <v>0</v>
      </c>
      <c r="AQ1490" s="137" t="str">
        <f t="shared" si="283"/>
        <v/>
      </c>
      <c r="AR1490" s="137" t="str">
        <f t="shared" si="284"/>
        <v/>
      </c>
      <c r="AZ1490" s="163"/>
      <c r="BA1490" s="142"/>
      <c r="BB1490" s="163"/>
      <c r="BC1490" s="174"/>
      <c r="BD1490" s="174"/>
      <c r="BE1490" s="174"/>
      <c r="BF1490" s="174"/>
      <c r="BG1490" s="164"/>
      <c r="BH1490" s="164"/>
      <c r="BI1490" s="164"/>
      <c r="BK1490" s="137">
        <v>643</v>
      </c>
      <c r="BL1490" s="137">
        <f t="shared" si="272"/>
        <v>4.108800000000052</v>
      </c>
      <c r="BM1490" s="137">
        <f>_xlfn.CHISQ.DIST.RT(BL1490,7)</f>
        <v>0.76716399167137028</v>
      </c>
      <c r="BN1490" s="137">
        <f>BM1490-BM1491</f>
        <v>7.468304038295015E-4</v>
      </c>
      <c r="BO1490" s="137" t="str">
        <f t="shared" si="286"/>
        <v/>
      </c>
      <c r="BP1490" s="137" t="str">
        <f t="shared" si="285"/>
        <v/>
      </c>
    </row>
    <row r="1491" spans="3:68" ht="20.100000000000001" customHeight="1" x14ac:dyDescent="0.25">
      <c r="C1491" s="12"/>
      <c r="E1491" s="130"/>
      <c r="F1491" s="130"/>
      <c r="S1491" s="138"/>
      <c r="U1491" s="154"/>
      <c r="V1491" s="154"/>
      <c r="AF1491" s="137">
        <v>667</v>
      </c>
      <c r="AG1491" s="137">
        <f t="shared" si="276"/>
        <v>-1.3319999999999999</v>
      </c>
      <c r="AK1491" s="137">
        <f t="shared" si="277"/>
        <v>0.16430176142607786</v>
      </c>
      <c r="AL1491" s="137">
        <f t="shared" si="278"/>
        <v>9.1430094258106775E-2</v>
      </c>
      <c r="AM1491" s="137">
        <f t="shared" si="279"/>
        <v>0.16430176142607786</v>
      </c>
      <c r="AN1491" s="137" t="str">
        <f t="shared" si="280"/>
        <v/>
      </c>
      <c r="AO1491" s="137" t="str">
        <f t="shared" si="281"/>
        <v/>
      </c>
      <c r="AP1491" s="137">
        <f t="shared" si="282"/>
        <v>0</v>
      </c>
      <c r="AQ1491" s="137" t="str">
        <f t="shared" si="283"/>
        <v/>
      </c>
      <c r="AR1491" s="137" t="str">
        <f t="shared" si="284"/>
        <v/>
      </c>
      <c r="AZ1491" s="163"/>
      <c r="BA1491" s="142"/>
      <c r="BB1491" s="163"/>
      <c r="BC1491" s="174"/>
      <c r="BD1491" s="174"/>
      <c r="BE1491" s="174"/>
      <c r="BF1491" s="174"/>
      <c r="BG1491" s="164"/>
      <c r="BH1491" s="164"/>
      <c r="BI1491" s="164"/>
      <c r="BK1491" s="137">
        <v>644</v>
      </c>
      <c r="BL1491" s="137">
        <f t="shared" si="272"/>
        <v>4.1152000000000521</v>
      </c>
      <c r="BM1491" s="137">
        <f>_xlfn.CHISQ.DIST.RT(BL1491,7)</f>
        <v>0.76641716126754078</v>
      </c>
      <c r="BN1491" s="137">
        <f>BM1491-BM1492</f>
        <v>7.4734441945012442E-4</v>
      </c>
      <c r="BO1491" s="137" t="str">
        <f t="shared" si="286"/>
        <v/>
      </c>
      <c r="BP1491" s="137" t="str">
        <f t="shared" si="285"/>
        <v/>
      </c>
    </row>
    <row r="1492" spans="3:68" ht="20.100000000000001" customHeight="1" x14ac:dyDescent="0.25">
      <c r="C1492" s="12"/>
      <c r="E1492" s="130"/>
      <c r="F1492" s="130"/>
      <c r="S1492" s="138"/>
      <c r="U1492" s="154"/>
      <c r="V1492" s="154"/>
      <c r="AF1492" s="137">
        <v>668</v>
      </c>
      <c r="AG1492" s="137">
        <f t="shared" si="276"/>
        <v>-1.3279999999999998</v>
      </c>
      <c r="AK1492" s="137">
        <f t="shared" si="277"/>
        <v>0.16517817599255943</v>
      </c>
      <c r="AL1492" s="137">
        <f t="shared" si="278"/>
        <v>9.2089053457381012E-2</v>
      </c>
      <c r="AM1492" s="137">
        <f t="shared" si="279"/>
        <v>0.16517817599255943</v>
      </c>
      <c r="AN1492" s="137" t="str">
        <f t="shared" si="280"/>
        <v/>
      </c>
      <c r="AO1492" s="137" t="str">
        <f t="shared" si="281"/>
        <v/>
      </c>
      <c r="AP1492" s="137">
        <f t="shared" si="282"/>
        <v>0</v>
      </c>
      <c r="AQ1492" s="137" t="str">
        <f t="shared" si="283"/>
        <v/>
      </c>
      <c r="AR1492" s="137" t="str">
        <f t="shared" si="284"/>
        <v/>
      </c>
      <c r="AZ1492" s="163"/>
      <c r="BA1492" s="142"/>
      <c r="BB1492" s="163"/>
      <c r="BC1492" s="174"/>
      <c r="BD1492" s="174"/>
      <c r="BE1492" s="174"/>
      <c r="BF1492" s="174"/>
      <c r="BG1492" s="164"/>
      <c r="BH1492" s="164"/>
      <c r="BI1492" s="164"/>
      <c r="BK1492" s="137">
        <v>645</v>
      </c>
      <c r="BL1492" s="137">
        <f t="shared" si="272"/>
        <v>4.1216000000000523</v>
      </c>
      <c r="BM1492" s="137">
        <f>_xlfn.CHISQ.DIST.RT(BL1492,7)</f>
        <v>0.76566981684809066</v>
      </c>
      <c r="BN1492" s="137">
        <f>BM1492-BM1493</f>
        <v>7.4785427380807956E-4</v>
      </c>
      <c r="BO1492" s="137" t="str">
        <f t="shared" si="286"/>
        <v/>
      </c>
      <c r="BP1492" s="137" t="str">
        <f t="shared" si="285"/>
        <v/>
      </c>
    </row>
    <row r="1493" spans="3:68" ht="20.100000000000001" customHeight="1" x14ac:dyDescent="0.25">
      <c r="C1493" s="12"/>
      <c r="E1493" s="130"/>
      <c r="F1493" s="130"/>
      <c r="S1493" s="138"/>
      <c r="U1493" s="154"/>
      <c r="V1493" s="154"/>
      <c r="AF1493" s="137">
        <v>669</v>
      </c>
      <c r="AG1493" s="137">
        <f t="shared" si="276"/>
        <v>-1.3239999999999998</v>
      </c>
      <c r="AK1493" s="137">
        <f t="shared" si="277"/>
        <v>0.16605660858188256</v>
      </c>
      <c r="AL1493" s="137">
        <f t="shared" si="278"/>
        <v>9.2751522356752797E-2</v>
      </c>
      <c r="AM1493" s="137">
        <f t="shared" si="279"/>
        <v>0.16605660858188256</v>
      </c>
      <c r="AN1493" s="137" t="str">
        <f t="shared" si="280"/>
        <v/>
      </c>
      <c r="AO1493" s="137" t="str">
        <f t="shared" si="281"/>
        <v/>
      </c>
      <c r="AP1493" s="137">
        <f t="shared" si="282"/>
        <v>0</v>
      </c>
      <c r="AQ1493" s="137" t="str">
        <f t="shared" si="283"/>
        <v/>
      </c>
      <c r="AR1493" s="137" t="str">
        <f t="shared" si="284"/>
        <v/>
      </c>
      <c r="AZ1493" s="163"/>
      <c r="BA1493" s="142"/>
      <c r="BB1493" s="163"/>
      <c r="BC1493" s="174"/>
      <c r="BD1493" s="174"/>
      <c r="BE1493" s="174"/>
      <c r="BF1493" s="174"/>
      <c r="BG1493" s="164"/>
      <c r="BH1493" s="164"/>
      <c r="BI1493" s="164"/>
      <c r="BK1493" s="137">
        <v>646</v>
      </c>
      <c r="BL1493" s="137">
        <f t="shared" si="272"/>
        <v>4.1280000000000525</v>
      </c>
      <c r="BM1493" s="137">
        <f>_xlfn.CHISQ.DIST.RT(BL1493,7)</f>
        <v>0.76492196257428258</v>
      </c>
      <c r="BN1493" s="137" t="e">
        <f>BM1493-#REF!</f>
        <v>#REF!</v>
      </c>
      <c r="BO1493" s="137" t="str">
        <f t="shared" si="286"/>
        <v/>
      </c>
      <c r="BP1493" s="137" t="str">
        <f t="shared" si="285"/>
        <v/>
      </c>
    </row>
    <row r="1494" spans="3:68" ht="20.100000000000001" customHeight="1" x14ac:dyDescent="0.25">
      <c r="C1494" s="12"/>
      <c r="E1494" s="130"/>
      <c r="F1494" s="130"/>
      <c r="S1494" s="138"/>
      <c r="U1494" s="154"/>
      <c r="V1494" s="154"/>
      <c r="AF1494" s="137">
        <v>670</v>
      </c>
      <c r="AG1494" s="137">
        <f t="shared" si="276"/>
        <v>-1.3199999999999998</v>
      </c>
      <c r="AK1494" s="137">
        <f t="shared" si="277"/>
        <v>0.16693704174171387</v>
      </c>
      <c r="AL1494" s="137">
        <f t="shared" si="278"/>
        <v>9.3417508993471829E-2</v>
      </c>
      <c r="AM1494" s="137">
        <f t="shared" si="279"/>
        <v>0.16693704174171387</v>
      </c>
      <c r="AN1494" s="137" t="str">
        <f t="shared" si="280"/>
        <v/>
      </c>
      <c r="AO1494" s="137" t="str">
        <f t="shared" si="281"/>
        <v/>
      </c>
      <c r="AP1494" s="137">
        <f t="shared" si="282"/>
        <v>0</v>
      </c>
      <c r="AQ1494" s="137" t="str">
        <f t="shared" si="283"/>
        <v/>
      </c>
      <c r="AR1494" s="137" t="str">
        <f t="shared" si="284"/>
        <v/>
      </c>
      <c r="AZ1494" s="163"/>
      <c r="BA1494" s="142"/>
      <c r="BB1494" s="163"/>
      <c r="BC1494" s="174"/>
      <c r="BD1494" s="174"/>
      <c r="BE1494" s="174"/>
      <c r="BF1494" s="174"/>
      <c r="BG1494" s="164"/>
      <c r="BH1494" s="164"/>
      <c r="BI1494" s="164"/>
      <c r="BK1494" s="137">
        <v>647</v>
      </c>
      <c r="BL1494" s="137">
        <f t="shared" si="272"/>
        <v>4.1344000000000527</v>
      </c>
      <c r="BM1494" s="137">
        <f t="shared" ref="BM1494:BM1508" si="287">_xlfn.CHISQ.DIST.RT(BL1494,7)</f>
        <v>0.76417360260236733</v>
      </c>
      <c r="BN1494" s="137">
        <f t="shared" ref="BN1494:BN1508" si="288">BM1494-BM1495</f>
        <v>7.4886151882569418E-4</v>
      </c>
      <c r="BO1494" s="137" t="str">
        <f t="shared" si="286"/>
        <v/>
      </c>
      <c r="BP1494" s="137" t="str">
        <f t="shared" si="285"/>
        <v/>
      </c>
    </row>
    <row r="1495" spans="3:68" ht="20.100000000000001" customHeight="1" x14ac:dyDescent="0.25">
      <c r="C1495" s="12"/>
      <c r="E1495" s="130"/>
      <c r="F1495" s="130"/>
      <c r="S1495" s="138"/>
      <c r="U1495" s="154"/>
      <c r="V1495" s="154"/>
      <c r="AF1495" s="137">
        <v>671</v>
      </c>
      <c r="AG1495" s="137">
        <f t="shared" si="276"/>
        <v>-1.3159999999999998</v>
      </c>
      <c r="AK1495" s="137">
        <f t="shared" si="277"/>
        <v>0.16781945783076629</v>
      </c>
      <c r="AL1495" s="137">
        <f t="shared" si="278"/>
        <v>9.4087021334600535E-2</v>
      </c>
      <c r="AM1495" s="137">
        <f t="shared" si="279"/>
        <v>0.16781945783076629</v>
      </c>
      <c r="AN1495" s="137" t="str">
        <f t="shared" si="280"/>
        <v/>
      </c>
      <c r="AO1495" s="137" t="str">
        <f t="shared" si="281"/>
        <v/>
      </c>
      <c r="AP1495" s="137">
        <f t="shared" si="282"/>
        <v>0</v>
      </c>
      <c r="AQ1495" s="137" t="str">
        <f t="shared" si="283"/>
        <v/>
      </c>
      <c r="AR1495" s="137" t="str">
        <f t="shared" si="284"/>
        <v/>
      </c>
      <c r="AZ1495" s="163"/>
      <c r="BA1495" s="142"/>
      <c r="BB1495" s="163"/>
      <c r="BC1495" s="174"/>
      <c r="BD1495" s="174"/>
      <c r="BE1495" s="174"/>
      <c r="BF1495" s="174"/>
      <c r="BG1495" s="164"/>
      <c r="BH1495" s="164"/>
      <c r="BI1495" s="164"/>
      <c r="BK1495" s="137">
        <v>648</v>
      </c>
      <c r="BL1495" s="137">
        <f t="shared" ref="BL1495:BL1508" si="289">BL1494+$BO$845</f>
        <v>4.1408000000000529</v>
      </c>
      <c r="BM1495" s="137">
        <f t="shared" si="287"/>
        <v>0.76342474108354164</v>
      </c>
      <c r="BN1495" s="137">
        <f t="shared" si="288"/>
        <v>7.4935891963512358E-4</v>
      </c>
      <c r="BO1495" s="137" t="str">
        <f t="shared" si="286"/>
        <v/>
      </c>
      <c r="BP1495" s="137" t="str">
        <f t="shared" si="285"/>
        <v/>
      </c>
    </row>
    <row r="1496" spans="3:68" ht="20.100000000000001" customHeight="1" x14ac:dyDescent="0.25">
      <c r="C1496" s="12"/>
      <c r="E1496" s="130"/>
      <c r="F1496" s="130"/>
      <c r="S1496" s="138"/>
      <c r="U1496" s="154"/>
      <c r="V1496" s="154"/>
      <c r="AF1496" s="137">
        <v>672</v>
      </c>
      <c r="AG1496" s="137">
        <f t="shared" si="276"/>
        <v>-1.3119999999999998</v>
      </c>
      <c r="AK1496" s="137">
        <f t="shared" si="277"/>
        <v>0.16870383901892957</v>
      </c>
      <c r="AL1496" s="137">
        <f t="shared" si="278"/>
        <v>9.4760067276258478E-2</v>
      </c>
      <c r="AM1496" s="137">
        <f t="shared" si="279"/>
        <v>0.16870383901892957</v>
      </c>
      <c r="AN1496" s="137" t="str">
        <f t="shared" si="280"/>
        <v/>
      </c>
      <c r="AO1496" s="137" t="str">
        <f t="shared" si="281"/>
        <v/>
      </c>
      <c r="AP1496" s="137">
        <f t="shared" si="282"/>
        <v>0</v>
      </c>
      <c r="AQ1496" s="137" t="str">
        <f t="shared" si="283"/>
        <v/>
      </c>
      <c r="AR1496" s="137" t="str">
        <f t="shared" si="284"/>
        <v/>
      </c>
      <c r="AZ1496" s="163"/>
      <c r="BA1496" s="142"/>
      <c r="BB1496" s="163"/>
      <c r="BC1496" s="174"/>
      <c r="BD1496" s="174"/>
      <c r="BE1496" s="174"/>
      <c r="BF1496" s="174"/>
      <c r="BG1496" s="164"/>
      <c r="BH1496" s="164"/>
      <c r="BI1496" s="164"/>
      <c r="BK1496" s="137">
        <v>649</v>
      </c>
      <c r="BL1496" s="137">
        <f t="shared" si="289"/>
        <v>4.1472000000000531</v>
      </c>
      <c r="BM1496" s="137">
        <f t="shared" si="287"/>
        <v>0.76267538216390651</v>
      </c>
      <c r="BN1496" s="137">
        <f t="shared" si="288"/>
        <v>7.4985217948098093E-4</v>
      </c>
      <c r="BO1496" s="137" t="str">
        <f t="shared" si="286"/>
        <v/>
      </c>
      <c r="BP1496" s="137" t="str">
        <f t="shared" si="285"/>
        <v/>
      </c>
    </row>
    <row r="1497" spans="3:68" ht="20.100000000000001" customHeight="1" x14ac:dyDescent="0.25">
      <c r="C1497" s="12"/>
      <c r="E1497" s="130"/>
      <c r="F1497" s="130"/>
      <c r="S1497" s="138"/>
      <c r="U1497" s="154"/>
      <c r="V1497" s="154"/>
      <c r="AF1497" s="137">
        <v>673</v>
      </c>
      <c r="AG1497" s="137">
        <f t="shared" si="276"/>
        <v>-1.3079999999999998</v>
      </c>
      <c r="AK1497" s="137">
        <f t="shared" si="277"/>
        <v>0.16959016728741586</v>
      </c>
      <c r="AL1497" s="137">
        <f t="shared" si="278"/>
        <v>9.5436654642867408E-2</v>
      </c>
      <c r="AM1497" s="137">
        <f t="shared" si="279"/>
        <v>0.16959016728741586</v>
      </c>
      <c r="AN1497" s="137" t="str">
        <f t="shared" si="280"/>
        <v/>
      </c>
      <c r="AO1497" s="137" t="str">
        <f t="shared" si="281"/>
        <v/>
      </c>
      <c r="AP1497" s="137">
        <f t="shared" si="282"/>
        <v>0</v>
      </c>
      <c r="AQ1497" s="137" t="str">
        <f t="shared" si="283"/>
        <v/>
      </c>
      <c r="AR1497" s="137" t="str">
        <f t="shared" si="284"/>
        <v/>
      </c>
      <c r="AZ1497" s="163"/>
      <c r="BA1497" s="142"/>
      <c r="BB1497" s="163"/>
      <c r="BC1497" s="174"/>
      <c r="BD1497" s="174"/>
      <c r="BE1497" s="174"/>
      <c r="BF1497" s="174"/>
      <c r="BG1497" s="164"/>
      <c r="BH1497" s="164"/>
      <c r="BI1497" s="164"/>
      <c r="BK1497" s="137">
        <v>650</v>
      </c>
      <c r="BL1497" s="137">
        <f t="shared" si="289"/>
        <v>4.1536000000000532</v>
      </c>
      <c r="BM1497" s="137">
        <f t="shared" si="287"/>
        <v>0.76192552998442553</v>
      </c>
      <c r="BN1497" s="137">
        <f t="shared" si="288"/>
        <v>7.5034130354079132E-4</v>
      </c>
      <c r="BO1497" s="137" t="str">
        <f t="shared" si="286"/>
        <v/>
      </c>
      <c r="BP1497" s="137" t="str">
        <f t="shared" si="285"/>
        <v/>
      </c>
    </row>
    <row r="1498" spans="3:68" ht="20.100000000000001" customHeight="1" x14ac:dyDescent="0.25">
      <c r="C1498" s="12"/>
      <c r="E1498" s="130"/>
      <c r="F1498" s="130"/>
      <c r="S1498" s="138"/>
      <c r="U1498" s="154"/>
      <c r="V1498" s="154"/>
      <c r="AF1498" s="137">
        <v>674</v>
      </c>
      <c r="AG1498" s="137">
        <f t="shared" si="276"/>
        <v>-1.3039999999999998</v>
      </c>
      <c r="AK1498" s="137">
        <f t="shared" si="277"/>
        <v>0.17047842442892205</v>
      </c>
      <c r="AL1498" s="137">
        <f t="shared" si="278"/>
        <v>9.6116791186396863E-2</v>
      </c>
      <c r="AM1498" s="137">
        <f t="shared" si="279"/>
        <v>0.17047842442892205</v>
      </c>
      <c r="AN1498" s="137" t="str">
        <f t="shared" si="280"/>
        <v/>
      </c>
      <c r="AO1498" s="137" t="str">
        <f t="shared" si="281"/>
        <v/>
      </c>
      <c r="AP1498" s="137">
        <f t="shared" si="282"/>
        <v>0</v>
      </c>
      <c r="AQ1498" s="137" t="str">
        <f t="shared" si="283"/>
        <v/>
      </c>
      <c r="AR1498" s="137" t="str">
        <f t="shared" si="284"/>
        <v/>
      </c>
      <c r="AZ1498" s="163"/>
      <c r="BA1498" s="142"/>
      <c r="BB1498" s="163"/>
      <c r="BC1498" s="174"/>
      <c r="BD1498" s="174"/>
      <c r="BE1498" s="174"/>
      <c r="BF1498" s="174"/>
      <c r="BG1498" s="164"/>
      <c r="BH1498" s="164"/>
      <c r="BI1498" s="164"/>
      <c r="BK1498" s="137">
        <v>651</v>
      </c>
      <c r="BL1498" s="137">
        <f t="shared" si="289"/>
        <v>4.1600000000000534</v>
      </c>
      <c r="BM1498" s="137">
        <f t="shared" si="287"/>
        <v>0.76117518868088474</v>
      </c>
      <c r="BN1498" s="137">
        <f t="shared" si="288"/>
        <v>7.5082629703304704E-4</v>
      </c>
      <c r="BO1498" s="137" t="str">
        <f t="shared" si="286"/>
        <v/>
      </c>
      <c r="BP1498" s="137" t="str">
        <f t="shared" si="285"/>
        <v/>
      </c>
    </row>
    <row r="1499" spans="3:68" ht="20.100000000000001" customHeight="1" x14ac:dyDescent="0.25">
      <c r="C1499" s="12"/>
      <c r="E1499" s="130"/>
      <c r="F1499" s="130"/>
      <c r="S1499" s="138"/>
      <c r="U1499" s="154"/>
      <c r="V1499" s="154"/>
      <c r="AF1499" s="137">
        <v>675</v>
      </c>
      <c r="AG1499" s="137">
        <f t="shared" si="276"/>
        <v>-1.2999999999999998</v>
      </c>
      <c r="AK1499" s="137">
        <f t="shared" si="277"/>
        <v>0.17136859204780741</v>
      </c>
      <c r="AL1499" s="137">
        <f t="shared" si="278"/>
        <v>9.6800484585610344E-2</v>
      </c>
      <c r="AM1499" s="137">
        <f t="shared" si="279"/>
        <v>0.17136859204780741</v>
      </c>
      <c r="AN1499" s="137" t="str">
        <f t="shared" si="280"/>
        <v/>
      </c>
      <c r="AO1499" s="137" t="str">
        <f t="shared" si="281"/>
        <v/>
      </c>
      <c r="AP1499" s="137">
        <f t="shared" si="282"/>
        <v>0</v>
      </c>
      <c r="AQ1499" s="137" t="str">
        <f t="shared" si="283"/>
        <v/>
      </c>
      <c r="AR1499" s="137" t="str">
        <f t="shared" si="284"/>
        <v/>
      </c>
      <c r="AZ1499" s="163"/>
      <c r="BA1499" s="142"/>
      <c r="BB1499" s="163"/>
      <c r="BC1499" s="174"/>
      <c r="BD1499" s="174"/>
      <c r="BE1499" s="174"/>
      <c r="BF1499" s="174"/>
      <c r="BG1499" s="164"/>
      <c r="BH1499" s="164"/>
      <c r="BI1499" s="164"/>
      <c r="BK1499" s="137">
        <v>652</v>
      </c>
      <c r="BL1499" s="137">
        <f t="shared" si="289"/>
        <v>4.1664000000000536</v>
      </c>
      <c r="BM1499" s="137">
        <f t="shared" si="287"/>
        <v>0.76042436238385169</v>
      </c>
      <c r="BN1499" s="137">
        <f t="shared" si="288"/>
        <v>7.5130716521620844E-4</v>
      </c>
      <c r="BO1499" s="137" t="str">
        <f t="shared" si="286"/>
        <v/>
      </c>
      <c r="BP1499" s="137" t="str">
        <f t="shared" si="285"/>
        <v/>
      </c>
    </row>
    <row r="1500" spans="3:68" ht="20.100000000000001" customHeight="1" x14ac:dyDescent="0.25">
      <c r="C1500" s="12"/>
      <c r="E1500" s="130"/>
      <c r="F1500" s="130"/>
      <c r="S1500" s="138"/>
      <c r="U1500" s="154"/>
      <c r="V1500" s="154"/>
      <c r="AF1500" s="137">
        <v>676</v>
      </c>
      <c r="AG1500" s="137">
        <f t="shared" si="276"/>
        <v>-1.2959999999999998</v>
      </c>
      <c r="AK1500" s="137">
        <f t="shared" si="277"/>
        <v>0.17226065156028769</v>
      </c>
      <c r="AL1500" s="137">
        <f t="shared" si="278"/>
        <v>9.7487742445312484E-2</v>
      </c>
      <c r="AM1500" s="137">
        <f t="shared" si="279"/>
        <v>0.17226065156028769</v>
      </c>
      <c r="AN1500" s="137" t="str">
        <f t="shared" si="280"/>
        <v/>
      </c>
      <c r="AO1500" s="137" t="str">
        <f t="shared" si="281"/>
        <v/>
      </c>
      <c r="AP1500" s="137">
        <f t="shared" si="282"/>
        <v>0</v>
      </c>
      <c r="AQ1500" s="137" t="str">
        <f t="shared" si="283"/>
        <v/>
      </c>
      <c r="AR1500" s="137" t="str">
        <f t="shared" si="284"/>
        <v/>
      </c>
      <c r="AZ1500" s="163"/>
      <c r="BA1500" s="142"/>
      <c r="BB1500" s="163"/>
      <c r="BC1500" s="174"/>
      <c r="BD1500" s="174"/>
      <c r="BE1500" s="174"/>
      <c r="BF1500" s="174"/>
      <c r="BG1500" s="164"/>
      <c r="BH1500" s="164"/>
      <c r="BI1500" s="164"/>
      <c r="BK1500" s="137">
        <v>653</v>
      </c>
      <c r="BL1500" s="137">
        <f t="shared" si="289"/>
        <v>4.1728000000000538</v>
      </c>
      <c r="BM1500" s="137">
        <f t="shared" si="287"/>
        <v>0.75967305521863548</v>
      </c>
      <c r="BN1500" s="137">
        <f t="shared" si="288"/>
        <v>7.5178391338959205E-4</v>
      </c>
      <c r="BO1500" s="137" t="str">
        <f t="shared" si="286"/>
        <v/>
      </c>
      <c r="BP1500" s="137" t="str">
        <f t="shared" si="285"/>
        <v/>
      </c>
    </row>
    <row r="1501" spans="3:68" ht="20.100000000000001" customHeight="1" x14ac:dyDescent="0.25">
      <c r="C1501" s="12"/>
      <c r="E1501" s="130"/>
      <c r="F1501" s="130"/>
      <c r="S1501" s="138"/>
      <c r="U1501" s="154"/>
      <c r="V1501" s="154"/>
      <c r="AF1501" s="137">
        <v>677</v>
      </c>
      <c r="AG1501" s="137">
        <f t="shared" si="276"/>
        <v>-1.2919999999999998</v>
      </c>
      <c r="AK1501" s="137">
        <f t="shared" si="277"/>
        <v>0.17315458419464502</v>
      </c>
      <c r="AL1501" s="137">
        <f t="shared" si="278"/>
        <v>9.8178572295596803E-2</v>
      </c>
      <c r="AM1501" s="137">
        <f t="shared" si="279"/>
        <v>0.17315458419464502</v>
      </c>
      <c r="AN1501" s="137" t="str">
        <f t="shared" si="280"/>
        <v/>
      </c>
      <c r="AO1501" s="137" t="str">
        <f t="shared" si="281"/>
        <v/>
      </c>
      <c r="AP1501" s="137">
        <f t="shared" si="282"/>
        <v>0</v>
      </c>
      <c r="AQ1501" s="137" t="str">
        <f t="shared" si="283"/>
        <v/>
      </c>
      <c r="AR1501" s="137" t="str">
        <f t="shared" si="284"/>
        <v/>
      </c>
      <c r="AZ1501" s="163"/>
      <c r="BA1501" s="142"/>
      <c r="BB1501" s="163"/>
      <c r="BC1501" s="174"/>
      <c r="BD1501" s="174"/>
      <c r="BE1501" s="174"/>
      <c r="BF1501" s="174"/>
      <c r="BG1501" s="164"/>
      <c r="BH1501" s="164"/>
      <c r="BI1501" s="164"/>
      <c r="BK1501" s="137">
        <v>654</v>
      </c>
      <c r="BL1501" s="137">
        <f t="shared" si="289"/>
        <v>4.179200000000054</v>
      </c>
      <c r="BM1501" s="137">
        <f t="shared" si="287"/>
        <v>0.75892127130524589</v>
      </c>
      <c r="BN1501" s="137">
        <f t="shared" si="288"/>
        <v>7.5225654689081711E-4</v>
      </c>
      <c r="BO1501" s="137" t="str">
        <f t="shared" si="286"/>
        <v/>
      </c>
      <c r="BP1501" s="137" t="str">
        <f t="shared" si="285"/>
        <v/>
      </c>
    </row>
    <row r="1502" spans="3:68" ht="20.100000000000001" customHeight="1" x14ac:dyDescent="0.25">
      <c r="C1502" s="12"/>
      <c r="E1502" s="130"/>
      <c r="F1502" s="130"/>
      <c r="S1502" s="138"/>
      <c r="U1502" s="154"/>
      <c r="V1502" s="154"/>
      <c r="AF1502" s="137">
        <v>678</v>
      </c>
      <c r="AG1502" s="137">
        <f t="shared" si="276"/>
        <v>-1.2879999999999998</v>
      </c>
      <c r="AK1502" s="137">
        <f t="shared" si="277"/>
        <v>0.17405037099145432</v>
      </c>
      <c r="AL1502" s="137">
        <f t="shared" si="278"/>
        <v>9.8872981591094602E-2</v>
      </c>
      <c r="AM1502" s="137">
        <f t="shared" si="279"/>
        <v>0.17405037099145432</v>
      </c>
      <c r="AN1502" s="137" t="str">
        <f t="shared" si="280"/>
        <v/>
      </c>
      <c r="AO1502" s="137" t="str">
        <f t="shared" si="281"/>
        <v/>
      </c>
      <c r="AP1502" s="137">
        <f t="shared" si="282"/>
        <v>0</v>
      </c>
      <c r="AQ1502" s="137" t="str">
        <f t="shared" si="283"/>
        <v/>
      </c>
      <c r="AR1502" s="137" t="str">
        <f t="shared" si="284"/>
        <v/>
      </c>
      <c r="AZ1502" s="163"/>
      <c r="BA1502" s="142"/>
      <c r="BB1502" s="163"/>
      <c r="BC1502" s="174"/>
      <c r="BD1502" s="174"/>
      <c r="BE1502" s="174"/>
      <c r="BF1502" s="174"/>
      <c r="BG1502" s="164"/>
      <c r="BH1502" s="164"/>
      <c r="BI1502" s="164"/>
      <c r="BK1502" s="137">
        <v>655</v>
      </c>
      <c r="BL1502" s="137">
        <f t="shared" si="289"/>
        <v>4.1856000000000542</v>
      </c>
      <c r="BM1502" s="137">
        <f t="shared" si="287"/>
        <v>0.75816901475835508</v>
      </c>
      <c r="BN1502" s="137">
        <f t="shared" si="288"/>
        <v>7.5272507109769293E-4</v>
      </c>
      <c r="BO1502" s="137" t="str">
        <f t="shared" si="286"/>
        <v/>
      </c>
      <c r="BP1502" s="137" t="str">
        <f t="shared" si="285"/>
        <v/>
      </c>
    </row>
    <row r="1503" spans="3:68" ht="20.100000000000001" customHeight="1" x14ac:dyDescent="0.25">
      <c r="C1503" s="12"/>
      <c r="E1503" s="130"/>
      <c r="F1503" s="130"/>
      <c r="S1503" s="138"/>
      <c r="U1503" s="154"/>
      <c r="V1503" s="154"/>
      <c r="AF1503" s="137">
        <v>679</v>
      </c>
      <c r="AG1503" s="137">
        <f t="shared" si="276"/>
        <v>-1.2839999999999998</v>
      </c>
      <c r="AK1503" s="137">
        <f t="shared" si="277"/>
        <v>0.1749479928038255</v>
      </c>
      <c r="AL1503" s="137">
        <f t="shared" si="278"/>
        <v>9.9570977710224218E-2</v>
      </c>
      <c r="AM1503" s="137">
        <f t="shared" si="279"/>
        <v>0.1749479928038255</v>
      </c>
      <c r="AN1503" s="137" t="str">
        <f t="shared" si="280"/>
        <v/>
      </c>
      <c r="AO1503" s="137" t="str">
        <f t="shared" si="281"/>
        <v/>
      </c>
      <c r="AP1503" s="137">
        <f t="shared" si="282"/>
        <v>0</v>
      </c>
      <c r="AQ1503" s="137" t="str">
        <f t="shared" si="283"/>
        <v/>
      </c>
      <c r="AR1503" s="137" t="str">
        <f t="shared" si="284"/>
        <v/>
      </c>
      <c r="AZ1503" s="163"/>
      <c r="BA1503" s="142"/>
      <c r="BB1503" s="163"/>
      <c r="BC1503" s="174"/>
      <c r="BD1503" s="174"/>
      <c r="BE1503" s="174"/>
      <c r="BF1503" s="174"/>
      <c r="BG1503" s="164"/>
      <c r="BH1503" s="164"/>
      <c r="BI1503" s="164"/>
      <c r="BK1503" s="137">
        <v>656</v>
      </c>
      <c r="BL1503" s="137">
        <f t="shared" si="289"/>
        <v>4.1920000000000543</v>
      </c>
      <c r="BM1503" s="137">
        <f t="shared" si="287"/>
        <v>0.75741628968725738</v>
      </c>
      <c r="BN1503" s="137">
        <f t="shared" si="288"/>
        <v>7.5318949142688663E-4</v>
      </c>
      <c r="BO1503" s="137" t="str">
        <f t="shared" si="286"/>
        <v/>
      </c>
      <c r="BP1503" s="137" t="str">
        <f t="shared" si="285"/>
        <v/>
      </c>
    </row>
    <row r="1504" spans="3:68" ht="20.100000000000001" customHeight="1" x14ac:dyDescent="0.25">
      <c r="C1504" s="12"/>
      <c r="E1504" s="130"/>
      <c r="F1504" s="130"/>
      <c r="S1504" s="138"/>
      <c r="U1504" s="154"/>
      <c r="V1504" s="154"/>
      <c r="AF1504" s="137">
        <v>680</v>
      </c>
      <c r="AG1504" s="137">
        <f t="shared" si="276"/>
        <v>-1.2799999999999998</v>
      </c>
      <c r="AK1504" s="137">
        <f t="shared" si="277"/>
        <v>0.17584743029766242</v>
      </c>
      <c r="AL1504" s="137">
        <f t="shared" si="278"/>
        <v>0.10027256795444212</v>
      </c>
      <c r="AM1504" s="137">
        <f t="shared" si="279"/>
        <v>0.17584743029766242</v>
      </c>
      <c r="AN1504" s="137" t="str">
        <f t="shared" si="280"/>
        <v/>
      </c>
      <c r="AO1504" s="137" t="str">
        <f t="shared" si="281"/>
        <v/>
      </c>
      <c r="AP1504" s="137">
        <f t="shared" si="282"/>
        <v>0</v>
      </c>
      <c r="AQ1504" s="137" t="str">
        <f t="shared" si="283"/>
        <v/>
      </c>
      <c r="AR1504" s="137" t="str">
        <f t="shared" si="284"/>
        <v/>
      </c>
      <c r="AZ1504" s="163"/>
      <c r="BA1504" s="142"/>
      <c r="BB1504" s="163"/>
      <c r="BC1504" s="174"/>
      <c r="BD1504" s="174"/>
      <c r="BE1504" s="174"/>
      <c r="BF1504" s="174"/>
      <c r="BG1504" s="164"/>
      <c r="BH1504" s="164"/>
      <c r="BI1504" s="164"/>
      <c r="BK1504" s="137">
        <v>657</v>
      </c>
      <c r="BL1504" s="137">
        <f t="shared" si="289"/>
        <v>4.1984000000000545</v>
      </c>
      <c r="BM1504" s="137">
        <f t="shared" si="287"/>
        <v>0.7566631001958305</v>
      </c>
      <c r="BN1504" s="137">
        <f t="shared" si="288"/>
        <v>7.5364981333314596E-4</v>
      </c>
      <c r="BO1504" s="137" t="str">
        <f t="shared" si="286"/>
        <v/>
      </c>
      <c r="BP1504" s="137" t="str">
        <f t="shared" si="285"/>
        <v/>
      </c>
    </row>
    <row r="1505" spans="3:68" ht="20.100000000000001" customHeight="1" x14ac:dyDescent="0.25">
      <c r="C1505" s="12"/>
      <c r="E1505" s="130"/>
      <c r="F1505" s="130"/>
      <c r="S1505" s="138"/>
      <c r="U1505" s="154"/>
      <c r="V1505" s="154"/>
      <c r="AF1505" s="137">
        <v>681</v>
      </c>
      <c r="AG1505" s="137">
        <f t="shared" si="276"/>
        <v>-1.2759999999999998</v>
      </c>
      <c r="AK1505" s="137">
        <f t="shared" si="277"/>
        <v>0.17674866395193792</v>
      </c>
      <c r="AL1505" s="137">
        <f t="shared" si="278"/>
        <v>0.10097775954749438</v>
      </c>
      <c r="AM1505" s="137">
        <f t="shared" si="279"/>
        <v>0.17674866395193792</v>
      </c>
      <c r="AN1505" s="137" t="str">
        <f t="shared" si="280"/>
        <v/>
      </c>
      <c r="AO1505" s="137" t="str">
        <f t="shared" si="281"/>
        <v/>
      </c>
      <c r="AP1505" s="137">
        <f t="shared" si="282"/>
        <v>0</v>
      </c>
      <c r="AQ1505" s="137" t="str">
        <f t="shared" si="283"/>
        <v/>
      </c>
      <c r="AR1505" s="137" t="str">
        <f t="shared" si="284"/>
        <v/>
      </c>
      <c r="AZ1505" s="163"/>
      <c r="BA1505" s="142"/>
      <c r="BB1505" s="163"/>
      <c r="BC1505" s="174"/>
      <c r="BD1505" s="174"/>
      <c r="BE1505" s="174"/>
      <c r="BF1505" s="174"/>
      <c r="BG1505" s="164"/>
      <c r="BH1505" s="164"/>
      <c r="BI1505" s="164"/>
      <c r="BK1505" s="137">
        <v>658</v>
      </c>
      <c r="BL1505" s="137">
        <f t="shared" si="289"/>
        <v>4.2048000000000547</v>
      </c>
      <c r="BM1505" s="137">
        <f t="shared" si="287"/>
        <v>0.75590945038249735</v>
      </c>
      <c r="BN1505" s="137">
        <f t="shared" si="288"/>
        <v>7.5410604231029854E-4</v>
      </c>
      <c r="BO1505" s="137" t="str">
        <f t="shared" si="286"/>
        <v/>
      </c>
      <c r="BP1505" s="137" t="str">
        <f t="shared" si="285"/>
        <v/>
      </c>
    </row>
    <row r="1506" spans="3:68" ht="20.100000000000001" customHeight="1" x14ac:dyDescent="0.25">
      <c r="C1506" s="12"/>
      <c r="E1506" s="130"/>
      <c r="F1506" s="130"/>
      <c r="S1506" s="138"/>
      <c r="U1506" s="154"/>
      <c r="V1506" s="154"/>
      <c r="AF1506" s="137">
        <v>682</v>
      </c>
      <c r="AG1506" s="137">
        <f t="shared" si="276"/>
        <v>-1.2719999999999998</v>
      </c>
      <c r="AK1506" s="137">
        <f t="shared" si="277"/>
        <v>0.17765167405898522</v>
      </c>
      <c r="AL1506" s="137">
        <f t="shared" si="278"/>
        <v>0.10168655963466959</v>
      </c>
      <c r="AM1506" s="137">
        <f t="shared" si="279"/>
        <v>0.17765167405898522</v>
      </c>
      <c r="AN1506" s="137" t="str">
        <f t="shared" si="280"/>
        <v/>
      </c>
      <c r="AO1506" s="137" t="str">
        <f t="shared" si="281"/>
        <v/>
      </c>
      <c r="AP1506" s="137">
        <f t="shared" si="282"/>
        <v>0</v>
      </c>
      <c r="AQ1506" s="137" t="str">
        <f t="shared" si="283"/>
        <v/>
      </c>
      <c r="AR1506" s="137" t="str">
        <f t="shared" si="284"/>
        <v/>
      </c>
      <c r="AZ1506" s="163"/>
      <c r="BA1506" s="142"/>
      <c r="BB1506" s="163"/>
      <c r="BC1506" s="174"/>
      <c r="BD1506" s="174"/>
      <c r="BE1506" s="174"/>
      <c r="BF1506" s="174"/>
      <c r="BG1506" s="164"/>
      <c r="BH1506" s="164"/>
      <c r="BI1506" s="164"/>
      <c r="BK1506" s="137">
        <v>659</v>
      </c>
      <c r="BL1506" s="137">
        <f t="shared" si="289"/>
        <v>4.2112000000000549</v>
      </c>
      <c r="BM1506" s="137">
        <f t="shared" si="287"/>
        <v>0.75515534434018705</v>
      </c>
      <c r="BN1506" s="137">
        <f t="shared" si="288"/>
        <v>7.5455818388980855E-4</v>
      </c>
      <c r="BO1506" s="137" t="str">
        <f t="shared" si="286"/>
        <v/>
      </c>
      <c r="BP1506" s="137" t="str">
        <f t="shared" si="285"/>
        <v/>
      </c>
    </row>
    <row r="1507" spans="3:68" ht="20.100000000000001" customHeight="1" x14ac:dyDescent="0.25">
      <c r="C1507" s="12"/>
      <c r="E1507" s="130"/>
      <c r="F1507" s="130"/>
      <c r="S1507" s="138"/>
      <c r="U1507" s="154"/>
      <c r="V1507" s="154"/>
      <c r="AF1507" s="137">
        <v>683</v>
      </c>
      <c r="AG1507" s="137">
        <f t="shared" si="276"/>
        <v>-1.2679999999999998</v>
      </c>
      <c r="AK1507" s="137">
        <f t="shared" si="277"/>
        <v>0.178556440724806</v>
      </c>
      <c r="AL1507" s="137">
        <f t="shared" si="278"/>
        <v>0.10239897528205288</v>
      </c>
      <c r="AM1507" s="137">
        <f t="shared" si="279"/>
        <v>0.178556440724806</v>
      </c>
      <c r="AN1507" s="137" t="str">
        <f t="shared" si="280"/>
        <v/>
      </c>
      <c r="AO1507" s="137" t="str">
        <f t="shared" si="281"/>
        <v/>
      </c>
      <c r="AP1507" s="137">
        <f t="shared" si="282"/>
        <v>0</v>
      </c>
      <c r="AQ1507" s="137" t="str">
        <f t="shared" si="283"/>
        <v/>
      </c>
      <c r="AR1507" s="137" t="str">
        <f t="shared" si="284"/>
        <v/>
      </c>
      <c r="AZ1507" s="163"/>
      <c r="BA1507" s="142"/>
      <c r="BB1507" s="163"/>
      <c r="BC1507" s="174"/>
      <c r="BD1507" s="174"/>
      <c r="BE1507" s="174"/>
      <c r="BF1507" s="174"/>
      <c r="BG1507" s="164"/>
      <c r="BH1507" s="164"/>
      <c r="BI1507" s="164"/>
      <c r="BK1507" s="137">
        <v>660</v>
      </c>
      <c r="BL1507" s="137">
        <f t="shared" si="289"/>
        <v>4.2176000000000551</v>
      </c>
      <c r="BM1507" s="137">
        <f t="shared" si="287"/>
        <v>0.75440078615629724</v>
      </c>
      <c r="BN1507" s="137">
        <f t="shared" si="288"/>
        <v>7.5500624364066571E-4</v>
      </c>
      <c r="BO1507" s="137" t="str">
        <f t="shared" si="286"/>
        <v/>
      </c>
      <c r="BP1507" s="137" t="str">
        <f t="shared" si="285"/>
        <v/>
      </c>
    </row>
    <row r="1508" spans="3:68" ht="20.100000000000001" customHeight="1" x14ac:dyDescent="0.25">
      <c r="C1508" s="12"/>
      <c r="E1508" s="130"/>
      <c r="F1508" s="130"/>
      <c r="S1508" s="138"/>
      <c r="U1508" s="154"/>
      <c r="V1508" s="154"/>
      <c r="AF1508" s="137">
        <v>684</v>
      </c>
      <c r="AG1508" s="137">
        <f t="shared" si="276"/>
        <v>-1.2639999999999998</v>
      </c>
      <c r="AK1508" s="137">
        <f t="shared" si="277"/>
        <v>0.17946294386939488</v>
      </c>
      <c r="AL1508" s="137">
        <f t="shared" si="278"/>
        <v>0.10311501347578129</v>
      </c>
      <c r="AM1508" s="137">
        <f t="shared" si="279"/>
        <v>0.17946294386939488</v>
      </c>
      <c r="AN1508" s="137" t="str">
        <f t="shared" si="280"/>
        <v/>
      </c>
      <c r="AO1508" s="137" t="str">
        <f t="shared" si="281"/>
        <v/>
      </c>
      <c r="AP1508" s="137">
        <f t="shared" si="282"/>
        <v>0</v>
      </c>
      <c r="AQ1508" s="137" t="str">
        <f t="shared" si="283"/>
        <v/>
      </c>
      <c r="AR1508" s="137" t="str">
        <f t="shared" si="284"/>
        <v/>
      </c>
      <c r="AZ1508" s="163"/>
      <c r="BA1508" s="142"/>
      <c r="BB1508" s="163"/>
      <c r="BC1508" s="174"/>
      <c r="BD1508" s="174"/>
      <c r="BE1508" s="174"/>
      <c r="BF1508" s="174"/>
      <c r="BG1508" s="164"/>
      <c r="BH1508" s="164"/>
      <c r="BI1508" s="164"/>
      <c r="BK1508" s="137">
        <v>661</v>
      </c>
      <c r="BL1508" s="137">
        <f t="shared" si="289"/>
        <v>4.2240000000000553</v>
      </c>
      <c r="BM1508" s="137">
        <f t="shared" si="287"/>
        <v>0.75364577991265658</v>
      </c>
      <c r="BN1508" s="137">
        <f t="shared" si="288"/>
        <v>7.554502271696073E-4</v>
      </c>
      <c r="BO1508" s="137" t="str">
        <f t="shared" si="286"/>
        <v/>
      </c>
      <c r="BP1508" s="137" t="str">
        <f t="shared" si="285"/>
        <v/>
      </c>
    </row>
    <row r="1509" spans="3:68" ht="20.100000000000001" customHeight="1" x14ac:dyDescent="0.25">
      <c r="C1509" s="12"/>
      <c r="E1509" s="130"/>
      <c r="F1509" s="130"/>
      <c r="S1509" s="138"/>
      <c r="U1509" s="154"/>
      <c r="V1509" s="154"/>
      <c r="AF1509" s="137">
        <v>685</v>
      </c>
      <c r="AG1509" s="137">
        <f t="shared" si="276"/>
        <v>-1.2599999999999998</v>
      </c>
      <c r="AK1509" s="137">
        <f t="shared" si="277"/>
        <v>0.18037116322708038</v>
      </c>
      <c r="AL1509" s="137">
        <f t="shared" si="278"/>
        <v>0.10383468112130038</v>
      </c>
      <c r="AM1509" s="137">
        <f t="shared" si="279"/>
        <v>0.18037116322708038</v>
      </c>
      <c r="AN1509" s="137" t="str">
        <f t="shared" si="280"/>
        <v/>
      </c>
      <c r="AO1509" s="137" t="str">
        <f t="shared" si="281"/>
        <v/>
      </c>
      <c r="AP1509" s="137">
        <f t="shared" si="282"/>
        <v>0</v>
      </c>
      <c r="AQ1509" s="137" t="str">
        <f t="shared" si="283"/>
        <v/>
      </c>
      <c r="AR1509" s="137" t="str">
        <f t="shared" si="284"/>
        <v/>
      </c>
      <c r="AZ1509" s="163"/>
      <c r="BA1509" s="142"/>
      <c r="BB1509" s="163"/>
      <c r="BC1509" s="174"/>
      <c r="BD1509" s="174"/>
      <c r="BE1509" s="174"/>
      <c r="BF1509" s="174"/>
      <c r="BG1509" s="164"/>
      <c r="BH1509" s="164"/>
      <c r="BI1509" s="164"/>
      <c r="BK1509" s="137">
        <v>662</v>
      </c>
      <c r="BL1509" s="137">
        <f t="shared" ref="BL1509:BL1572" si="290">BL1508+$BO$845</f>
        <v>4.2304000000000554</v>
      </c>
      <c r="BM1509" s="137">
        <f t="shared" ref="BM1509:BM1572" si="291">_xlfn.CHISQ.DIST.RT(BL1509,7)</f>
        <v>0.75289032968548697</v>
      </c>
      <c r="BN1509" s="137">
        <f t="shared" ref="BN1509:BN1572" si="292">BM1509-BM1510</f>
        <v>7.558901401205631E-4</v>
      </c>
      <c r="BO1509" s="137" t="str">
        <f t="shared" ref="BO1509:BO1572" si="293">IF(BM1509&lt;(1-$BI$852),BN1509,"")</f>
        <v/>
      </c>
      <c r="BP1509" s="137" t="str">
        <f t="shared" si="285"/>
        <v/>
      </c>
    </row>
    <row r="1510" spans="3:68" ht="20.100000000000001" customHeight="1" x14ac:dyDescent="0.25">
      <c r="C1510" s="12"/>
      <c r="E1510" s="130"/>
      <c r="F1510" s="130"/>
      <c r="S1510" s="138"/>
      <c r="U1510" s="154"/>
      <c r="V1510" s="154"/>
      <c r="AF1510" s="137">
        <v>686</v>
      </c>
      <c r="AG1510" s="137">
        <f t="shared" si="276"/>
        <v>-1.2559999999999998</v>
      </c>
      <c r="AK1510" s="137">
        <f t="shared" si="277"/>
        <v>0.18128107834688276</v>
      </c>
      <c r="AL1510" s="137">
        <f t="shared" si="278"/>
        <v>0.10455798504262231</v>
      </c>
      <c r="AM1510" s="137">
        <f t="shared" si="279"/>
        <v>0.18128107834688276</v>
      </c>
      <c r="AN1510" s="137" t="str">
        <f t="shared" si="280"/>
        <v/>
      </c>
      <c r="AO1510" s="137" t="str">
        <f t="shared" si="281"/>
        <v/>
      </c>
      <c r="AP1510" s="137">
        <f t="shared" si="282"/>
        <v>0</v>
      </c>
      <c r="AQ1510" s="137" t="str">
        <f t="shared" si="283"/>
        <v/>
      </c>
      <c r="AR1510" s="137" t="str">
        <f t="shared" si="284"/>
        <v/>
      </c>
      <c r="AZ1510" s="163"/>
      <c r="BA1510" s="142"/>
      <c r="BB1510" s="163"/>
      <c r="BC1510" s="174"/>
      <c r="BD1510" s="174"/>
      <c r="BE1510" s="174"/>
      <c r="BF1510" s="174"/>
      <c r="BG1510" s="164"/>
      <c r="BH1510" s="164"/>
      <c r="BI1510" s="164"/>
      <c r="BK1510" s="137">
        <v>663</v>
      </c>
      <c r="BL1510" s="137">
        <f t="shared" si="290"/>
        <v>4.2368000000000556</v>
      </c>
      <c r="BM1510" s="137">
        <f t="shared" si="291"/>
        <v>0.75213443954536641</v>
      </c>
      <c r="BN1510" s="137">
        <f t="shared" si="292"/>
        <v>7.5632598817343411E-4</v>
      </c>
      <c r="BO1510" s="137" t="str">
        <f t="shared" si="293"/>
        <v/>
      </c>
      <c r="BP1510" s="137" t="str">
        <f t="shared" si="285"/>
        <v/>
      </c>
    </row>
    <row r="1511" spans="3:68" ht="20.100000000000001" customHeight="1" x14ac:dyDescent="0.25">
      <c r="C1511" s="12"/>
      <c r="E1511" s="130"/>
      <c r="F1511" s="130"/>
      <c r="S1511" s="138"/>
      <c r="U1511" s="154"/>
      <c r="V1511" s="154"/>
      <c r="AF1511" s="137">
        <v>687</v>
      </c>
      <c r="AG1511" s="137">
        <f t="shared" si="276"/>
        <v>-1.2519999999999998</v>
      </c>
      <c r="AK1511" s="137">
        <f t="shared" si="277"/>
        <v>0.18219266859288816</v>
      </c>
      <c r="AL1511" s="137">
        <f t="shared" si="278"/>
        <v>0.1052849319815853</v>
      </c>
      <c r="AM1511" s="137">
        <f t="shared" si="279"/>
        <v>0.18219266859288816</v>
      </c>
      <c r="AN1511" s="137" t="str">
        <f t="shared" si="280"/>
        <v/>
      </c>
      <c r="AO1511" s="137" t="str">
        <f t="shared" si="281"/>
        <v/>
      </c>
      <c r="AP1511" s="137">
        <f t="shared" si="282"/>
        <v>0</v>
      </c>
      <c r="AQ1511" s="137" t="str">
        <f t="shared" si="283"/>
        <v/>
      </c>
      <c r="AR1511" s="137" t="str">
        <f t="shared" si="284"/>
        <v/>
      </c>
      <c r="AZ1511" s="163"/>
      <c r="BA1511" s="142"/>
      <c r="BB1511" s="163"/>
      <c r="BC1511" s="174"/>
      <c r="BD1511" s="174"/>
      <c r="BE1511" s="174"/>
      <c r="BF1511" s="174"/>
      <c r="BG1511" s="164"/>
      <c r="BH1511" s="164"/>
      <c r="BI1511" s="164"/>
      <c r="BK1511" s="137">
        <v>664</v>
      </c>
      <c r="BL1511" s="137">
        <f t="shared" si="290"/>
        <v>4.2432000000000558</v>
      </c>
      <c r="BM1511" s="137">
        <f t="shared" si="291"/>
        <v>0.75137811355719297</v>
      </c>
      <c r="BN1511" s="137">
        <f t="shared" si="292"/>
        <v>7.5675777704531377E-4</v>
      </c>
      <c r="BO1511" s="137" t="str">
        <f t="shared" si="293"/>
        <v/>
      </c>
      <c r="BP1511" s="137" t="str">
        <f t="shared" si="285"/>
        <v/>
      </c>
    </row>
    <row r="1512" spans="3:68" ht="20.100000000000001" customHeight="1" x14ac:dyDescent="0.25">
      <c r="C1512" s="12"/>
      <c r="E1512" s="130"/>
      <c r="F1512" s="130"/>
      <c r="S1512" s="138"/>
      <c r="U1512" s="154"/>
      <c r="V1512" s="154"/>
      <c r="AF1512" s="137">
        <v>688</v>
      </c>
      <c r="AG1512" s="137">
        <f t="shared" si="276"/>
        <v>-1.2479999999999998</v>
      </c>
      <c r="AK1512" s="137">
        <f t="shared" si="277"/>
        <v>0.18310591314463998</v>
      </c>
      <c r="AL1512" s="137">
        <f t="shared" si="278"/>
        <v>0.10601552859711465</v>
      </c>
      <c r="AM1512" s="137">
        <f t="shared" si="279"/>
        <v>0.18310591314463998</v>
      </c>
      <c r="AN1512" s="137" t="str">
        <f t="shared" si="280"/>
        <v/>
      </c>
      <c r="AO1512" s="137" t="str">
        <f t="shared" si="281"/>
        <v/>
      </c>
      <c r="AP1512" s="137">
        <f t="shared" si="282"/>
        <v>0</v>
      </c>
      <c r="AQ1512" s="137" t="str">
        <f t="shared" si="283"/>
        <v/>
      </c>
      <c r="AR1512" s="137" t="str">
        <f t="shared" si="284"/>
        <v/>
      </c>
      <c r="AZ1512" s="163"/>
      <c r="BA1512" s="142"/>
      <c r="BB1512" s="163"/>
      <c r="BC1512" s="174"/>
      <c r="BD1512" s="174"/>
      <c r="BE1512" s="174"/>
      <c r="BF1512" s="174"/>
      <c r="BG1512" s="164"/>
      <c r="BH1512" s="164"/>
      <c r="BI1512" s="164"/>
      <c r="BK1512" s="137">
        <v>665</v>
      </c>
      <c r="BL1512" s="137">
        <f t="shared" si="290"/>
        <v>4.249600000000056</v>
      </c>
      <c r="BM1512" s="137">
        <f t="shared" si="291"/>
        <v>0.75062135578014766</v>
      </c>
      <c r="BN1512" s="137">
        <f t="shared" si="292"/>
        <v>7.5718551248915578E-4</v>
      </c>
      <c r="BO1512" s="137" t="str">
        <f t="shared" si="293"/>
        <v/>
      </c>
      <c r="BP1512" s="137" t="str">
        <f t="shared" si="285"/>
        <v/>
      </c>
    </row>
    <row r="1513" spans="3:68" ht="20.100000000000001" customHeight="1" x14ac:dyDescent="0.25">
      <c r="C1513" s="12"/>
      <c r="E1513" s="130"/>
      <c r="F1513" s="130"/>
      <c r="S1513" s="138"/>
      <c r="U1513" s="154"/>
      <c r="V1513" s="154"/>
      <c r="AF1513" s="137">
        <v>689</v>
      </c>
      <c r="AG1513" s="137">
        <f t="shared" si="276"/>
        <v>-1.2439999999999998</v>
      </c>
      <c r="AK1513" s="137">
        <f t="shared" si="277"/>
        <v>0.1840207909975464</v>
      </c>
      <c r="AL1513" s="137">
        <f t="shared" si="278"/>
        <v>0.10674978146448547</v>
      </c>
      <c r="AM1513" s="137">
        <f t="shared" si="279"/>
        <v>0.1840207909975464</v>
      </c>
      <c r="AN1513" s="137" t="str">
        <f t="shared" si="280"/>
        <v/>
      </c>
      <c r="AO1513" s="137" t="str">
        <f t="shared" si="281"/>
        <v/>
      </c>
      <c r="AP1513" s="137">
        <f t="shared" si="282"/>
        <v>0</v>
      </c>
      <c r="AQ1513" s="137" t="str">
        <f t="shared" si="283"/>
        <v/>
      </c>
      <c r="AR1513" s="137" t="str">
        <f t="shared" si="284"/>
        <v/>
      </c>
      <c r="AZ1513" s="163"/>
      <c r="BA1513" s="142"/>
      <c r="BB1513" s="163"/>
      <c r="BC1513" s="174"/>
      <c r="BD1513" s="174"/>
      <c r="BE1513" s="174"/>
      <c r="BF1513" s="174"/>
      <c r="BG1513" s="164"/>
      <c r="BH1513" s="164"/>
      <c r="BI1513" s="164"/>
      <c r="BK1513" s="137">
        <v>666</v>
      </c>
      <c r="BL1513" s="137">
        <f t="shared" si="290"/>
        <v>4.2560000000000562</v>
      </c>
      <c r="BM1513" s="137">
        <f t="shared" si="291"/>
        <v>0.7498641702676585</v>
      </c>
      <c r="BN1513" s="137">
        <f t="shared" si="292"/>
        <v>7.5760920029388501E-4</v>
      </c>
      <c r="BO1513" s="137" t="str">
        <f t="shared" si="293"/>
        <v/>
      </c>
      <c r="BP1513" s="137" t="str">
        <f t="shared" si="285"/>
        <v/>
      </c>
    </row>
    <row r="1514" spans="3:68" ht="20.100000000000001" customHeight="1" x14ac:dyDescent="0.25">
      <c r="C1514" s="12"/>
      <c r="E1514" s="130"/>
      <c r="F1514" s="130"/>
      <c r="S1514" s="138"/>
      <c r="U1514" s="154"/>
      <c r="V1514" s="154"/>
      <c r="AF1514" s="137">
        <v>690</v>
      </c>
      <c r="AG1514" s="137">
        <f t="shared" si="276"/>
        <v>-1.2399999999999998</v>
      </c>
      <c r="AK1514" s="137">
        <f t="shared" si="277"/>
        <v>0.18493728096330536</v>
      </c>
      <c r="AL1514" s="137">
        <f t="shared" si="278"/>
        <v>0.10748769707458694</v>
      </c>
      <c r="AM1514" s="137">
        <f t="shared" si="279"/>
        <v>0.18493728096330536</v>
      </c>
      <c r="AN1514" s="137" t="str">
        <f t="shared" si="280"/>
        <v/>
      </c>
      <c r="AO1514" s="137" t="str">
        <f t="shared" si="281"/>
        <v/>
      </c>
      <c r="AP1514" s="137">
        <f t="shared" si="282"/>
        <v>0</v>
      </c>
      <c r="AQ1514" s="137" t="str">
        <f t="shared" si="283"/>
        <v/>
      </c>
      <c r="AR1514" s="137" t="str">
        <f t="shared" si="284"/>
        <v/>
      </c>
      <c r="AZ1514" s="163"/>
      <c r="BA1514" s="142"/>
      <c r="BB1514" s="163"/>
      <c r="BC1514" s="174"/>
      <c r="BD1514" s="174"/>
      <c r="BE1514" s="174"/>
      <c r="BF1514" s="174"/>
      <c r="BG1514" s="164"/>
      <c r="BH1514" s="164"/>
      <c r="BI1514" s="164"/>
      <c r="BK1514" s="137">
        <v>667</v>
      </c>
      <c r="BL1514" s="137">
        <f t="shared" si="290"/>
        <v>4.2624000000000564</v>
      </c>
      <c r="BM1514" s="137">
        <f t="shared" si="291"/>
        <v>0.74910656106736462</v>
      </c>
      <c r="BN1514" s="137">
        <f t="shared" si="292"/>
        <v>7.5802884628362044E-4</v>
      </c>
      <c r="BO1514" s="137" t="str">
        <f t="shared" si="293"/>
        <v/>
      </c>
      <c r="BP1514" s="137" t="str">
        <f t="shared" si="285"/>
        <v/>
      </c>
    </row>
    <row r="1515" spans="3:68" ht="20.100000000000001" customHeight="1" x14ac:dyDescent="0.25">
      <c r="C1515" s="12"/>
      <c r="E1515" s="130"/>
      <c r="F1515" s="130"/>
      <c r="S1515" s="138"/>
      <c r="U1515" s="154"/>
      <c r="V1515" s="154"/>
      <c r="AF1515" s="137">
        <v>691</v>
      </c>
      <c r="AG1515" s="137">
        <f t="shared" si="276"/>
        <v>-1.2359999999999998</v>
      </c>
      <c r="AK1515" s="137">
        <f t="shared" si="277"/>
        <v>0.18585536167034583</v>
      </c>
      <c r="AL1515" s="137">
        <f t="shared" si="278"/>
        <v>0.1082292818331884</v>
      </c>
      <c r="AM1515" s="137">
        <f t="shared" si="279"/>
        <v>0.18585536167034583</v>
      </c>
      <c r="AN1515" s="137" t="str">
        <f t="shared" si="280"/>
        <v/>
      </c>
      <c r="AO1515" s="137" t="str">
        <f t="shared" si="281"/>
        <v/>
      </c>
      <c r="AP1515" s="137">
        <f t="shared" si="282"/>
        <v>0</v>
      </c>
      <c r="AQ1515" s="137" t="str">
        <f t="shared" si="283"/>
        <v/>
      </c>
      <c r="AR1515" s="137" t="str">
        <f t="shared" si="284"/>
        <v/>
      </c>
      <c r="AZ1515" s="163"/>
      <c r="BA1515" s="142"/>
      <c r="BB1515" s="163"/>
      <c r="BC1515" s="174"/>
      <c r="BD1515" s="174"/>
      <c r="BE1515" s="174"/>
      <c r="BF1515" s="174"/>
      <c r="BG1515" s="164"/>
      <c r="BH1515" s="164"/>
      <c r="BI1515" s="164"/>
      <c r="BK1515" s="137">
        <v>668</v>
      </c>
      <c r="BL1515" s="137">
        <f t="shared" si="290"/>
        <v>4.2688000000000565</v>
      </c>
      <c r="BM1515" s="137">
        <f t="shared" si="291"/>
        <v>0.748348532221081</v>
      </c>
      <c r="BN1515" s="137">
        <f t="shared" si="292"/>
        <v>7.5844445631811919E-4</v>
      </c>
      <c r="BO1515" s="137" t="str">
        <f t="shared" si="293"/>
        <v/>
      </c>
      <c r="BP1515" s="137" t="str">
        <f t="shared" si="285"/>
        <v/>
      </c>
    </row>
    <row r="1516" spans="3:68" ht="20.100000000000001" customHeight="1" x14ac:dyDescent="0.25">
      <c r="C1516" s="12"/>
      <c r="E1516" s="130"/>
      <c r="F1516" s="130"/>
      <c r="S1516" s="138"/>
      <c r="U1516" s="154"/>
      <c r="V1516" s="154"/>
      <c r="AF1516" s="137">
        <v>692</v>
      </c>
      <c r="AG1516" s="137">
        <f t="shared" si="276"/>
        <v>-1.2319999999999998</v>
      </c>
      <c r="AK1516" s="137">
        <f t="shared" si="277"/>
        <v>0.1867750115642865</v>
      </c>
      <c r="AL1516" s="137">
        <f t="shared" si="278"/>
        <v>0.10897454206020703</v>
      </c>
      <c r="AM1516" s="137">
        <f t="shared" si="279"/>
        <v>0.1867750115642865</v>
      </c>
      <c r="AN1516" s="137" t="str">
        <f t="shared" si="280"/>
        <v/>
      </c>
      <c r="AO1516" s="137" t="str">
        <f t="shared" si="281"/>
        <v/>
      </c>
      <c r="AP1516" s="137">
        <f t="shared" si="282"/>
        <v>0</v>
      </c>
      <c r="AQ1516" s="137" t="str">
        <f t="shared" si="283"/>
        <v/>
      </c>
      <c r="AR1516" s="137" t="str">
        <f t="shared" si="284"/>
        <v/>
      </c>
      <c r="AZ1516" s="163"/>
      <c r="BA1516" s="142"/>
      <c r="BB1516" s="163"/>
      <c r="BC1516" s="174"/>
      <c r="BD1516" s="174"/>
      <c r="BE1516" s="174"/>
      <c r="BF1516" s="174"/>
      <c r="BG1516" s="164"/>
      <c r="BH1516" s="164"/>
      <c r="BI1516" s="164"/>
      <c r="BK1516" s="137">
        <v>669</v>
      </c>
      <c r="BL1516" s="137">
        <f t="shared" si="290"/>
        <v>4.2752000000000567</v>
      </c>
      <c r="BM1516" s="137">
        <f t="shared" si="291"/>
        <v>0.74759008776476288</v>
      </c>
      <c r="BN1516" s="137">
        <f t="shared" si="292"/>
        <v>7.5885603629244347E-4</v>
      </c>
      <c r="BO1516" s="137" t="str">
        <f t="shared" si="293"/>
        <v/>
      </c>
      <c r="BP1516" s="137" t="str">
        <f t="shared" si="285"/>
        <v/>
      </c>
    </row>
    <row r="1517" spans="3:68" ht="20.100000000000001" customHeight="1" x14ac:dyDescent="0.25">
      <c r="C1517" s="12"/>
      <c r="E1517" s="130"/>
      <c r="F1517" s="130"/>
      <c r="S1517" s="138"/>
      <c r="U1517" s="154"/>
      <c r="V1517" s="154"/>
      <c r="AF1517" s="137">
        <v>693</v>
      </c>
      <c r="AG1517" s="137">
        <f t="shared" si="276"/>
        <v>-1.2279999999999998</v>
      </c>
      <c r="AK1517" s="137">
        <f t="shared" si="277"/>
        <v>0.18769620890841079</v>
      </c>
      <c r="AL1517" s="137">
        <f t="shared" si="278"/>
        <v>0.10972348398897766</v>
      </c>
      <c r="AM1517" s="137">
        <f t="shared" si="279"/>
        <v>0.18769620890841079</v>
      </c>
      <c r="AN1517" s="137" t="str">
        <f t="shared" si="280"/>
        <v/>
      </c>
      <c r="AO1517" s="137" t="str">
        <f t="shared" si="281"/>
        <v/>
      </c>
      <c r="AP1517" s="137">
        <f t="shared" si="282"/>
        <v>0</v>
      </c>
      <c r="AQ1517" s="137" t="str">
        <f t="shared" si="283"/>
        <v/>
      </c>
      <c r="AR1517" s="137" t="str">
        <f t="shared" si="284"/>
        <v/>
      </c>
      <c r="AZ1517" s="163"/>
      <c r="BA1517" s="142"/>
      <c r="BB1517" s="163"/>
      <c r="BC1517" s="174"/>
      <c r="BD1517" s="174"/>
      <c r="BE1517" s="174"/>
      <c r="BF1517" s="174"/>
      <c r="BG1517" s="164"/>
      <c r="BH1517" s="164"/>
      <c r="BI1517" s="164"/>
      <c r="BK1517" s="137">
        <v>670</v>
      </c>
      <c r="BL1517" s="137">
        <f t="shared" si="290"/>
        <v>4.2816000000000569</v>
      </c>
      <c r="BM1517" s="137">
        <f t="shared" si="291"/>
        <v>0.74683123172847043</v>
      </c>
      <c r="BN1517" s="137">
        <f t="shared" si="292"/>
        <v>7.5926359213429606E-4</v>
      </c>
      <c r="BO1517" s="137" t="str">
        <f t="shared" si="293"/>
        <v/>
      </c>
      <c r="BP1517" s="137" t="str">
        <f t="shared" si="285"/>
        <v/>
      </c>
    </row>
    <row r="1518" spans="3:68" ht="20.100000000000001" customHeight="1" x14ac:dyDescent="0.25">
      <c r="C1518" s="12"/>
      <c r="E1518" s="130"/>
      <c r="F1518" s="130"/>
      <c r="S1518" s="138"/>
      <c r="U1518" s="154"/>
      <c r="V1518" s="154"/>
      <c r="AF1518" s="137">
        <v>694</v>
      </c>
      <c r="AG1518" s="137">
        <f t="shared" si="276"/>
        <v>-1.2239999999999998</v>
      </c>
      <c r="AK1518" s="137">
        <f t="shared" si="277"/>
        <v>0.18861893178415959</v>
      </c>
      <c r="AL1518" s="137">
        <f t="shared" si="278"/>
        <v>0.11047611376552452</v>
      </c>
      <c r="AM1518" s="137">
        <f t="shared" si="279"/>
        <v>0.18861893178415959</v>
      </c>
      <c r="AN1518" s="137" t="str">
        <f t="shared" si="280"/>
        <v/>
      </c>
      <c r="AO1518" s="137" t="str">
        <f t="shared" si="281"/>
        <v/>
      </c>
      <c r="AP1518" s="137">
        <f t="shared" si="282"/>
        <v>0</v>
      </c>
      <c r="AQ1518" s="137" t="str">
        <f t="shared" si="283"/>
        <v/>
      </c>
      <c r="AR1518" s="137" t="str">
        <f t="shared" si="284"/>
        <v/>
      </c>
      <c r="AZ1518" s="163"/>
      <c r="BA1518" s="142"/>
      <c r="BB1518" s="163"/>
      <c r="BC1518" s="174"/>
      <c r="BD1518" s="174"/>
      <c r="BE1518" s="174"/>
      <c r="BF1518" s="174"/>
      <c r="BG1518" s="164"/>
      <c r="BH1518" s="164"/>
      <c r="BI1518" s="164"/>
      <c r="BK1518" s="137">
        <v>671</v>
      </c>
      <c r="BL1518" s="137">
        <f t="shared" si="290"/>
        <v>4.2880000000000571</v>
      </c>
      <c r="BM1518" s="137">
        <f t="shared" si="291"/>
        <v>0.74607196813633614</v>
      </c>
      <c r="BN1518" s="137">
        <f t="shared" si="292"/>
        <v>7.5966712980846118E-4</v>
      </c>
      <c r="BO1518" s="137" t="str">
        <f t="shared" si="293"/>
        <v/>
      </c>
      <c r="BP1518" s="137" t="str">
        <f t="shared" si="285"/>
        <v/>
      </c>
    </row>
    <row r="1519" spans="3:68" ht="20.100000000000001" customHeight="1" x14ac:dyDescent="0.25">
      <c r="C1519" s="12"/>
      <c r="E1519" s="130"/>
      <c r="F1519" s="130"/>
      <c r="S1519" s="138"/>
      <c r="U1519" s="154"/>
      <c r="V1519" s="154"/>
      <c r="AF1519" s="137">
        <v>695</v>
      </c>
      <c r="AG1519" s="137">
        <f t="shared" si="276"/>
        <v>-1.2199999999999998</v>
      </c>
      <c r="AK1519" s="137">
        <f t="shared" si="277"/>
        <v>0.1895431580916403</v>
      </c>
      <c r="AL1519" s="137">
        <f t="shared" si="278"/>
        <v>0.11123243744783465</v>
      </c>
      <c r="AM1519" s="137">
        <f t="shared" si="279"/>
        <v>0.1895431580916403</v>
      </c>
      <c r="AN1519" s="137" t="str">
        <f t="shared" si="280"/>
        <v/>
      </c>
      <c r="AO1519" s="137" t="str">
        <f t="shared" si="281"/>
        <v/>
      </c>
      <c r="AP1519" s="137">
        <f t="shared" si="282"/>
        <v>0</v>
      </c>
      <c r="AQ1519" s="137" t="str">
        <f t="shared" si="283"/>
        <v/>
      </c>
      <c r="AR1519" s="137" t="str">
        <f t="shared" si="284"/>
        <v/>
      </c>
      <c r="AZ1519" s="163"/>
      <c r="BA1519" s="142"/>
      <c r="BB1519" s="163"/>
      <c r="BC1519" s="174"/>
      <c r="BD1519" s="174"/>
      <c r="BE1519" s="174"/>
      <c r="BF1519" s="174"/>
      <c r="BG1519" s="164"/>
      <c r="BH1519" s="164"/>
      <c r="BI1519" s="164"/>
      <c r="BK1519" s="137">
        <v>672</v>
      </c>
      <c r="BL1519" s="137">
        <f t="shared" si="290"/>
        <v>4.2944000000000573</v>
      </c>
      <c r="BM1519" s="137">
        <f t="shared" si="291"/>
        <v>0.74531230100652768</v>
      </c>
      <c r="BN1519" s="137">
        <f t="shared" si="292"/>
        <v>7.600666553118085E-4</v>
      </c>
      <c r="BO1519" s="137" t="str">
        <f t="shared" si="293"/>
        <v/>
      </c>
      <c r="BP1519" s="137" t="str">
        <f t="shared" si="285"/>
        <v/>
      </c>
    </row>
    <row r="1520" spans="3:68" ht="20.100000000000001" customHeight="1" x14ac:dyDescent="0.25">
      <c r="C1520" s="12"/>
      <c r="E1520" s="130"/>
      <c r="F1520" s="130"/>
      <c r="S1520" s="138"/>
      <c r="U1520" s="154"/>
      <c r="V1520" s="154"/>
      <c r="AF1520" s="137">
        <v>696</v>
      </c>
      <c r="AG1520" s="137">
        <f t="shared" si="276"/>
        <v>-1.2159999999999997</v>
      </c>
      <c r="AK1520" s="137">
        <f t="shared" si="277"/>
        <v>0.19046886555015347</v>
      </c>
      <c r="AL1520" s="137">
        <f t="shared" si="278"/>
        <v>0.1119924610051337</v>
      </c>
      <c r="AM1520" s="137">
        <f t="shared" si="279"/>
        <v>0.19046886555015347</v>
      </c>
      <c r="AN1520" s="137" t="str">
        <f t="shared" si="280"/>
        <v/>
      </c>
      <c r="AO1520" s="137" t="str">
        <f t="shared" si="281"/>
        <v/>
      </c>
      <c r="AP1520" s="137">
        <f t="shared" si="282"/>
        <v>0</v>
      </c>
      <c r="AQ1520" s="137" t="str">
        <f t="shared" si="283"/>
        <v/>
      </c>
      <c r="AR1520" s="137" t="str">
        <f t="shared" si="284"/>
        <v/>
      </c>
      <c r="AZ1520" s="163"/>
      <c r="BA1520" s="142"/>
      <c r="BB1520" s="163"/>
      <c r="BC1520" s="174"/>
      <c r="BD1520" s="174"/>
      <c r="BE1520" s="174"/>
      <c r="BF1520" s="174"/>
      <c r="BG1520" s="164"/>
      <c r="BH1520" s="164"/>
      <c r="BI1520" s="164"/>
      <c r="BK1520" s="137">
        <v>673</v>
      </c>
      <c r="BL1520" s="137">
        <f t="shared" si="290"/>
        <v>4.3008000000000575</v>
      </c>
      <c r="BM1520" s="137">
        <f t="shared" si="291"/>
        <v>0.74455223435121587</v>
      </c>
      <c r="BN1520" s="137">
        <f t="shared" si="292"/>
        <v>7.6046217467529154E-4</v>
      </c>
      <c r="BO1520" s="137" t="str">
        <f t="shared" si="293"/>
        <v/>
      </c>
      <c r="BP1520" s="137" t="str">
        <f t="shared" ref="BP1520:BP1551" si="294">IF($BM1520&lt;(1-$BI$860),$BN1520,"")</f>
        <v/>
      </c>
    </row>
    <row r="1521" spans="3:68" ht="20.100000000000001" customHeight="1" x14ac:dyDescent="0.25">
      <c r="C1521" s="12"/>
      <c r="E1521" s="130"/>
      <c r="F1521" s="130"/>
      <c r="S1521" s="138"/>
      <c r="U1521" s="154"/>
      <c r="V1521" s="154"/>
      <c r="AF1521" s="137">
        <v>697</v>
      </c>
      <c r="AG1521" s="137">
        <f t="shared" si="276"/>
        <v>-1.2119999999999997</v>
      </c>
      <c r="AK1521" s="137">
        <f t="shared" si="277"/>
        <v>0.19139603169873612</v>
      </c>
      <c r="AL1521" s="137">
        <f t="shared" si="278"/>
        <v>0.11275619031716393</v>
      </c>
      <c r="AM1521" s="137">
        <f t="shared" si="279"/>
        <v>0.19139603169873612</v>
      </c>
      <c r="AN1521" s="137" t="str">
        <f t="shared" si="280"/>
        <v/>
      </c>
      <c r="AO1521" s="137" t="str">
        <f t="shared" si="281"/>
        <v/>
      </c>
      <c r="AP1521" s="137">
        <f t="shared" si="282"/>
        <v>0</v>
      </c>
      <c r="AQ1521" s="137" t="str">
        <f t="shared" si="283"/>
        <v/>
      </c>
      <c r="AR1521" s="137" t="str">
        <f t="shared" si="284"/>
        <v/>
      </c>
      <c r="AZ1521" s="163"/>
      <c r="BA1521" s="142"/>
      <c r="BB1521" s="163"/>
      <c r="BC1521" s="174"/>
      <c r="BD1521" s="174"/>
      <c r="BE1521" s="174"/>
      <c r="BF1521" s="174"/>
      <c r="BG1521" s="164"/>
      <c r="BH1521" s="164"/>
      <c r="BI1521" s="164"/>
      <c r="BK1521" s="137">
        <v>674</v>
      </c>
      <c r="BL1521" s="137">
        <f t="shared" si="290"/>
        <v>4.3072000000000576</v>
      </c>
      <c r="BM1521" s="137">
        <f t="shared" si="291"/>
        <v>0.74379177217654058</v>
      </c>
      <c r="BN1521" s="137">
        <f t="shared" si="292"/>
        <v>7.6085369396383662E-4</v>
      </c>
      <c r="BO1521" s="137" t="str">
        <f t="shared" si="293"/>
        <v/>
      </c>
      <c r="BP1521" s="137" t="str">
        <f t="shared" si="294"/>
        <v/>
      </c>
    </row>
    <row r="1522" spans="3:68" ht="20.100000000000001" customHeight="1" x14ac:dyDescent="0.25">
      <c r="C1522" s="12"/>
      <c r="E1522" s="130"/>
      <c r="F1522" s="130"/>
      <c r="S1522" s="138"/>
      <c r="U1522" s="154"/>
      <c r="V1522" s="154"/>
      <c r="AF1522" s="137">
        <v>698</v>
      </c>
      <c r="AG1522" s="137">
        <f t="shared" si="276"/>
        <v>-1.2079999999999997</v>
      </c>
      <c r="AK1522" s="137">
        <f t="shared" si="277"/>
        <v>0.19232463389672252</v>
      </c>
      <c r="AL1522" s="137">
        <f t="shared" si="278"/>
        <v>0.1135236311734641</v>
      </c>
      <c r="AM1522" s="137">
        <f t="shared" si="279"/>
        <v>0.19232463389672252</v>
      </c>
      <c r="AN1522" s="137" t="str">
        <f t="shared" si="280"/>
        <v/>
      </c>
      <c r="AO1522" s="137" t="str">
        <f t="shared" si="281"/>
        <v/>
      </c>
      <c r="AP1522" s="137">
        <f t="shared" si="282"/>
        <v>0</v>
      </c>
      <c r="AQ1522" s="137" t="str">
        <f t="shared" si="283"/>
        <v/>
      </c>
      <c r="AR1522" s="137" t="str">
        <f t="shared" si="284"/>
        <v/>
      </c>
      <c r="AZ1522" s="163"/>
      <c r="BA1522" s="142"/>
      <c r="BB1522" s="163"/>
      <c r="BC1522" s="174"/>
      <c r="BD1522" s="174"/>
      <c r="BE1522" s="174"/>
      <c r="BF1522" s="174"/>
      <c r="BG1522" s="164"/>
      <c r="BH1522" s="164"/>
      <c r="BI1522" s="164"/>
      <c r="BK1522" s="137">
        <v>675</v>
      </c>
      <c r="BL1522" s="137">
        <f t="shared" si="290"/>
        <v>4.3136000000000578</v>
      </c>
      <c r="BM1522" s="137">
        <f t="shared" si="291"/>
        <v>0.74303091848257674</v>
      </c>
      <c r="BN1522" s="137">
        <f t="shared" si="292"/>
        <v>7.6124121927501065E-4</v>
      </c>
      <c r="BO1522" s="137" t="str">
        <f t="shared" si="293"/>
        <v/>
      </c>
      <c r="BP1522" s="137" t="str">
        <f t="shared" si="294"/>
        <v/>
      </c>
    </row>
    <row r="1523" spans="3:68" ht="20.100000000000001" customHeight="1" x14ac:dyDescent="0.25">
      <c r="C1523" s="12"/>
      <c r="E1523" s="130"/>
      <c r="F1523" s="130"/>
      <c r="S1523" s="138"/>
      <c r="U1523" s="154"/>
      <c r="V1523" s="154"/>
      <c r="AF1523" s="137">
        <v>699</v>
      </c>
      <c r="AG1523" s="137">
        <f t="shared" si="276"/>
        <v>-1.2039999999999997</v>
      </c>
      <c r="AK1523" s="137">
        <f t="shared" si="277"/>
        <v>0.19325464932432182</v>
      </c>
      <c r="AL1523" s="137">
        <f t="shared" si="278"/>
        <v>0.1142947892726518</v>
      </c>
      <c r="AM1523" s="137">
        <f t="shared" si="279"/>
        <v>0.19325464932432182</v>
      </c>
      <c r="AN1523" s="137" t="str">
        <f t="shared" si="280"/>
        <v/>
      </c>
      <c r="AO1523" s="137" t="str">
        <f t="shared" si="281"/>
        <v/>
      </c>
      <c r="AP1523" s="137">
        <f t="shared" si="282"/>
        <v>0</v>
      </c>
      <c r="AQ1523" s="137" t="str">
        <f t="shared" si="283"/>
        <v/>
      </c>
      <c r="AR1523" s="137" t="str">
        <f t="shared" si="284"/>
        <v/>
      </c>
      <c r="AZ1523" s="163"/>
      <c r="BA1523" s="142"/>
      <c r="BB1523" s="163"/>
      <c r="BC1523" s="174"/>
      <c r="BD1523" s="174"/>
      <c r="BE1523" s="174"/>
      <c r="BF1523" s="174"/>
      <c r="BG1523" s="164"/>
      <c r="BH1523" s="164"/>
      <c r="BI1523" s="164"/>
      <c r="BK1523" s="137">
        <v>676</v>
      </c>
      <c r="BL1523" s="137">
        <f t="shared" si="290"/>
        <v>4.320000000000058</v>
      </c>
      <c r="BM1523" s="137">
        <f t="shared" si="291"/>
        <v>0.74226967726330173</v>
      </c>
      <c r="BN1523" s="137">
        <f t="shared" si="292"/>
        <v>7.6162475673946517E-4</v>
      </c>
      <c r="BO1523" s="137" t="str">
        <f t="shared" si="293"/>
        <v/>
      </c>
      <c r="BP1523" s="137" t="str">
        <f t="shared" si="294"/>
        <v/>
      </c>
    </row>
    <row r="1524" spans="3:68" ht="20.100000000000001" customHeight="1" x14ac:dyDescent="0.25">
      <c r="C1524" s="12"/>
      <c r="E1524" s="130"/>
      <c r="F1524" s="130"/>
      <c r="S1524" s="138"/>
      <c r="U1524" s="154"/>
      <c r="V1524" s="154"/>
      <c r="AF1524" s="137">
        <v>700</v>
      </c>
      <c r="AG1524" s="137">
        <f t="shared" si="276"/>
        <v>-1.1999999999999997</v>
      </c>
      <c r="AK1524" s="137">
        <f t="shared" si="277"/>
        <v>0.19418605498321304</v>
      </c>
      <c r="AL1524" s="137">
        <f t="shared" si="278"/>
        <v>0.1150696702217083</v>
      </c>
      <c r="AM1524" s="137">
        <f t="shared" si="279"/>
        <v>0.19418605498321304</v>
      </c>
      <c r="AN1524" s="137" t="str">
        <f t="shared" si="280"/>
        <v/>
      </c>
      <c r="AO1524" s="137" t="str">
        <f t="shared" si="281"/>
        <v/>
      </c>
      <c r="AP1524" s="137">
        <f t="shared" si="282"/>
        <v>0</v>
      </c>
      <c r="AQ1524" s="137" t="str">
        <f t="shared" si="283"/>
        <v/>
      </c>
      <c r="AR1524" s="137" t="str">
        <f t="shared" si="284"/>
        <v/>
      </c>
      <c r="AZ1524" s="163"/>
      <c r="BA1524" s="142"/>
      <c r="BB1524" s="163"/>
      <c r="BC1524" s="174"/>
      <c r="BD1524" s="174"/>
      <c r="BE1524" s="174"/>
      <c r="BF1524" s="174"/>
      <c r="BG1524" s="164"/>
      <c r="BH1524" s="164"/>
      <c r="BI1524" s="164"/>
      <c r="BK1524" s="137">
        <v>677</v>
      </c>
      <c r="BL1524" s="137">
        <f t="shared" si="290"/>
        <v>4.3264000000000582</v>
      </c>
      <c r="BM1524" s="137">
        <f t="shared" si="291"/>
        <v>0.74150805250656227</v>
      </c>
      <c r="BN1524" s="137">
        <f t="shared" si="292"/>
        <v>7.6200431251971512E-4</v>
      </c>
      <c r="BO1524" s="137" t="str">
        <f t="shared" si="293"/>
        <v/>
      </c>
      <c r="BP1524" s="137" t="str">
        <f t="shared" si="294"/>
        <v/>
      </c>
    </row>
    <row r="1525" spans="3:68" ht="20.100000000000001" customHeight="1" x14ac:dyDescent="0.25">
      <c r="C1525" s="12"/>
      <c r="E1525" s="130"/>
      <c r="F1525" s="130"/>
      <c r="S1525" s="138"/>
      <c r="U1525" s="154"/>
      <c r="V1525" s="154"/>
      <c r="AF1525" s="137">
        <v>701</v>
      </c>
      <c r="AG1525" s="137">
        <f t="shared" si="276"/>
        <v>-1.1959999999999997</v>
      </c>
      <c r="AK1525" s="137">
        <f t="shared" si="277"/>
        <v>0.19511882769715705</v>
      </c>
      <c r="AL1525" s="137">
        <f t="shared" si="278"/>
        <v>0.11584827953526546</v>
      </c>
      <c r="AM1525" s="137">
        <f t="shared" si="279"/>
        <v>0.19511882769715705</v>
      </c>
      <c r="AN1525" s="137" t="str">
        <f t="shared" si="280"/>
        <v/>
      </c>
      <c r="AO1525" s="137" t="str">
        <f t="shared" si="281"/>
        <v/>
      </c>
      <c r="AP1525" s="137">
        <f t="shared" si="282"/>
        <v>0</v>
      </c>
      <c r="AQ1525" s="137" t="str">
        <f t="shared" si="283"/>
        <v/>
      </c>
      <c r="AR1525" s="137" t="str">
        <f t="shared" si="284"/>
        <v/>
      </c>
      <c r="AZ1525" s="163"/>
      <c r="BA1525" s="142"/>
      <c r="BB1525" s="163"/>
      <c r="BC1525" s="174"/>
      <c r="BD1525" s="174"/>
      <c r="BE1525" s="174"/>
      <c r="BF1525" s="174"/>
      <c r="BG1525" s="164"/>
      <c r="BH1525" s="164"/>
      <c r="BI1525" s="164"/>
      <c r="BK1525" s="137">
        <v>678</v>
      </c>
      <c r="BL1525" s="137">
        <f t="shared" si="290"/>
        <v>4.3328000000000584</v>
      </c>
      <c r="BM1525" s="137">
        <f t="shared" si="291"/>
        <v>0.74074604819404255</v>
      </c>
      <c r="BN1525" s="137">
        <f t="shared" si="292"/>
        <v>7.6237989281169316E-4</v>
      </c>
      <c r="BO1525" s="137" t="str">
        <f t="shared" si="293"/>
        <v/>
      </c>
      <c r="BP1525" s="137" t="str">
        <f t="shared" si="294"/>
        <v/>
      </c>
    </row>
    <row r="1526" spans="3:68" ht="20.100000000000001" customHeight="1" x14ac:dyDescent="0.25">
      <c r="C1526" s="12"/>
      <c r="E1526" s="130"/>
      <c r="F1526" s="130"/>
      <c r="S1526" s="138"/>
      <c r="U1526" s="154"/>
      <c r="V1526" s="154"/>
      <c r="AF1526" s="137">
        <v>702</v>
      </c>
      <c r="AG1526" s="137">
        <f t="shared" si="276"/>
        <v>-1.1919999999999997</v>
      </c>
      <c r="AK1526" s="137">
        <f t="shared" si="277"/>
        <v>0.19605294411262617</v>
      </c>
      <c r="AL1526" s="137">
        <f t="shared" si="278"/>
        <v>0.11663062263489543</v>
      </c>
      <c r="AM1526" s="137">
        <f t="shared" si="279"/>
        <v>0.19605294411262617</v>
      </c>
      <c r="AN1526" s="137" t="str">
        <f t="shared" si="280"/>
        <v/>
      </c>
      <c r="AO1526" s="137" t="str">
        <f t="shared" si="281"/>
        <v/>
      </c>
      <c r="AP1526" s="137">
        <f t="shared" si="282"/>
        <v>0</v>
      </c>
      <c r="AQ1526" s="137" t="str">
        <f t="shared" si="283"/>
        <v/>
      </c>
      <c r="AR1526" s="137" t="str">
        <f t="shared" si="284"/>
        <v/>
      </c>
      <c r="AZ1526" s="163"/>
      <c r="BA1526" s="142"/>
      <c r="BB1526" s="163"/>
      <c r="BC1526" s="174"/>
      <c r="BD1526" s="174"/>
      <c r="BE1526" s="174"/>
      <c r="BF1526" s="174"/>
      <c r="BG1526" s="164"/>
      <c r="BH1526" s="164"/>
      <c r="BI1526" s="164"/>
      <c r="BK1526" s="137">
        <v>679</v>
      </c>
      <c r="BL1526" s="137">
        <f t="shared" si="290"/>
        <v>4.3392000000000586</v>
      </c>
      <c r="BM1526" s="137">
        <f t="shared" si="291"/>
        <v>0.73998366830123086</v>
      </c>
      <c r="BN1526" s="137">
        <f t="shared" si="292"/>
        <v>7.6275150384230717E-4</v>
      </c>
      <c r="BO1526" s="137" t="str">
        <f t="shared" si="293"/>
        <v/>
      </c>
      <c r="BP1526" s="137" t="str">
        <f t="shared" si="294"/>
        <v/>
      </c>
    </row>
    <row r="1527" spans="3:68" ht="20.100000000000001" customHeight="1" x14ac:dyDescent="0.25">
      <c r="C1527" s="12"/>
      <c r="E1527" s="130"/>
      <c r="F1527" s="130"/>
      <c r="S1527" s="138"/>
      <c r="U1527" s="154"/>
      <c r="V1527" s="154"/>
      <c r="AF1527" s="137">
        <v>703</v>
      </c>
      <c r="AG1527" s="137">
        <f t="shared" si="276"/>
        <v>-1.1879999999999997</v>
      </c>
      <c r="AK1527" s="137">
        <f t="shared" si="277"/>
        <v>0.19698838069945057</v>
      </c>
      <c r="AL1527" s="137">
        <f t="shared" si="278"/>
        <v>0.11741670484840276</v>
      </c>
      <c r="AM1527" s="137">
        <f t="shared" si="279"/>
        <v>0.19698838069945057</v>
      </c>
      <c r="AN1527" s="137" t="str">
        <f t="shared" si="280"/>
        <v/>
      </c>
      <c r="AO1527" s="137" t="str">
        <f t="shared" si="281"/>
        <v/>
      </c>
      <c r="AP1527" s="137">
        <f t="shared" si="282"/>
        <v>0</v>
      </c>
      <c r="AQ1527" s="137" t="str">
        <f t="shared" si="283"/>
        <v/>
      </c>
      <c r="AR1527" s="137" t="str">
        <f t="shared" si="284"/>
        <v/>
      </c>
      <c r="AZ1527" s="163"/>
      <c r="BA1527" s="142"/>
      <c r="BB1527" s="163"/>
      <c r="BC1527" s="174"/>
      <c r="BD1527" s="174"/>
      <c r="BE1527" s="174"/>
      <c r="BF1527" s="174"/>
      <c r="BG1527" s="164"/>
      <c r="BH1527" s="164"/>
      <c r="BI1527" s="164"/>
      <c r="BK1527" s="137">
        <v>680</v>
      </c>
      <c r="BL1527" s="137">
        <f t="shared" si="290"/>
        <v>4.3456000000000587</v>
      </c>
      <c r="BM1527" s="137">
        <f t="shared" si="291"/>
        <v>0.73922091679738855</v>
      </c>
      <c r="BN1527" s="137">
        <f t="shared" si="292"/>
        <v>7.6311915187077251E-4</v>
      </c>
      <c r="BO1527" s="137" t="str">
        <f t="shared" si="293"/>
        <v/>
      </c>
      <c r="BP1527" s="137" t="str">
        <f t="shared" si="294"/>
        <v/>
      </c>
    </row>
    <row r="1528" spans="3:68" ht="20.100000000000001" customHeight="1" x14ac:dyDescent="0.25">
      <c r="C1528" s="12"/>
      <c r="E1528" s="130"/>
      <c r="F1528" s="130"/>
      <c r="S1528" s="138"/>
      <c r="U1528" s="154"/>
      <c r="V1528" s="154"/>
      <c r="AF1528" s="137">
        <v>704</v>
      </c>
      <c r="AG1528" s="137">
        <f t="shared" si="276"/>
        <v>-1.1840000000000002</v>
      </c>
      <c r="AK1528" s="137">
        <f t="shared" si="277"/>
        <v>0.19792511375148211</v>
      </c>
      <c r="AL1528" s="137">
        <f t="shared" si="278"/>
        <v>0.11820653140911903</v>
      </c>
      <c r="AM1528" s="137">
        <f t="shared" si="279"/>
        <v>0.19792511375148211</v>
      </c>
      <c r="AN1528" s="137" t="str">
        <f t="shared" si="280"/>
        <v/>
      </c>
      <c r="AO1528" s="137" t="str">
        <f t="shared" si="281"/>
        <v/>
      </c>
      <c r="AP1528" s="137">
        <f t="shared" si="282"/>
        <v>0</v>
      </c>
      <c r="AQ1528" s="137" t="str">
        <f t="shared" si="283"/>
        <v/>
      </c>
      <c r="AR1528" s="137" t="str">
        <f t="shared" si="284"/>
        <v/>
      </c>
      <c r="AZ1528" s="163"/>
      <c r="BA1528" s="142"/>
      <c r="BB1528" s="163"/>
      <c r="BC1528" s="174"/>
      <c r="BD1528" s="174"/>
      <c r="BE1528" s="174"/>
      <c r="BF1528" s="174"/>
      <c r="BG1528" s="164"/>
      <c r="BH1528" s="164"/>
      <c r="BI1528" s="164"/>
      <c r="BK1528" s="137">
        <v>681</v>
      </c>
      <c r="BL1528" s="137">
        <f t="shared" si="290"/>
        <v>4.3520000000000589</v>
      </c>
      <c r="BM1528" s="137">
        <f t="shared" si="291"/>
        <v>0.73845779764551778</v>
      </c>
      <c r="BN1528" s="137">
        <f t="shared" si="292"/>
        <v>7.6348284318650261E-4</v>
      </c>
      <c r="BO1528" s="137" t="str">
        <f t="shared" si="293"/>
        <v/>
      </c>
      <c r="BP1528" s="137" t="str">
        <f t="shared" si="294"/>
        <v/>
      </c>
    </row>
    <row r="1529" spans="3:68" ht="20.100000000000001" customHeight="1" x14ac:dyDescent="0.25">
      <c r="C1529" s="12"/>
      <c r="E1529" s="130"/>
      <c r="F1529" s="130"/>
      <c r="S1529" s="138"/>
      <c r="U1529" s="154"/>
      <c r="V1529" s="154"/>
      <c r="AF1529" s="137">
        <v>705</v>
      </c>
      <c r="AG1529" s="137">
        <f t="shared" ref="AG1529:AG1592" si="295">AG$818+(AF1529*AG$821)</f>
        <v>-1.1800000000000002</v>
      </c>
      <c r="AK1529" s="137">
        <f t="shared" ref="AK1529:AK1592" si="296">_xlfn.NORM.DIST(AG1529,AG$815,AG$816,0)</f>
        <v>0.19886311938727586</v>
      </c>
      <c r="AL1529" s="137">
        <f t="shared" ref="AL1529:AL1592" si="297">_xlfn.NORM.DIST(AG1529,AG$815,AG$816,1)</f>
        <v>0.11900010745520065</v>
      </c>
      <c r="AM1529" s="137">
        <f t="shared" ref="AM1529:AM1592" si="298">IF(OR(AL1529&lt;$AN$820,AL1529&gt;$AN$821),AK1529,"")</f>
        <v>0.19886311938727586</v>
      </c>
      <c r="AN1529" s="137" t="str">
        <f t="shared" ref="AN1529:AN1592" si="299">IF(AND(AL1529&gt;$AN$820,AL1529&lt;$AN$821),AK1529,"")</f>
        <v/>
      </c>
      <c r="AO1529" s="137" t="str">
        <f t="shared" ref="AO1529:AO1592" si="300">IF(AK1529=MAX(AK$824:AK$2815),AK1529,"")</f>
        <v/>
      </c>
      <c r="AP1529" s="137">
        <f t="shared" ref="AP1529:AP1592" si="301">_xlfn.NORM.DIST(AF1529,AN$816,AN$817,0)</f>
        <v>0</v>
      </c>
      <c r="AQ1529" s="137" t="str">
        <f t="shared" ref="AQ1529:AQ1592" si="302">IF(AP1529=MAX(AP$824:AP$2815),AK1529,"")</f>
        <v/>
      </c>
      <c r="AR1529" s="137" t="str">
        <f t="shared" ref="AR1529:AR1592" si="303">IF(AQ1529=MIN(AQ$824:AQ$2815),AQ1529,"")</f>
        <v/>
      </c>
      <c r="AZ1529" s="163"/>
      <c r="BA1529" s="142"/>
      <c r="BB1529" s="163"/>
      <c r="BC1529" s="174"/>
      <c r="BD1529" s="174"/>
      <c r="BE1529" s="174"/>
      <c r="BF1529" s="174"/>
      <c r="BG1529" s="164"/>
      <c r="BH1529" s="164"/>
      <c r="BI1529" s="164"/>
      <c r="BK1529" s="137">
        <v>682</v>
      </c>
      <c r="BL1529" s="137">
        <f t="shared" si="290"/>
        <v>4.3584000000000591</v>
      </c>
      <c r="BM1529" s="137">
        <f t="shared" si="291"/>
        <v>0.73769431480233127</v>
      </c>
      <c r="BN1529" s="137">
        <f t="shared" si="292"/>
        <v>7.6384258411177353E-4</v>
      </c>
      <c r="BO1529" s="137" t="str">
        <f t="shared" si="293"/>
        <v/>
      </c>
      <c r="BP1529" s="137" t="str">
        <f t="shared" si="294"/>
        <v/>
      </c>
    </row>
    <row r="1530" spans="3:68" ht="20.100000000000001" customHeight="1" x14ac:dyDescent="0.25">
      <c r="C1530" s="12"/>
      <c r="E1530" s="130"/>
      <c r="F1530" s="130"/>
      <c r="S1530" s="138"/>
      <c r="U1530" s="154"/>
      <c r="V1530" s="154"/>
      <c r="AF1530" s="137">
        <v>706</v>
      </c>
      <c r="AG1530" s="137">
        <f t="shared" si="295"/>
        <v>-1.1760000000000002</v>
      </c>
      <c r="AK1530" s="137">
        <f t="shared" si="296"/>
        <v>0.19980237355078795</v>
      </c>
      <c r="AL1530" s="137">
        <f t="shared" si="297"/>
        <v>0.11979743802892859</v>
      </c>
      <c r="AM1530" s="137">
        <f t="shared" si="298"/>
        <v>0.19980237355078795</v>
      </c>
      <c r="AN1530" s="137" t="str">
        <f t="shared" si="299"/>
        <v/>
      </c>
      <c r="AO1530" s="137" t="str">
        <f t="shared" si="300"/>
        <v/>
      </c>
      <c r="AP1530" s="137">
        <f t="shared" si="301"/>
        <v>0</v>
      </c>
      <c r="AQ1530" s="137" t="str">
        <f t="shared" si="302"/>
        <v/>
      </c>
      <c r="AR1530" s="137" t="str">
        <f t="shared" si="303"/>
        <v/>
      </c>
      <c r="AZ1530" s="163"/>
      <c r="BA1530" s="142"/>
      <c r="BB1530" s="163"/>
      <c r="BC1530" s="174"/>
      <c r="BD1530" s="174"/>
      <c r="BE1530" s="174"/>
      <c r="BF1530" s="174"/>
      <c r="BG1530" s="164"/>
      <c r="BH1530" s="164"/>
      <c r="BI1530" s="164"/>
      <c r="BK1530" s="137">
        <v>683</v>
      </c>
      <c r="BL1530" s="137">
        <f t="shared" si="290"/>
        <v>4.3648000000000593</v>
      </c>
      <c r="BM1530" s="137">
        <f t="shared" si="291"/>
        <v>0.7369304722182195</v>
      </c>
      <c r="BN1530" s="137">
        <f t="shared" si="292"/>
        <v>7.6419838099839321E-4</v>
      </c>
      <c r="BO1530" s="137" t="str">
        <f t="shared" si="293"/>
        <v/>
      </c>
      <c r="BP1530" s="137" t="str">
        <f t="shared" si="294"/>
        <v/>
      </c>
    </row>
    <row r="1531" spans="3:68" ht="20.100000000000001" customHeight="1" x14ac:dyDescent="0.25">
      <c r="C1531" s="12"/>
      <c r="E1531" s="130"/>
      <c r="F1531" s="130"/>
      <c r="S1531" s="138"/>
      <c r="U1531" s="154"/>
      <c r="V1531" s="154"/>
      <c r="AF1531" s="137">
        <v>707</v>
      </c>
      <c r="AG1531" s="137">
        <f t="shared" si="295"/>
        <v>-1.1720000000000002</v>
      </c>
      <c r="AK1531" s="137">
        <f t="shared" si="296"/>
        <v>0.20074285201209172</v>
      </c>
      <c r="AL1531" s="137">
        <f t="shared" si="297"/>
        <v>0.12059852807601174</v>
      </c>
      <c r="AM1531" s="137">
        <f t="shared" si="298"/>
        <v>0.20074285201209172</v>
      </c>
      <c r="AN1531" s="137" t="str">
        <f t="shared" si="299"/>
        <v/>
      </c>
      <c r="AO1531" s="137" t="str">
        <f t="shared" si="300"/>
        <v/>
      </c>
      <c r="AP1531" s="137">
        <f t="shared" si="301"/>
        <v>0</v>
      </c>
      <c r="AQ1531" s="137" t="str">
        <f t="shared" si="302"/>
        <v/>
      </c>
      <c r="AR1531" s="137" t="str">
        <f t="shared" si="303"/>
        <v/>
      </c>
      <c r="AZ1531" s="163"/>
      <c r="BA1531" s="142"/>
      <c r="BB1531" s="163"/>
      <c r="BC1531" s="174"/>
      <c r="BD1531" s="174"/>
      <c r="BE1531" s="174"/>
      <c r="BF1531" s="174"/>
      <c r="BG1531" s="164"/>
      <c r="BH1531" s="164"/>
      <c r="BI1531" s="164"/>
      <c r="BK1531" s="137">
        <v>684</v>
      </c>
      <c r="BL1531" s="137">
        <f t="shared" si="290"/>
        <v>4.3712000000000595</v>
      </c>
      <c r="BM1531" s="137">
        <f t="shared" si="291"/>
        <v>0.73616627383722111</v>
      </c>
      <c r="BN1531" s="137">
        <f t="shared" si="292"/>
        <v>7.6455024022881179E-4</v>
      </c>
      <c r="BO1531" s="137" t="str">
        <f t="shared" si="293"/>
        <v/>
      </c>
      <c r="BP1531" s="137" t="str">
        <f t="shared" si="294"/>
        <v/>
      </c>
    </row>
    <row r="1532" spans="3:68" ht="20.100000000000001" customHeight="1" x14ac:dyDescent="0.25">
      <c r="C1532" s="12"/>
      <c r="E1532" s="130"/>
      <c r="F1532" s="130"/>
      <c r="S1532" s="138"/>
      <c r="U1532" s="154"/>
      <c r="V1532" s="154"/>
      <c r="AF1532" s="137">
        <v>708</v>
      </c>
      <c r="AG1532" s="137">
        <f t="shared" si="295"/>
        <v>-1.1680000000000001</v>
      </c>
      <c r="AK1532" s="137">
        <f t="shared" si="296"/>
        <v>0.20168453036811068</v>
      </c>
      <c r="AL1532" s="137">
        <f t="shared" si="297"/>
        <v>0.12140338244489259</v>
      </c>
      <c r="AM1532" s="137">
        <f t="shared" si="298"/>
        <v>0.20168453036811068</v>
      </c>
      <c r="AN1532" s="137" t="str">
        <f t="shared" si="299"/>
        <v/>
      </c>
      <c r="AO1532" s="137" t="str">
        <f t="shared" si="300"/>
        <v/>
      </c>
      <c r="AP1532" s="137">
        <f t="shared" si="301"/>
        <v>0</v>
      </c>
      <c r="AQ1532" s="137" t="str">
        <f t="shared" si="302"/>
        <v/>
      </c>
      <c r="AR1532" s="137" t="str">
        <f t="shared" si="303"/>
        <v/>
      </c>
      <c r="AZ1532" s="163"/>
      <c r="BA1532" s="142"/>
      <c r="BB1532" s="163"/>
      <c r="BC1532" s="174"/>
      <c r="BD1532" s="174"/>
      <c r="BE1532" s="174"/>
      <c r="BF1532" s="174"/>
      <c r="BG1532" s="164"/>
      <c r="BH1532" s="164"/>
      <c r="BI1532" s="164"/>
      <c r="BK1532" s="137">
        <v>685</v>
      </c>
      <c r="BL1532" s="137">
        <f t="shared" si="290"/>
        <v>4.3776000000000597</v>
      </c>
      <c r="BM1532" s="137">
        <f t="shared" si="291"/>
        <v>0.7354017235969923</v>
      </c>
      <c r="BN1532" s="137">
        <f t="shared" si="292"/>
        <v>7.6489816821612155E-4</v>
      </c>
      <c r="BO1532" s="137" t="str">
        <f t="shared" si="293"/>
        <v/>
      </c>
      <c r="BP1532" s="137" t="str">
        <f t="shared" si="294"/>
        <v/>
      </c>
    </row>
    <row r="1533" spans="3:68" ht="20.100000000000001" customHeight="1" x14ac:dyDescent="0.25">
      <c r="C1533" s="12"/>
      <c r="E1533" s="130"/>
      <c r="F1533" s="130"/>
      <c r="S1533" s="138"/>
      <c r="U1533" s="154"/>
      <c r="V1533" s="154"/>
      <c r="AF1533" s="137">
        <v>709</v>
      </c>
      <c r="AG1533" s="137">
        <f t="shared" si="295"/>
        <v>-1.1640000000000001</v>
      </c>
      <c r="AK1533" s="137">
        <f t="shared" si="296"/>
        <v>0.20262738404336905</v>
      </c>
      <c r="AL1533" s="137">
        <f t="shared" si="297"/>
        <v>0.12221200588605655</v>
      </c>
      <c r="AM1533" s="137">
        <f t="shared" si="298"/>
        <v>0.20262738404336905</v>
      </c>
      <c r="AN1533" s="137" t="str">
        <f t="shared" si="299"/>
        <v/>
      </c>
      <c r="AO1533" s="137" t="str">
        <f t="shared" si="300"/>
        <v/>
      </c>
      <c r="AP1533" s="137">
        <f t="shared" si="301"/>
        <v>0</v>
      </c>
      <c r="AQ1533" s="137" t="str">
        <f t="shared" si="302"/>
        <v/>
      </c>
      <c r="AR1533" s="137" t="str">
        <f t="shared" si="303"/>
        <v/>
      </c>
      <c r="AZ1533" s="163"/>
      <c r="BA1533" s="142"/>
      <c r="BB1533" s="163"/>
      <c r="BC1533" s="174"/>
      <c r="BD1533" s="174"/>
      <c r="BE1533" s="174"/>
      <c r="BF1533" s="174"/>
      <c r="BG1533" s="164"/>
      <c r="BH1533" s="164"/>
      <c r="BI1533" s="164"/>
      <c r="BK1533" s="137">
        <v>686</v>
      </c>
      <c r="BL1533" s="137">
        <f t="shared" si="290"/>
        <v>4.3840000000000598</v>
      </c>
      <c r="BM1533" s="137">
        <f t="shared" si="291"/>
        <v>0.73463682542877617</v>
      </c>
      <c r="BN1533" s="137">
        <f t="shared" si="292"/>
        <v>7.6524217140316875E-4</v>
      </c>
      <c r="BO1533" s="137" t="str">
        <f t="shared" si="293"/>
        <v/>
      </c>
      <c r="BP1533" s="137" t="str">
        <f t="shared" si="294"/>
        <v/>
      </c>
    </row>
    <row r="1534" spans="3:68" ht="20.100000000000001" customHeight="1" x14ac:dyDescent="0.25">
      <c r="C1534" s="12"/>
      <c r="E1534" s="130"/>
      <c r="F1534" s="130"/>
      <c r="S1534" s="138"/>
      <c r="U1534" s="154"/>
      <c r="V1534" s="154"/>
      <c r="AF1534" s="137">
        <v>710</v>
      </c>
      <c r="AG1534" s="137">
        <f t="shared" si="295"/>
        <v>-1.1600000000000001</v>
      </c>
      <c r="AK1534" s="137">
        <f t="shared" si="296"/>
        <v>0.20357138829075938</v>
      </c>
      <c r="AL1534" s="137">
        <f t="shared" si="297"/>
        <v>0.12302440305134332</v>
      </c>
      <c r="AM1534" s="137">
        <f t="shared" si="298"/>
        <v>0.20357138829075938</v>
      </c>
      <c r="AN1534" s="137" t="str">
        <f t="shared" si="299"/>
        <v/>
      </c>
      <c r="AO1534" s="137" t="str">
        <f t="shared" si="300"/>
        <v/>
      </c>
      <c r="AP1534" s="137">
        <f t="shared" si="301"/>
        <v>0</v>
      </c>
      <c r="AQ1534" s="137" t="str">
        <f t="shared" si="302"/>
        <v/>
      </c>
      <c r="AR1534" s="137" t="str">
        <f t="shared" si="303"/>
        <v/>
      </c>
      <c r="AZ1534" s="163"/>
      <c r="BA1534" s="142"/>
      <c r="BB1534" s="163"/>
      <c r="BC1534" s="174"/>
      <c r="BD1534" s="174"/>
      <c r="BE1534" s="174"/>
      <c r="BF1534" s="174"/>
      <c r="BG1534" s="164"/>
      <c r="BH1534" s="164"/>
      <c r="BI1534" s="164"/>
      <c r="BK1534" s="137">
        <v>687</v>
      </c>
      <c r="BL1534" s="137">
        <f t="shared" si="290"/>
        <v>4.39040000000006</v>
      </c>
      <c r="BM1534" s="137">
        <f t="shared" si="291"/>
        <v>0.73387158325737301</v>
      </c>
      <c r="BN1534" s="137">
        <f t="shared" si="292"/>
        <v>7.6558225626210952E-4</v>
      </c>
      <c r="BO1534" s="137" t="str">
        <f t="shared" si="293"/>
        <v/>
      </c>
      <c r="BP1534" s="137" t="str">
        <f t="shared" si="294"/>
        <v/>
      </c>
    </row>
    <row r="1535" spans="3:68" ht="20.100000000000001" customHeight="1" x14ac:dyDescent="0.25">
      <c r="C1535" s="12"/>
      <c r="E1535" s="130"/>
      <c r="F1535" s="130"/>
      <c r="S1535" s="138"/>
      <c r="U1535" s="154"/>
      <c r="V1535" s="154"/>
      <c r="AF1535" s="137">
        <v>711</v>
      </c>
      <c r="AG1535" s="137">
        <f t="shared" si="295"/>
        <v>-1.1560000000000001</v>
      </c>
      <c r="AK1535" s="137">
        <f t="shared" si="296"/>
        <v>0.20451651819232791</v>
      </c>
      <c r="AL1535" s="137">
        <f t="shared" si="297"/>
        <v>0.12384057849326242</v>
      </c>
      <c r="AM1535" s="137">
        <f t="shared" si="298"/>
        <v>0.20451651819232791</v>
      </c>
      <c r="AN1535" s="137" t="str">
        <f t="shared" si="299"/>
        <v/>
      </c>
      <c r="AO1535" s="137" t="str">
        <f t="shared" si="300"/>
        <v/>
      </c>
      <c r="AP1535" s="137">
        <f t="shared" si="301"/>
        <v>0</v>
      </c>
      <c r="AQ1535" s="137" t="str">
        <f t="shared" si="302"/>
        <v/>
      </c>
      <c r="AR1535" s="137" t="str">
        <f t="shared" si="303"/>
        <v/>
      </c>
      <c r="AZ1535" s="163"/>
      <c r="BA1535" s="142"/>
      <c r="BB1535" s="163"/>
      <c r="BC1535" s="174"/>
      <c r="BD1535" s="174"/>
      <c r="BE1535" s="174"/>
      <c r="BF1535" s="174"/>
      <c r="BG1535" s="164"/>
      <c r="BH1535" s="164"/>
      <c r="BI1535" s="164"/>
      <c r="BK1535" s="137">
        <v>688</v>
      </c>
      <c r="BL1535" s="137">
        <f t="shared" si="290"/>
        <v>4.3968000000000602</v>
      </c>
      <c r="BM1535" s="137">
        <f t="shared" si="291"/>
        <v>0.7331060010011109</v>
      </c>
      <c r="BN1535" s="137">
        <f t="shared" si="292"/>
        <v>7.6591842929529808E-4</v>
      </c>
      <c r="BO1535" s="137" t="str">
        <f t="shared" si="293"/>
        <v/>
      </c>
      <c r="BP1535" s="137" t="str">
        <f t="shared" si="294"/>
        <v/>
      </c>
    </row>
    <row r="1536" spans="3:68" ht="20.100000000000001" customHeight="1" x14ac:dyDescent="0.25">
      <c r="C1536" s="12"/>
      <c r="E1536" s="130"/>
      <c r="F1536" s="130"/>
      <c r="S1536" s="138"/>
      <c r="U1536" s="154"/>
      <c r="V1536" s="154"/>
      <c r="AF1536" s="137">
        <v>712</v>
      </c>
      <c r="AG1536" s="137">
        <f t="shared" si="295"/>
        <v>-1.1520000000000001</v>
      </c>
      <c r="AK1536" s="137">
        <f t="shared" si="296"/>
        <v>0.20546274866007688</v>
      </c>
      <c r="AL1536" s="137">
        <f t="shared" si="297"/>
        <v>0.12466053666431107</v>
      </c>
      <c r="AM1536" s="137">
        <f t="shared" si="298"/>
        <v>0.20546274866007688</v>
      </c>
      <c r="AN1536" s="137" t="str">
        <f t="shared" si="299"/>
        <v/>
      </c>
      <c r="AO1536" s="137" t="str">
        <f t="shared" si="300"/>
        <v/>
      </c>
      <c r="AP1536" s="137">
        <f t="shared" si="301"/>
        <v>0</v>
      </c>
      <c r="AQ1536" s="137" t="str">
        <f t="shared" si="302"/>
        <v/>
      </c>
      <c r="AR1536" s="137" t="str">
        <f t="shared" si="303"/>
        <v/>
      </c>
      <c r="AZ1536" s="163"/>
      <c r="BA1536" s="142"/>
      <c r="BB1536" s="163"/>
      <c r="BC1536" s="174"/>
      <c r="BD1536" s="174"/>
      <c r="BE1536" s="174"/>
      <c r="BF1536" s="174"/>
      <c r="BG1536" s="164"/>
      <c r="BH1536" s="164"/>
      <c r="BI1536" s="164"/>
      <c r="BK1536" s="137">
        <v>689</v>
      </c>
      <c r="BL1536" s="137">
        <f t="shared" si="290"/>
        <v>4.4032000000000604</v>
      </c>
      <c r="BM1536" s="137">
        <f t="shared" si="291"/>
        <v>0.7323400825718156</v>
      </c>
      <c r="BN1536" s="137">
        <f t="shared" si="292"/>
        <v>7.6625069703362136E-4</v>
      </c>
      <c r="BO1536" s="137" t="str">
        <f t="shared" si="293"/>
        <v/>
      </c>
      <c r="BP1536" s="137" t="str">
        <f t="shared" si="294"/>
        <v/>
      </c>
    </row>
    <row r="1537" spans="3:68" ht="20.100000000000001" customHeight="1" x14ac:dyDescent="0.25">
      <c r="C1537" s="12"/>
      <c r="E1537" s="130"/>
      <c r="F1537" s="130"/>
      <c r="S1537" s="138"/>
      <c r="U1537" s="154"/>
      <c r="V1537" s="154"/>
      <c r="AF1537" s="137">
        <v>713</v>
      </c>
      <c r="AG1537" s="137">
        <f t="shared" si="295"/>
        <v>-1.1480000000000001</v>
      </c>
      <c r="AK1537" s="137">
        <f t="shared" si="296"/>
        <v>0.20641005443678437</v>
      </c>
      <c r="AL1537" s="137">
        <f t="shared" si="297"/>
        <v>0.12548428191629576</v>
      </c>
      <c r="AM1537" s="137">
        <f t="shared" si="298"/>
        <v>0.20641005443678437</v>
      </c>
      <c r="AN1537" s="137" t="str">
        <f t="shared" si="299"/>
        <v/>
      </c>
      <c r="AO1537" s="137" t="str">
        <f t="shared" si="300"/>
        <v/>
      </c>
      <c r="AP1537" s="137">
        <f t="shared" si="301"/>
        <v>0</v>
      </c>
      <c r="AQ1537" s="137" t="str">
        <f t="shared" si="302"/>
        <v/>
      </c>
      <c r="AR1537" s="137" t="str">
        <f t="shared" si="303"/>
        <v/>
      </c>
      <c r="AZ1537" s="163"/>
      <c r="BA1537" s="142"/>
      <c r="BB1537" s="163"/>
      <c r="BC1537" s="174"/>
      <c r="BD1537" s="174"/>
      <c r="BE1537" s="174"/>
      <c r="BF1537" s="174"/>
      <c r="BG1537" s="164"/>
      <c r="BH1537" s="164"/>
      <c r="BI1537" s="164"/>
      <c r="BK1537" s="137">
        <v>690</v>
      </c>
      <c r="BL1537" s="137">
        <f t="shared" si="290"/>
        <v>4.4096000000000606</v>
      </c>
      <c r="BM1537" s="137">
        <f t="shared" si="291"/>
        <v>0.73157383187478198</v>
      </c>
      <c r="BN1537" s="137">
        <f t="shared" si="292"/>
        <v>7.6657906603605497E-4</v>
      </c>
      <c r="BO1537" s="137" t="str">
        <f t="shared" si="293"/>
        <v/>
      </c>
      <c r="BP1537" s="137" t="str">
        <f t="shared" si="294"/>
        <v/>
      </c>
    </row>
    <row r="1538" spans="3:68" ht="20.100000000000001" customHeight="1" x14ac:dyDescent="0.25">
      <c r="C1538" s="12"/>
      <c r="E1538" s="130"/>
      <c r="F1538" s="130"/>
      <c r="S1538" s="138"/>
      <c r="U1538" s="154"/>
      <c r="V1538" s="154"/>
      <c r="AF1538" s="137">
        <v>714</v>
      </c>
      <c r="AG1538" s="137">
        <f t="shared" si="295"/>
        <v>-1.1440000000000001</v>
      </c>
      <c r="AK1538" s="137">
        <f t="shared" si="296"/>
        <v>0.20735841009684183</v>
      </c>
      <c r="AL1538" s="137">
        <f t="shared" si="297"/>
        <v>0.12631181849965725</v>
      </c>
      <c r="AM1538" s="137">
        <f t="shared" si="298"/>
        <v>0.20735841009684183</v>
      </c>
      <c r="AN1538" s="137" t="str">
        <f t="shared" si="299"/>
        <v/>
      </c>
      <c r="AO1538" s="137" t="str">
        <f t="shared" si="300"/>
        <v/>
      </c>
      <c r="AP1538" s="137">
        <f t="shared" si="301"/>
        <v>0</v>
      </c>
      <c r="AQ1538" s="137" t="str">
        <f t="shared" si="302"/>
        <v/>
      </c>
      <c r="AR1538" s="137" t="str">
        <f t="shared" si="303"/>
        <v/>
      </c>
      <c r="AZ1538" s="163"/>
      <c r="BA1538" s="142"/>
      <c r="BB1538" s="163"/>
      <c r="BC1538" s="174"/>
      <c r="BD1538" s="174"/>
      <c r="BE1538" s="174"/>
      <c r="BF1538" s="174"/>
      <c r="BG1538" s="164"/>
      <c r="BH1538" s="164"/>
      <c r="BI1538" s="164"/>
      <c r="BK1538" s="137">
        <v>691</v>
      </c>
      <c r="BL1538" s="137">
        <f t="shared" si="290"/>
        <v>4.4160000000000608</v>
      </c>
      <c r="BM1538" s="137">
        <f t="shared" si="291"/>
        <v>0.73080725280874592</v>
      </c>
      <c r="BN1538" s="137">
        <f t="shared" si="292"/>
        <v>7.6690354289243867E-4</v>
      </c>
      <c r="BO1538" s="137" t="str">
        <f t="shared" si="293"/>
        <v/>
      </c>
      <c r="BP1538" s="137" t="str">
        <f t="shared" si="294"/>
        <v/>
      </c>
    </row>
    <row r="1539" spans="3:68" ht="20.100000000000001" customHeight="1" x14ac:dyDescent="0.25">
      <c r="C1539" s="12"/>
      <c r="E1539" s="130"/>
      <c r="F1539" s="130"/>
      <c r="S1539" s="138"/>
      <c r="U1539" s="154"/>
      <c r="V1539" s="154"/>
      <c r="AF1539" s="137">
        <v>715</v>
      </c>
      <c r="AG1539" s="137">
        <f t="shared" si="295"/>
        <v>-1.1400000000000001</v>
      </c>
      <c r="AK1539" s="137">
        <f t="shared" si="296"/>
        <v>0.20830779004710831</v>
      </c>
      <c r="AL1539" s="137">
        <f t="shared" si="297"/>
        <v>0.12714315056279821</v>
      </c>
      <c r="AM1539" s="137">
        <f t="shared" si="298"/>
        <v>0.20830779004710831</v>
      </c>
      <c r="AN1539" s="137" t="str">
        <f t="shared" si="299"/>
        <v/>
      </c>
      <c r="AO1539" s="137" t="str">
        <f t="shared" si="300"/>
        <v/>
      </c>
      <c r="AP1539" s="137">
        <f t="shared" si="301"/>
        <v>0</v>
      </c>
      <c r="AQ1539" s="137" t="str">
        <f t="shared" si="302"/>
        <v/>
      </c>
      <c r="AR1539" s="137" t="str">
        <f t="shared" si="303"/>
        <v/>
      </c>
      <c r="AZ1539" s="163"/>
      <c r="BA1539" s="142"/>
      <c r="BB1539" s="163"/>
      <c r="BC1539" s="174"/>
      <c r="BD1539" s="174"/>
      <c r="BE1539" s="174"/>
      <c r="BF1539" s="174"/>
      <c r="BG1539" s="164"/>
      <c r="BH1539" s="164"/>
      <c r="BI1539" s="164"/>
      <c r="BK1539" s="137">
        <v>692</v>
      </c>
      <c r="BL1539" s="137">
        <f t="shared" si="290"/>
        <v>4.4224000000000609</v>
      </c>
      <c r="BM1539" s="137">
        <f t="shared" si="291"/>
        <v>0.73004034926585348</v>
      </c>
      <c r="BN1539" s="137">
        <f t="shared" si="292"/>
        <v>7.6722413421792535E-4</v>
      </c>
      <c r="BO1539" s="137" t="str">
        <f t="shared" si="293"/>
        <v/>
      </c>
      <c r="BP1539" s="137" t="str">
        <f t="shared" si="294"/>
        <v/>
      </c>
    </row>
    <row r="1540" spans="3:68" ht="20.100000000000001" customHeight="1" x14ac:dyDescent="0.25">
      <c r="C1540" s="12"/>
      <c r="E1540" s="130"/>
      <c r="F1540" s="130"/>
      <c r="S1540" s="138"/>
      <c r="U1540" s="154"/>
      <c r="V1540" s="154"/>
      <c r="AF1540" s="137">
        <v>716</v>
      </c>
      <c r="AG1540" s="137">
        <f t="shared" si="295"/>
        <v>-1.1360000000000001</v>
      </c>
      <c r="AK1540" s="137">
        <f t="shared" si="296"/>
        <v>0.20925816852778276</v>
      </c>
      <c r="AL1540" s="137">
        <f t="shared" si="297"/>
        <v>0.12797828215141535</v>
      </c>
      <c r="AM1540" s="137">
        <f t="shared" si="298"/>
        <v>0.20925816852778276</v>
      </c>
      <c r="AN1540" s="137" t="str">
        <f t="shared" si="299"/>
        <v/>
      </c>
      <c r="AO1540" s="137" t="str">
        <f t="shared" si="300"/>
        <v/>
      </c>
      <c r="AP1540" s="137">
        <f t="shared" si="301"/>
        <v>0</v>
      </c>
      <c r="AQ1540" s="137" t="str">
        <f t="shared" si="302"/>
        <v/>
      </c>
      <c r="AR1540" s="137" t="str">
        <f t="shared" si="303"/>
        <v/>
      </c>
      <c r="AZ1540" s="163"/>
      <c r="BA1540" s="142"/>
      <c r="BB1540" s="163"/>
      <c r="BC1540" s="174"/>
      <c r="BD1540" s="174"/>
      <c r="BE1540" s="174"/>
      <c r="BF1540" s="174"/>
      <c r="BG1540" s="164"/>
      <c r="BH1540" s="164"/>
      <c r="BI1540" s="164"/>
      <c r="BK1540" s="137">
        <v>693</v>
      </c>
      <c r="BL1540" s="137">
        <f t="shared" si="290"/>
        <v>4.4288000000000611</v>
      </c>
      <c r="BM1540" s="137">
        <f t="shared" si="291"/>
        <v>0.72927312513163556</v>
      </c>
      <c r="BN1540" s="137">
        <f t="shared" si="292"/>
        <v>7.6754084665808797E-4</v>
      </c>
      <c r="BO1540" s="137" t="str">
        <f t="shared" si="293"/>
        <v/>
      </c>
      <c r="BP1540" s="137" t="str">
        <f t="shared" si="294"/>
        <v/>
      </c>
    </row>
    <row r="1541" spans="3:68" ht="20.100000000000001" customHeight="1" x14ac:dyDescent="0.25">
      <c r="C1541" s="12"/>
      <c r="E1541" s="130"/>
      <c r="F1541" s="130"/>
      <c r="S1541" s="138"/>
      <c r="U1541" s="154"/>
      <c r="V1541" s="154"/>
      <c r="AF1541" s="137">
        <v>717</v>
      </c>
      <c r="AG1541" s="137">
        <f t="shared" si="295"/>
        <v>-1.1320000000000001</v>
      </c>
      <c r="AK1541" s="137">
        <f t="shared" si="296"/>
        <v>0.21020951961329309</v>
      </c>
      <c r="AL1541" s="137">
        <f t="shared" si="297"/>
        <v>0.12881721720783423</v>
      </c>
      <c r="AM1541" s="137">
        <f t="shared" si="298"/>
        <v>0.21020951961329309</v>
      </c>
      <c r="AN1541" s="137" t="str">
        <f t="shared" si="299"/>
        <v/>
      </c>
      <c r="AO1541" s="137" t="str">
        <f t="shared" si="300"/>
        <v/>
      </c>
      <c r="AP1541" s="137">
        <f t="shared" si="301"/>
        <v>0</v>
      </c>
      <c r="AQ1541" s="137" t="str">
        <f t="shared" si="302"/>
        <v/>
      </c>
      <c r="AR1541" s="137" t="str">
        <f t="shared" si="303"/>
        <v/>
      </c>
      <c r="AZ1541" s="163"/>
      <c r="BA1541" s="142"/>
      <c r="BB1541" s="163"/>
      <c r="BC1541" s="174"/>
      <c r="BD1541" s="174"/>
      <c r="BE1541" s="174"/>
      <c r="BF1541" s="174"/>
      <c r="BG1541" s="164"/>
      <c r="BH1541" s="164"/>
      <c r="BI1541" s="164"/>
      <c r="BK1541" s="137">
        <v>694</v>
      </c>
      <c r="BL1541" s="137">
        <f t="shared" si="290"/>
        <v>4.4352000000000613</v>
      </c>
      <c r="BM1541" s="137">
        <f t="shared" si="291"/>
        <v>0.72850558428497747</v>
      </c>
      <c r="BN1541" s="137">
        <f t="shared" si="292"/>
        <v>7.6785368688470079E-4</v>
      </c>
      <c r="BO1541" s="137" t="str">
        <f t="shared" si="293"/>
        <v/>
      </c>
      <c r="BP1541" s="137" t="str">
        <f t="shared" si="294"/>
        <v/>
      </c>
    </row>
    <row r="1542" spans="3:68" ht="20.100000000000001" customHeight="1" x14ac:dyDescent="0.25">
      <c r="C1542" s="12"/>
      <c r="E1542" s="130"/>
      <c r="F1542" s="130"/>
      <c r="S1542" s="138"/>
      <c r="U1542" s="154"/>
      <c r="V1542" s="154"/>
      <c r="AF1542" s="137">
        <v>718</v>
      </c>
      <c r="AG1542" s="137">
        <f t="shared" si="295"/>
        <v>-1.1280000000000001</v>
      </c>
      <c r="AK1542" s="137">
        <f t="shared" si="296"/>
        <v>0.21116181721320312</v>
      </c>
      <c r="AL1542" s="137">
        <f t="shared" si="297"/>
        <v>0.12965995957034815</v>
      </c>
      <c r="AM1542" s="137">
        <f t="shared" si="298"/>
        <v>0.21116181721320312</v>
      </c>
      <c r="AN1542" s="137" t="str">
        <f t="shared" si="299"/>
        <v/>
      </c>
      <c r="AO1542" s="137" t="str">
        <f t="shared" si="300"/>
        <v/>
      </c>
      <c r="AP1542" s="137">
        <f t="shared" si="301"/>
        <v>0</v>
      </c>
      <c r="AQ1542" s="137" t="str">
        <f t="shared" si="302"/>
        <v/>
      </c>
      <c r="AR1542" s="137" t="str">
        <f t="shared" si="303"/>
        <v/>
      </c>
      <c r="AZ1542" s="163"/>
      <c r="BA1542" s="142"/>
      <c r="BB1542" s="163"/>
      <c r="BC1542" s="174"/>
      <c r="BD1542" s="174"/>
      <c r="BE1542" s="174"/>
      <c r="BF1542" s="174"/>
      <c r="BG1542" s="164"/>
      <c r="BH1542" s="164"/>
      <c r="BI1542" s="164"/>
      <c r="BK1542" s="137">
        <v>695</v>
      </c>
      <c r="BL1542" s="137">
        <f t="shared" si="290"/>
        <v>4.4416000000000615</v>
      </c>
      <c r="BM1542" s="137">
        <f t="shared" si="291"/>
        <v>0.72773773059809277</v>
      </c>
      <c r="BN1542" s="137">
        <f t="shared" si="292"/>
        <v>7.6816266159807078E-4</v>
      </c>
      <c r="BO1542" s="137" t="str">
        <f t="shared" si="293"/>
        <v/>
      </c>
      <c r="BP1542" s="137" t="str">
        <f t="shared" si="294"/>
        <v/>
      </c>
    </row>
    <row r="1543" spans="3:68" ht="20.100000000000001" customHeight="1" x14ac:dyDescent="0.25">
      <c r="C1543" s="12"/>
      <c r="E1543" s="130"/>
      <c r="F1543" s="130"/>
      <c r="S1543" s="138"/>
      <c r="U1543" s="154"/>
      <c r="V1543" s="154"/>
      <c r="AF1543" s="137">
        <v>719</v>
      </c>
      <c r="AG1543" s="137">
        <f t="shared" si="295"/>
        <v>-1.1240000000000001</v>
      </c>
      <c r="AK1543" s="137">
        <f t="shared" si="296"/>
        <v>0.21211503507313645</v>
      </c>
      <c r="AL1543" s="137">
        <f t="shared" si="297"/>
        <v>0.13050651297256047</v>
      </c>
      <c r="AM1543" s="137">
        <f t="shared" si="298"/>
        <v>0.21211503507313645</v>
      </c>
      <c r="AN1543" s="137" t="str">
        <f t="shared" si="299"/>
        <v/>
      </c>
      <c r="AO1543" s="137" t="str">
        <f t="shared" si="300"/>
        <v/>
      </c>
      <c r="AP1543" s="137">
        <f t="shared" si="301"/>
        <v>0</v>
      </c>
      <c r="AQ1543" s="137" t="str">
        <f t="shared" si="302"/>
        <v/>
      </c>
      <c r="AR1543" s="137" t="str">
        <f t="shared" si="303"/>
        <v/>
      </c>
      <c r="AZ1543" s="163"/>
      <c r="BA1543" s="142"/>
      <c r="BB1543" s="163"/>
      <c r="BC1543" s="174"/>
      <c r="BD1543" s="174"/>
      <c r="BE1543" s="174"/>
      <c r="BF1543" s="174"/>
      <c r="BG1543" s="164"/>
      <c r="BH1543" s="164"/>
      <c r="BI1543" s="164"/>
      <c r="BK1543" s="137">
        <v>696</v>
      </c>
      <c r="BL1543" s="137">
        <f t="shared" si="290"/>
        <v>4.4480000000000617</v>
      </c>
      <c r="BM1543" s="137">
        <f t="shared" si="291"/>
        <v>0.7269695679364947</v>
      </c>
      <c r="BN1543" s="137">
        <f t="shared" si="292"/>
        <v>7.6846777752481721E-4</v>
      </c>
      <c r="BO1543" s="137" t="str">
        <f t="shared" si="293"/>
        <v/>
      </c>
      <c r="BP1543" s="137" t="str">
        <f t="shared" si="294"/>
        <v/>
      </c>
    </row>
    <row r="1544" spans="3:68" ht="20.100000000000001" customHeight="1" x14ac:dyDescent="0.25">
      <c r="C1544" s="12"/>
      <c r="E1544" s="130"/>
      <c r="F1544" s="130"/>
      <c r="S1544" s="138"/>
      <c r="U1544" s="154"/>
      <c r="V1544" s="154"/>
      <c r="AF1544" s="137">
        <v>720</v>
      </c>
      <c r="AG1544" s="137">
        <f t="shared" si="295"/>
        <v>-1.1200000000000001</v>
      </c>
      <c r="AK1544" s="137">
        <f t="shared" si="296"/>
        <v>0.21306914677571784</v>
      </c>
      <c r="AL1544" s="137">
        <f t="shared" si="297"/>
        <v>0.13135688104273069</v>
      </c>
      <c r="AM1544" s="137">
        <f t="shared" si="298"/>
        <v>0.21306914677571784</v>
      </c>
      <c r="AN1544" s="137" t="str">
        <f t="shared" si="299"/>
        <v/>
      </c>
      <c r="AO1544" s="137" t="str">
        <f t="shared" si="300"/>
        <v/>
      </c>
      <c r="AP1544" s="137">
        <f t="shared" si="301"/>
        <v>0</v>
      </c>
      <c r="AQ1544" s="137" t="str">
        <f t="shared" si="302"/>
        <v/>
      </c>
      <c r="AR1544" s="137" t="str">
        <f t="shared" si="303"/>
        <v/>
      </c>
      <c r="AZ1544" s="163"/>
      <c r="BA1544" s="142"/>
      <c r="BB1544" s="163"/>
      <c r="BC1544" s="174"/>
      <c r="BD1544" s="174"/>
      <c r="BE1544" s="174"/>
      <c r="BF1544" s="174"/>
      <c r="BG1544" s="164"/>
      <c r="BH1544" s="164"/>
      <c r="BI1544" s="164"/>
      <c r="BK1544" s="137">
        <v>697</v>
      </c>
      <c r="BL1544" s="137">
        <f t="shared" si="290"/>
        <v>4.4544000000000619</v>
      </c>
      <c r="BM1544" s="137">
        <f t="shared" si="291"/>
        <v>0.72620110015896988</v>
      </c>
      <c r="BN1544" s="137">
        <f t="shared" si="292"/>
        <v>7.6876904141909286E-4</v>
      </c>
      <c r="BO1544" s="137" t="str">
        <f t="shared" si="293"/>
        <v/>
      </c>
      <c r="BP1544" s="137" t="str">
        <f t="shared" si="294"/>
        <v/>
      </c>
    </row>
    <row r="1545" spans="3:68" ht="20.100000000000001" customHeight="1" x14ac:dyDescent="0.25">
      <c r="C1545" s="12"/>
      <c r="E1545" s="130"/>
      <c r="F1545" s="130"/>
      <c r="S1545" s="138"/>
      <c r="U1545" s="154"/>
      <c r="V1545" s="154"/>
      <c r="AF1545" s="137">
        <v>721</v>
      </c>
      <c r="AG1545" s="137">
        <f t="shared" si="295"/>
        <v>-1.1160000000000001</v>
      </c>
      <c r="AK1545" s="137">
        <f t="shared" si="296"/>
        <v>0.2140241257415321</v>
      </c>
      <c r="AL1545" s="137">
        <f t="shared" si="297"/>
        <v>0.1322110673031244</v>
      </c>
      <c r="AM1545" s="137">
        <f t="shared" si="298"/>
        <v>0.2140241257415321</v>
      </c>
      <c r="AN1545" s="137" t="str">
        <f t="shared" si="299"/>
        <v/>
      </c>
      <c r="AO1545" s="137" t="str">
        <f t="shared" si="300"/>
        <v/>
      </c>
      <c r="AP1545" s="137">
        <f t="shared" si="301"/>
        <v>0</v>
      </c>
      <c r="AQ1545" s="137" t="str">
        <f t="shared" si="302"/>
        <v/>
      </c>
      <c r="AR1545" s="137" t="str">
        <f t="shared" si="303"/>
        <v/>
      </c>
      <c r="AZ1545" s="163"/>
      <c r="BA1545" s="142"/>
      <c r="BB1545" s="163"/>
      <c r="BC1545" s="174"/>
      <c r="BD1545" s="174"/>
      <c r="BE1545" s="174"/>
      <c r="BF1545" s="174"/>
      <c r="BG1545" s="164"/>
      <c r="BH1545" s="164"/>
      <c r="BI1545" s="164"/>
      <c r="BK1545" s="137">
        <v>698</v>
      </c>
      <c r="BL1545" s="137">
        <f t="shared" si="290"/>
        <v>4.460800000000062</v>
      </c>
      <c r="BM1545" s="137">
        <f t="shared" si="291"/>
        <v>0.72543233111755079</v>
      </c>
      <c r="BN1545" s="137">
        <f t="shared" si="292"/>
        <v>7.6906646006136281E-4</v>
      </c>
      <c r="BO1545" s="137" t="str">
        <f t="shared" si="293"/>
        <v/>
      </c>
      <c r="BP1545" s="137" t="str">
        <f t="shared" si="294"/>
        <v/>
      </c>
    </row>
    <row r="1546" spans="3:68" ht="20.100000000000001" customHeight="1" x14ac:dyDescent="0.25">
      <c r="C1546" s="12"/>
      <c r="E1546" s="130"/>
      <c r="F1546" s="130"/>
      <c r="S1546" s="138"/>
      <c r="U1546" s="154"/>
      <c r="V1546" s="154"/>
      <c r="AF1546" s="137">
        <v>722</v>
      </c>
      <c r="AG1546" s="137">
        <f t="shared" si="295"/>
        <v>-1.1120000000000001</v>
      </c>
      <c r="AK1546" s="137">
        <f t="shared" si="296"/>
        <v>0.21497994523009986</v>
      </c>
      <c r="AL1546" s="137">
        <f t="shared" si="297"/>
        <v>0.13306907516936706</v>
      </c>
      <c r="AM1546" s="137">
        <f t="shared" si="298"/>
        <v>0.21497994523009986</v>
      </c>
      <c r="AN1546" s="137" t="str">
        <f t="shared" si="299"/>
        <v/>
      </c>
      <c r="AO1546" s="137" t="str">
        <f t="shared" si="300"/>
        <v/>
      </c>
      <c r="AP1546" s="137">
        <f t="shared" si="301"/>
        <v>0</v>
      </c>
      <c r="AQ1546" s="137" t="str">
        <f t="shared" si="302"/>
        <v/>
      </c>
      <c r="AR1546" s="137" t="str">
        <f t="shared" si="303"/>
        <v/>
      </c>
      <c r="AZ1546" s="163"/>
      <c r="BA1546" s="142"/>
      <c r="BB1546" s="163"/>
      <c r="BC1546" s="174"/>
      <c r="BD1546" s="174"/>
      <c r="BE1546" s="174"/>
      <c r="BF1546" s="174"/>
      <c r="BG1546" s="164"/>
      <c r="BH1546" s="164"/>
      <c r="BI1546" s="164"/>
      <c r="BK1546" s="137">
        <v>699</v>
      </c>
      <c r="BL1546" s="137">
        <f t="shared" si="290"/>
        <v>4.4672000000000622</v>
      </c>
      <c r="BM1546" s="137">
        <f t="shared" si="291"/>
        <v>0.72466326465748943</v>
      </c>
      <c r="BN1546" s="137">
        <f t="shared" si="292"/>
        <v>7.6936004025829341E-4</v>
      </c>
      <c r="BO1546" s="137" t="str">
        <f t="shared" si="293"/>
        <v/>
      </c>
      <c r="BP1546" s="137" t="str">
        <f t="shared" si="294"/>
        <v/>
      </c>
    </row>
    <row r="1547" spans="3:68" ht="20.100000000000001" customHeight="1" x14ac:dyDescent="0.25">
      <c r="C1547" s="12"/>
      <c r="E1547" s="130"/>
      <c r="F1547" s="130"/>
      <c r="S1547" s="138"/>
      <c r="U1547" s="154"/>
      <c r="V1547" s="154"/>
      <c r="AF1547" s="137">
        <v>723</v>
      </c>
      <c r="AG1547" s="137">
        <f t="shared" si="295"/>
        <v>-1.1080000000000001</v>
      </c>
      <c r="AK1547" s="137">
        <f t="shared" si="296"/>
        <v>0.21593657834087107</v>
      </c>
      <c r="AL1547" s="137">
        <f t="shared" si="297"/>
        <v>0.13393090794980184</v>
      </c>
      <c r="AM1547" s="137">
        <f t="shared" si="298"/>
        <v>0.21593657834087107</v>
      </c>
      <c r="AN1547" s="137" t="str">
        <f t="shared" si="299"/>
        <v/>
      </c>
      <c r="AO1547" s="137" t="str">
        <f t="shared" si="300"/>
        <v/>
      </c>
      <c r="AP1547" s="137">
        <f t="shared" si="301"/>
        <v>0</v>
      </c>
      <c r="AQ1547" s="137" t="str">
        <f t="shared" si="302"/>
        <v/>
      </c>
      <c r="AR1547" s="137" t="str">
        <f t="shared" si="303"/>
        <v/>
      </c>
      <c r="AZ1547" s="163"/>
      <c r="BA1547" s="142"/>
      <c r="BB1547" s="163"/>
      <c r="BC1547" s="174"/>
      <c r="BD1547" s="174"/>
      <c r="BE1547" s="174"/>
      <c r="BF1547" s="174"/>
      <c r="BG1547" s="164"/>
      <c r="BH1547" s="164"/>
      <c r="BI1547" s="164"/>
      <c r="BK1547" s="137">
        <v>700</v>
      </c>
      <c r="BL1547" s="137">
        <f t="shared" si="290"/>
        <v>4.4736000000000624</v>
      </c>
      <c r="BM1547" s="137">
        <f t="shared" si="291"/>
        <v>0.72389390461723113</v>
      </c>
      <c r="BN1547" s="137">
        <f t="shared" si="292"/>
        <v>7.6964978884330737E-4</v>
      </c>
      <c r="BO1547" s="137" t="str">
        <f t="shared" si="293"/>
        <v/>
      </c>
      <c r="BP1547" s="137" t="str">
        <f t="shared" si="294"/>
        <v/>
      </c>
    </row>
    <row r="1548" spans="3:68" ht="20.100000000000001" customHeight="1" x14ac:dyDescent="0.25">
      <c r="C1548" s="12"/>
      <c r="E1548" s="130"/>
      <c r="F1548" s="130"/>
      <c r="S1548" s="138"/>
      <c r="U1548" s="154"/>
      <c r="V1548" s="154"/>
      <c r="AF1548" s="137">
        <v>724</v>
      </c>
      <c r="AG1548" s="137">
        <f t="shared" si="295"/>
        <v>-1.1040000000000001</v>
      </c>
      <c r="AK1548" s="137">
        <f t="shared" si="296"/>
        <v>0.21689399801423551</v>
      </c>
      <c r="AL1548" s="137">
        <f t="shared" si="297"/>
        <v>0.13479656884485117</v>
      </c>
      <c r="AM1548" s="137">
        <f t="shared" si="298"/>
        <v>0.21689399801423551</v>
      </c>
      <c r="AN1548" s="137" t="str">
        <f t="shared" si="299"/>
        <v/>
      </c>
      <c r="AO1548" s="137" t="str">
        <f t="shared" si="300"/>
        <v/>
      </c>
      <c r="AP1548" s="137">
        <f t="shared" si="301"/>
        <v>0</v>
      </c>
      <c r="AQ1548" s="137" t="str">
        <f t="shared" si="302"/>
        <v/>
      </c>
      <c r="AR1548" s="137" t="str">
        <f t="shared" si="303"/>
        <v/>
      </c>
      <c r="AZ1548" s="163"/>
      <c r="BA1548" s="142"/>
      <c r="BB1548" s="163"/>
      <c r="BC1548" s="174"/>
      <c r="BD1548" s="174"/>
      <c r="BE1548" s="174"/>
      <c r="BF1548" s="174"/>
      <c r="BG1548" s="164"/>
      <c r="BH1548" s="164"/>
      <c r="BI1548" s="164"/>
      <c r="BK1548" s="137">
        <v>701</v>
      </c>
      <c r="BL1548" s="137">
        <f t="shared" si="290"/>
        <v>4.4800000000000626</v>
      </c>
      <c r="BM1548" s="137">
        <f t="shared" si="291"/>
        <v>0.72312425482838782</v>
      </c>
      <c r="BN1548" s="137">
        <f t="shared" si="292"/>
        <v>7.6993571267536254E-4</v>
      </c>
      <c r="BO1548" s="137" t="str">
        <f t="shared" si="293"/>
        <v/>
      </c>
      <c r="BP1548" s="137" t="str">
        <f t="shared" si="294"/>
        <v/>
      </c>
    </row>
    <row r="1549" spans="3:68" ht="20.100000000000001" customHeight="1" x14ac:dyDescent="0.25">
      <c r="C1549" s="12"/>
      <c r="E1549" s="130"/>
      <c r="F1549" s="130"/>
      <c r="S1549" s="138"/>
      <c r="U1549" s="154"/>
      <c r="V1549" s="154"/>
      <c r="AF1549" s="137">
        <v>725</v>
      </c>
      <c r="AG1549" s="137">
        <f t="shared" si="295"/>
        <v>-1.1000000000000001</v>
      </c>
      <c r="AK1549" s="137">
        <f t="shared" si="296"/>
        <v>0.21785217703255053</v>
      </c>
      <c r="AL1549" s="137">
        <f t="shared" si="297"/>
        <v>0.13566606094638264</v>
      </c>
      <c r="AM1549" s="137">
        <f t="shared" si="298"/>
        <v>0.21785217703255053</v>
      </c>
      <c r="AN1549" s="137" t="str">
        <f t="shared" si="299"/>
        <v/>
      </c>
      <c r="AO1549" s="137" t="str">
        <f t="shared" si="300"/>
        <v/>
      </c>
      <c r="AP1549" s="137">
        <f t="shared" si="301"/>
        <v>0</v>
      </c>
      <c r="AQ1549" s="137" t="str">
        <f t="shared" si="302"/>
        <v/>
      </c>
      <c r="AR1549" s="137" t="str">
        <f t="shared" si="303"/>
        <v/>
      </c>
      <c r="AZ1549" s="163"/>
      <c r="BA1549" s="142"/>
      <c r="BB1549" s="163"/>
      <c r="BC1549" s="174"/>
      <c r="BD1549" s="174"/>
      <c r="BE1549" s="174"/>
      <c r="BF1549" s="174"/>
      <c r="BG1549" s="164"/>
      <c r="BH1549" s="164"/>
      <c r="BI1549" s="164"/>
      <c r="BK1549" s="137">
        <v>702</v>
      </c>
      <c r="BL1549" s="137">
        <f t="shared" si="290"/>
        <v>4.4864000000000628</v>
      </c>
      <c r="BM1549" s="137">
        <f t="shared" si="291"/>
        <v>0.72235431911571246</v>
      </c>
      <c r="BN1549" s="137">
        <f t="shared" si="292"/>
        <v>7.7021781863884087E-4</v>
      </c>
      <c r="BO1549" s="137" t="str">
        <f t="shared" si="293"/>
        <v/>
      </c>
      <c r="BP1549" s="137" t="str">
        <f t="shared" si="294"/>
        <v/>
      </c>
    </row>
    <row r="1550" spans="3:68" ht="20.100000000000001" customHeight="1" x14ac:dyDescent="0.25">
      <c r="C1550" s="12"/>
      <c r="E1550" s="130"/>
      <c r="F1550" s="130"/>
      <c r="S1550" s="138"/>
      <c r="U1550" s="154"/>
      <c r="V1550" s="154"/>
      <c r="AF1550" s="137">
        <v>726</v>
      </c>
      <c r="AG1550" s="137">
        <f t="shared" si="295"/>
        <v>-1.0960000000000001</v>
      </c>
      <c r="AK1550" s="137">
        <f t="shared" si="296"/>
        <v>0.21881108802118646</v>
      </c>
      <c r="AL1550" s="137">
        <f t="shared" si="297"/>
        <v>0.1365393872370789</v>
      </c>
      <c r="AM1550" s="137">
        <f t="shared" si="298"/>
        <v>0.21881108802118646</v>
      </c>
      <c r="AN1550" s="137" t="str">
        <f t="shared" si="299"/>
        <v/>
      </c>
      <c r="AO1550" s="137" t="str">
        <f t="shared" si="300"/>
        <v/>
      </c>
      <c r="AP1550" s="137">
        <f t="shared" si="301"/>
        <v>0</v>
      </c>
      <c r="AQ1550" s="137" t="str">
        <f t="shared" si="302"/>
        <v/>
      </c>
      <c r="AR1550" s="137" t="str">
        <f t="shared" si="303"/>
        <v/>
      </c>
      <c r="AZ1550" s="163"/>
      <c r="BA1550" s="142"/>
      <c r="BB1550" s="163"/>
      <c r="BC1550" s="174"/>
      <c r="BD1550" s="174"/>
      <c r="BE1550" s="174"/>
      <c r="BF1550" s="174"/>
      <c r="BG1550" s="164"/>
      <c r="BH1550" s="164"/>
      <c r="BI1550" s="164"/>
      <c r="BK1550" s="137">
        <v>703</v>
      </c>
      <c r="BL1550" s="137">
        <f t="shared" si="290"/>
        <v>4.492800000000063</v>
      </c>
      <c r="BM1550" s="137">
        <f t="shared" si="291"/>
        <v>0.72158410129707362</v>
      </c>
      <c r="BN1550" s="137">
        <f t="shared" si="292"/>
        <v>7.7049611364332637E-4</v>
      </c>
      <c r="BO1550" s="137" t="str">
        <f t="shared" si="293"/>
        <v/>
      </c>
      <c r="BP1550" s="137" t="str">
        <f t="shared" si="294"/>
        <v/>
      </c>
    </row>
    <row r="1551" spans="3:68" ht="20.100000000000001" customHeight="1" x14ac:dyDescent="0.25">
      <c r="C1551" s="12"/>
      <c r="E1551" s="130"/>
      <c r="F1551" s="130"/>
      <c r="S1551" s="138"/>
      <c r="U1551" s="154"/>
      <c r="V1551" s="154"/>
      <c r="AF1551" s="137">
        <v>727</v>
      </c>
      <c r="AG1551" s="137">
        <f t="shared" si="295"/>
        <v>-1.0920000000000001</v>
      </c>
      <c r="AK1551" s="137">
        <f t="shared" si="296"/>
        <v>0.2197707034495886</v>
      </c>
      <c r="AL1551" s="137">
        <f t="shared" si="297"/>
        <v>0.13741655058981206</v>
      </c>
      <c r="AM1551" s="137">
        <f t="shared" si="298"/>
        <v>0.2197707034495886</v>
      </c>
      <c r="AN1551" s="137" t="str">
        <f t="shared" si="299"/>
        <v/>
      </c>
      <c r="AO1551" s="137" t="str">
        <f t="shared" si="300"/>
        <v/>
      </c>
      <c r="AP1551" s="137">
        <f t="shared" si="301"/>
        <v>0</v>
      </c>
      <c r="AQ1551" s="137" t="str">
        <f t="shared" si="302"/>
        <v/>
      </c>
      <c r="AR1551" s="137" t="str">
        <f t="shared" si="303"/>
        <v/>
      </c>
      <c r="AZ1551" s="163"/>
      <c r="BA1551" s="142"/>
      <c r="BB1551" s="163"/>
      <c r="BC1551" s="174"/>
      <c r="BD1551" s="174"/>
      <c r="BE1551" s="174"/>
      <c r="BF1551" s="174"/>
      <c r="BG1551" s="164"/>
      <c r="BH1551" s="164"/>
      <c r="BI1551" s="164"/>
      <c r="BK1551" s="137">
        <v>704</v>
      </c>
      <c r="BL1551" s="137">
        <f t="shared" si="290"/>
        <v>4.4992000000000631</v>
      </c>
      <c r="BM1551" s="137">
        <f t="shared" si="291"/>
        <v>0.72081360518343029</v>
      </c>
      <c r="BN1551" s="137">
        <f t="shared" si="292"/>
        <v>7.7077060462427127E-4</v>
      </c>
      <c r="BO1551" s="137" t="str">
        <f t="shared" si="293"/>
        <v/>
      </c>
      <c r="BP1551" s="137" t="str">
        <f t="shared" si="294"/>
        <v/>
      </c>
    </row>
    <row r="1552" spans="3:68" ht="20.100000000000001" customHeight="1" x14ac:dyDescent="0.25">
      <c r="C1552" s="12"/>
      <c r="E1552" s="130"/>
      <c r="F1552" s="130"/>
      <c r="S1552" s="138"/>
      <c r="U1552" s="154"/>
      <c r="V1552" s="154"/>
      <c r="AF1552" s="137">
        <v>728</v>
      </c>
      <c r="AG1552" s="137">
        <f t="shared" si="295"/>
        <v>-1.0880000000000001</v>
      </c>
      <c r="AK1552" s="137">
        <f t="shared" si="296"/>
        <v>0.22073099563235687</v>
      </c>
      <c r="AL1552" s="137">
        <f t="shared" si="297"/>
        <v>0.1382975537670216</v>
      </c>
      <c r="AM1552" s="137">
        <f t="shared" si="298"/>
        <v>0.22073099563235687</v>
      </c>
      <c r="AN1552" s="137" t="str">
        <f t="shared" si="299"/>
        <v/>
      </c>
      <c r="AO1552" s="137" t="str">
        <f t="shared" si="300"/>
        <v/>
      </c>
      <c r="AP1552" s="137">
        <f t="shared" si="301"/>
        <v>0</v>
      </c>
      <c r="AQ1552" s="137" t="str">
        <f t="shared" si="302"/>
        <v/>
      </c>
      <c r="AR1552" s="137" t="str">
        <f t="shared" si="303"/>
        <v/>
      </c>
      <c r="AZ1552" s="163"/>
      <c r="BA1552" s="142"/>
      <c r="BB1552" s="163"/>
      <c r="BC1552" s="174"/>
      <c r="BD1552" s="174"/>
      <c r="BE1552" s="174"/>
      <c r="BF1552" s="174"/>
      <c r="BG1552" s="164"/>
      <c r="BH1552" s="164"/>
      <c r="BI1552" s="164"/>
      <c r="BK1552" s="137">
        <v>705</v>
      </c>
      <c r="BL1552" s="137">
        <f t="shared" si="290"/>
        <v>4.5056000000000633</v>
      </c>
      <c r="BM1552" s="137">
        <f t="shared" si="291"/>
        <v>0.72004283457880602</v>
      </c>
      <c r="BN1552" s="137">
        <f t="shared" si="292"/>
        <v>7.7104129854055348E-4</v>
      </c>
      <c r="BO1552" s="137" t="str">
        <f t="shared" si="293"/>
        <v/>
      </c>
      <c r="BP1552" s="137" t="str">
        <f t="shared" ref="BP1552:BP1615" si="304">IF($BM1552&lt;(1-$BI$860),$BN1552,"")</f>
        <v/>
      </c>
    </row>
    <row r="1553" spans="3:68" ht="20.100000000000001" customHeight="1" x14ac:dyDescent="0.25">
      <c r="C1553" s="12"/>
      <c r="E1553" s="130"/>
      <c r="F1553" s="130"/>
      <c r="S1553" s="138"/>
      <c r="U1553" s="154"/>
      <c r="V1553" s="154"/>
      <c r="AF1553" s="137">
        <v>729</v>
      </c>
      <c r="AG1553" s="137">
        <f t="shared" si="295"/>
        <v>-1.0840000000000001</v>
      </c>
      <c r="AK1553" s="137">
        <f t="shared" si="296"/>
        <v>0.22169193673034238</v>
      </c>
      <c r="AL1553" s="137">
        <f t="shared" si="297"/>
        <v>0.139182399420098</v>
      </c>
      <c r="AM1553" s="137">
        <f t="shared" si="298"/>
        <v>0.22169193673034238</v>
      </c>
      <c r="AN1553" s="137" t="str">
        <f t="shared" si="299"/>
        <v/>
      </c>
      <c r="AO1553" s="137" t="str">
        <f t="shared" si="300"/>
        <v/>
      </c>
      <c r="AP1553" s="137">
        <f t="shared" si="301"/>
        <v>0</v>
      </c>
      <c r="AQ1553" s="137" t="str">
        <f t="shared" si="302"/>
        <v/>
      </c>
      <c r="AR1553" s="137" t="str">
        <f t="shared" si="303"/>
        <v/>
      </c>
      <c r="AZ1553" s="163"/>
      <c r="BA1553" s="142"/>
      <c r="BB1553" s="163"/>
      <c r="BC1553" s="174"/>
      <c r="BD1553" s="174"/>
      <c r="BE1553" s="174"/>
      <c r="BF1553" s="174"/>
      <c r="BG1553" s="164"/>
      <c r="BH1553" s="164"/>
      <c r="BI1553" s="164"/>
      <c r="BK1553" s="137">
        <v>706</v>
      </c>
      <c r="BL1553" s="137">
        <f t="shared" si="290"/>
        <v>4.5120000000000635</v>
      </c>
      <c r="BM1553" s="137">
        <f t="shared" si="291"/>
        <v>0.71927179328026547</v>
      </c>
      <c r="BN1553" s="137">
        <f t="shared" si="292"/>
        <v>7.7130820237747422E-4</v>
      </c>
      <c r="BO1553" s="137" t="str">
        <f t="shared" si="293"/>
        <v/>
      </c>
      <c r="BP1553" s="137" t="str">
        <f t="shared" si="304"/>
        <v/>
      </c>
    </row>
    <row r="1554" spans="3:68" ht="20.100000000000001" customHeight="1" x14ac:dyDescent="0.25">
      <c r="C1554" s="12"/>
      <c r="E1554" s="130"/>
      <c r="F1554" s="130"/>
      <c r="S1554" s="138"/>
      <c r="U1554" s="154"/>
      <c r="V1554" s="154"/>
      <c r="AF1554" s="137">
        <v>730</v>
      </c>
      <c r="AG1554" s="137">
        <f t="shared" si="295"/>
        <v>-1.08</v>
      </c>
      <c r="AK1554" s="137">
        <f t="shared" si="296"/>
        <v>0.22265349875176113</v>
      </c>
      <c r="AL1554" s="137">
        <f t="shared" si="297"/>
        <v>0.14007109008876906</v>
      </c>
      <c r="AM1554" s="137">
        <f t="shared" si="298"/>
        <v>0.22265349875176113</v>
      </c>
      <c r="AN1554" s="137" t="str">
        <f t="shared" si="299"/>
        <v/>
      </c>
      <c r="AO1554" s="137" t="str">
        <f t="shared" si="300"/>
        <v/>
      </c>
      <c r="AP1554" s="137">
        <f t="shared" si="301"/>
        <v>0</v>
      </c>
      <c r="AQ1554" s="137" t="str">
        <f t="shared" si="302"/>
        <v/>
      </c>
      <c r="AR1554" s="137" t="str">
        <f t="shared" si="303"/>
        <v/>
      </c>
      <c r="AZ1554" s="163"/>
      <c r="BA1554" s="142"/>
      <c r="BB1554" s="163"/>
      <c r="BC1554" s="174"/>
      <c r="BD1554" s="174"/>
      <c r="BE1554" s="174"/>
      <c r="BF1554" s="174"/>
      <c r="BG1554" s="164"/>
      <c r="BH1554" s="164"/>
      <c r="BI1554" s="164"/>
      <c r="BK1554" s="137">
        <v>707</v>
      </c>
      <c r="BL1554" s="137">
        <f t="shared" si="290"/>
        <v>4.5184000000000637</v>
      </c>
      <c r="BM1554" s="137">
        <f t="shared" si="291"/>
        <v>0.718500485077888</v>
      </c>
      <c r="BN1554" s="137">
        <f t="shared" si="292"/>
        <v>7.715713231426502E-4</v>
      </c>
      <c r="BO1554" s="137" t="str">
        <f t="shared" si="293"/>
        <v/>
      </c>
      <c r="BP1554" s="137" t="str">
        <f t="shared" si="304"/>
        <v/>
      </c>
    </row>
    <row r="1555" spans="3:68" ht="20.100000000000001" customHeight="1" x14ac:dyDescent="0.25">
      <c r="C1555" s="12"/>
      <c r="E1555" s="130"/>
      <c r="F1555" s="130"/>
      <c r="S1555" s="138"/>
      <c r="U1555" s="154"/>
      <c r="V1555" s="154"/>
      <c r="AF1555" s="137">
        <v>731</v>
      </c>
      <c r="AG1555" s="137">
        <f t="shared" si="295"/>
        <v>-1.0760000000000001</v>
      </c>
      <c r="AK1555" s="137">
        <f t="shared" si="296"/>
        <v>0.22361565355332511</v>
      </c>
      <c r="AL1555" s="137">
        <f t="shared" si="297"/>
        <v>0.14096362820049227</v>
      </c>
      <c r="AM1555" s="137">
        <f t="shared" si="298"/>
        <v>0.22361565355332511</v>
      </c>
      <c r="AN1555" s="137" t="str">
        <f t="shared" si="299"/>
        <v/>
      </c>
      <c r="AO1555" s="137" t="str">
        <f t="shared" si="300"/>
        <v/>
      </c>
      <c r="AP1555" s="137">
        <f t="shared" si="301"/>
        <v>0</v>
      </c>
      <c r="AQ1555" s="137" t="str">
        <f t="shared" si="302"/>
        <v/>
      </c>
      <c r="AR1555" s="137" t="str">
        <f t="shared" si="303"/>
        <v/>
      </c>
      <c r="AZ1555" s="163"/>
      <c r="BA1555" s="142"/>
      <c r="BB1555" s="163"/>
      <c r="BC1555" s="174"/>
      <c r="BD1555" s="174"/>
      <c r="BE1555" s="174"/>
      <c r="BF1555" s="174"/>
      <c r="BG1555" s="164"/>
      <c r="BH1555" s="164"/>
      <c r="BI1555" s="164"/>
      <c r="BK1555" s="137">
        <v>708</v>
      </c>
      <c r="BL1555" s="137">
        <f t="shared" si="290"/>
        <v>4.5248000000000639</v>
      </c>
      <c r="BM1555" s="137">
        <f t="shared" si="291"/>
        <v>0.71772891375474535</v>
      </c>
      <c r="BN1555" s="137">
        <f t="shared" si="292"/>
        <v>7.7183066786912224E-4</v>
      </c>
      <c r="BO1555" s="137" t="str">
        <f t="shared" si="293"/>
        <v/>
      </c>
      <c r="BP1555" s="137" t="str">
        <f t="shared" si="304"/>
        <v/>
      </c>
    </row>
    <row r="1556" spans="3:68" ht="20.100000000000001" customHeight="1" x14ac:dyDescent="0.25">
      <c r="C1556" s="12"/>
      <c r="E1556" s="130"/>
      <c r="F1556" s="130"/>
      <c r="S1556" s="138"/>
      <c r="U1556" s="154"/>
      <c r="V1556" s="154"/>
      <c r="AF1556" s="137">
        <v>732</v>
      </c>
      <c r="AG1556" s="137">
        <f t="shared" si="295"/>
        <v>-1.0720000000000001</v>
      </c>
      <c r="AK1556" s="137">
        <f t="shared" si="296"/>
        <v>0.22457837284138993</v>
      </c>
      <c r="AL1556" s="137">
        <f t="shared" si="297"/>
        <v>0.14186001606985091</v>
      </c>
      <c r="AM1556" s="137">
        <f t="shared" si="298"/>
        <v>0.22457837284138993</v>
      </c>
      <c r="AN1556" s="137" t="str">
        <f t="shared" si="299"/>
        <v/>
      </c>
      <c r="AO1556" s="137" t="str">
        <f t="shared" si="300"/>
        <v/>
      </c>
      <c r="AP1556" s="137">
        <f t="shared" si="301"/>
        <v>0</v>
      </c>
      <c r="AQ1556" s="137" t="str">
        <f t="shared" si="302"/>
        <v/>
      </c>
      <c r="AR1556" s="137" t="str">
        <f t="shared" si="303"/>
        <v/>
      </c>
      <c r="AZ1556" s="163"/>
      <c r="BA1556" s="142"/>
      <c r="BB1556" s="163"/>
      <c r="BC1556" s="174"/>
      <c r="BD1556" s="174"/>
      <c r="BE1556" s="174"/>
      <c r="BF1556" s="174"/>
      <c r="BG1556" s="164"/>
      <c r="BH1556" s="164"/>
      <c r="BI1556" s="164"/>
      <c r="BK1556" s="137">
        <v>709</v>
      </c>
      <c r="BL1556" s="137">
        <f t="shared" si="290"/>
        <v>4.5312000000000641</v>
      </c>
      <c r="BM1556" s="137">
        <f t="shared" si="291"/>
        <v>0.71695708308687622</v>
      </c>
      <c r="BN1556" s="137">
        <f t="shared" si="292"/>
        <v>7.7208624361346789E-4</v>
      </c>
      <c r="BO1556" s="137" t="str">
        <f t="shared" si="293"/>
        <v/>
      </c>
      <c r="BP1556" s="137" t="str">
        <f t="shared" si="304"/>
        <v/>
      </c>
    </row>
    <row r="1557" spans="3:68" ht="20.100000000000001" customHeight="1" x14ac:dyDescent="0.25">
      <c r="C1557" s="12"/>
      <c r="E1557" s="130"/>
      <c r="F1557" s="130"/>
      <c r="S1557" s="138"/>
      <c r="U1557" s="154"/>
      <c r="V1557" s="154"/>
      <c r="AF1557" s="137">
        <v>733</v>
      </c>
      <c r="AG1557" s="137">
        <f t="shared" si="295"/>
        <v>-1.0680000000000001</v>
      </c>
      <c r="AK1557" s="137">
        <f t="shared" si="296"/>
        <v>0.22554162817312007</v>
      </c>
      <c r="AL1557" s="137">
        <f t="shared" si="297"/>
        <v>0.14276025589795485</v>
      </c>
      <c r="AM1557" s="137">
        <f t="shared" si="298"/>
        <v>0.22554162817312007</v>
      </c>
      <c r="AN1557" s="137" t="str">
        <f t="shared" si="299"/>
        <v/>
      </c>
      <c r="AO1557" s="137" t="str">
        <f t="shared" si="300"/>
        <v/>
      </c>
      <c r="AP1557" s="137">
        <f t="shared" si="301"/>
        <v>0</v>
      </c>
      <c r="AQ1557" s="137" t="str">
        <f t="shared" si="302"/>
        <v/>
      </c>
      <c r="AR1557" s="137" t="str">
        <f t="shared" si="303"/>
        <v/>
      </c>
      <c r="AZ1557" s="163"/>
      <c r="BA1557" s="142"/>
      <c r="BB1557" s="163"/>
      <c r="BC1557" s="174"/>
      <c r="BD1557" s="174"/>
      <c r="BE1557" s="174"/>
      <c r="BF1557" s="174"/>
      <c r="BG1557" s="164"/>
      <c r="BH1557" s="164"/>
      <c r="BI1557" s="164"/>
      <c r="BK1557" s="137">
        <v>710</v>
      </c>
      <c r="BL1557" s="137">
        <f t="shared" si="290"/>
        <v>4.5376000000000642</v>
      </c>
      <c r="BM1557" s="137">
        <f t="shared" si="291"/>
        <v>0.71618499684326276</v>
      </c>
      <c r="BN1557" s="137">
        <f t="shared" si="292"/>
        <v>7.7233805745502426E-4</v>
      </c>
      <c r="BO1557" s="137" t="str">
        <f t="shared" si="293"/>
        <v/>
      </c>
      <c r="BP1557" s="137" t="str">
        <f t="shared" si="304"/>
        <v/>
      </c>
    </row>
    <row r="1558" spans="3:68" ht="20.100000000000001" customHeight="1" x14ac:dyDescent="0.25">
      <c r="C1558" s="12"/>
      <c r="E1558" s="130"/>
      <c r="F1558" s="130"/>
      <c r="S1558" s="138"/>
      <c r="U1558" s="154"/>
      <c r="V1558" s="154"/>
      <c r="AF1558" s="137">
        <v>734</v>
      </c>
      <c r="AG1558" s="137">
        <f t="shared" si="295"/>
        <v>-1.0640000000000001</v>
      </c>
      <c r="AK1558" s="137">
        <f t="shared" si="296"/>
        <v>0.22650539095767053</v>
      </c>
      <c r="AL1558" s="137">
        <f t="shared" si="297"/>
        <v>0.14366434977184614</v>
      </c>
      <c r="AM1558" s="137">
        <f t="shared" si="298"/>
        <v>0.22650539095767053</v>
      </c>
      <c r="AN1558" s="137" t="str">
        <f t="shared" si="299"/>
        <v/>
      </c>
      <c r="AO1558" s="137" t="str">
        <f t="shared" si="300"/>
        <v/>
      </c>
      <c r="AP1558" s="137">
        <f t="shared" si="301"/>
        <v>0</v>
      </c>
      <c r="AQ1558" s="137" t="str">
        <f t="shared" si="302"/>
        <v/>
      </c>
      <c r="AR1558" s="137" t="str">
        <f t="shared" si="303"/>
        <v/>
      </c>
      <c r="AZ1558" s="163"/>
      <c r="BA1558" s="142"/>
      <c r="BB1558" s="163"/>
      <c r="BC1558" s="174"/>
      <c r="BD1558" s="174"/>
      <c r="BE1558" s="174"/>
      <c r="BF1558" s="174"/>
      <c r="BG1558" s="164"/>
      <c r="BH1558" s="164"/>
      <c r="BI1558" s="164"/>
      <c r="BK1558" s="137">
        <v>711</v>
      </c>
      <c r="BL1558" s="137">
        <f t="shared" si="290"/>
        <v>4.5440000000000644</v>
      </c>
      <c r="BM1558" s="137">
        <f t="shared" si="291"/>
        <v>0.71541265878580773</v>
      </c>
      <c r="BN1558" s="137">
        <f t="shared" si="292"/>
        <v>7.7258611649722031E-4</v>
      </c>
      <c r="BO1558" s="137" t="str">
        <f t="shared" si="293"/>
        <v/>
      </c>
      <c r="BP1558" s="137" t="str">
        <f t="shared" si="304"/>
        <v/>
      </c>
    </row>
    <row r="1559" spans="3:68" ht="20.100000000000001" customHeight="1" x14ac:dyDescent="0.25">
      <c r="C1559" s="12"/>
      <c r="E1559" s="130"/>
      <c r="F1559" s="130"/>
      <c r="S1559" s="138"/>
      <c r="U1559" s="154"/>
      <c r="V1559" s="154"/>
      <c r="AF1559" s="137">
        <v>735</v>
      </c>
      <c r="AG1559" s="137">
        <f t="shared" si="295"/>
        <v>-1.06</v>
      </c>
      <c r="AK1559" s="137">
        <f t="shared" si="296"/>
        <v>0.22746963245738591</v>
      </c>
      <c r="AL1559" s="137">
        <f t="shared" si="297"/>
        <v>0.14457229966390958</v>
      </c>
      <c r="AM1559" s="137">
        <f t="shared" si="298"/>
        <v>0.22746963245738591</v>
      </c>
      <c r="AN1559" s="137" t="str">
        <f t="shared" si="299"/>
        <v/>
      </c>
      <c r="AO1559" s="137" t="str">
        <f t="shared" si="300"/>
        <v/>
      </c>
      <c r="AP1559" s="137">
        <f t="shared" si="301"/>
        <v>0</v>
      </c>
      <c r="AQ1559" s="137" t="str">
        <f t="shared" si="302"/>
        <v/>
      </c>
      <c r="AR1559" s="137" t="str">
        <f t="shared" si="303"/>
        <v/>
      </c>
      <c r="AZ1559" s="163"/>
      <c r="BA1559" s="142"/>
      <c r="BB1559" s="163"/>
      <c r="BC1559" s="174"/>
      <c r="BD1559" s="174"/>
      <c r="BE1559" s="174"/>
      <c r="BF1559" s="174"/>
      <c r="BG1559" s="164"/>
      <c r="BH1559" s="164"/>
      <c r="BI1559" s="164"/>
      <c r="BK1559" s="137">
        <v>712</v>
      </c>
      <c r="BL1559" s="137">
        <f t="shared" si="290"/>
        <v>4.5504000000000646</v>
      </c>
      <c r="BM1559" s="137">
        <f t="shared" si="291"/>
        <v>0.71464007266931051</v>
      </c>
      <c r="BN1559" s="137">
        <f t="shared" si="292"/>
        <v>7.7283042786624456E-4</v>
      </c>
      <c r="BO1559" s="137" t="str">
        <f t="shared" si="293"/>
        <v/>
      </c>
      <c r="BP1559" s="137" t="str">
        <f t="shared" si="304"/>
        <v/>
      </c>
    </row>
    <row r="1560" spans="3:68" ht="20.100000000000001" customHeight="1" x14ac:dyDescent="0.25">
      <c r="C1560" s="12"/>
      <c r="E1560" s="130"/>
      <c r="F1560" s="130"/>
      <c r="S1560" s="138"/>
      <c r="U1560" s="154"/>
      <c r="V1560" s="154"/>
      <c r="AF1560" s="137">
        <v>736</v>
      </c>
      <c r="AG1560" s="137">
        <f t="shared" si="295"/>
        <v>-1.056</v>
      </c>
      <c r="AK1560" s="137">
        <f t="shared" si="296"/>
        <v>0.22843432378901604</v>
      </c>
      <c r="AL1560" s="137">
        <f t="shared" si="297"/>
        <v>0.14548410743128756</v>
      </c>
      <c r="AM1560" s="137">
        <f t="shared" si="298"/>
        <v>0.22843432378901604</v>
      </c>
      <c r="AN1560" s="137" t="str">
        <f t="shared" si="299"/>
        <v/>
      </c>
      <c r="AO1560" s="137" t="str">
        <f t="shared" si="300"/>
        <v/>
      </c>
      <c r="AP1560" s="137">
        <f t="shared" si="301"/>
        <v>0</v>
      </c>
      <c r="AQ1560" s="137" t="str">
        <f t="shared" si="302"/>
        <v/>
      </c>
      <c r="AR1560" s="137" t="str">
        <f t="shared" si="303"/>
        <v/>
      </c>
      <c r="AZ1560" s="163"/>
      <c r="BA1560" s="142"/>
      <c r="BB1560" s="163"/>
      <c r="BC1560" s="174"/>
      <c r="BD1560" s="174"/>
      <c r="BE1560" s="174"/>
      <c r="BF1560" s="174"/>
      <c r="BG1560" s="164"/>
      <c r="BH1560" s="164"/>
      <c r="BI1560" s="164"/>
      <c r="BK1560" s="137">
        <v>713</v>
      </c>
      <c r="BL1560" s="137">
        <f t="shared" si="290"/>
        <v>4.5568000000000648</v>
      </c>
      <c r="BM1560" s="137">
        <f t="shared" si="291"/>
        <v>0.71386724224144427</v>
      </c>
      <c r="BN1560" s="137">
        <f t="shared" si="292"/>
        <v>7.7307099871126717E-4</v>
      </c>
      <c r="BO1560" s="137" t="str">
        <f t="shared" si="293"/>
        <v/>
      </c>
      <c r="BP1560" s="137" t="str">
        <f t="shared" si="304"/>
        <v/>
      </c>
    </row>
    <row r="1561" spans="3:68" ht="20.100000000000001" customHeight="1" x14ac:dyDescent="0.25">
      <c r="C1561" s="12"/>
      <c r="E1561" s="130"/>
      <c r="F1561" s="130"/>
      <c r="S1561" s="138"/>
      <c r="U1561" s="154"/>
      <c r="V1561" s="154"/>
      <c r="AF1561" s="137">
        <v>737</v>
      </c>
      <c r="AG1561" s="137">
        <f t="shared" si="295"/>
        <v>-1.052</v>
      </c>
      <c r="AK1561" s="137">
        <f t="shared" si="296"/>
        <v>0.2293994359249488</v>
      </c>
      <c r="AL1561" s="137">
        <f t="shared" si="297"/>
        <v>0.1463997748153005</v>
      </c>
      <c r="AM1561" s="137">
        <f t="shared" si="298"/>
        <v>0.2293994359249488</v>
      </c>
      <c r="AN1561" s="137" t="str">
        <f t="shared" si="299"/>
        <v/>
      </c>
      <c r="AO1561" s="137" t="str">
        <f t="shared" si="300"/>
        <v/>
      </c>
      <c r="AP1561" s="137">
        <f t="shared" si="301"/>
        <v>0</v>
      </c>
      <c r="AQ1561" s="137" t="str">
        <f t="shared" si="302"/>
        <v/>
      </c>
      <c r="AR1561" s="137" t="str">
        <f t="shared" si="303"/>
        <v/>
      </c>
      <c r="AZ1561" s="163"/>
      <c r="BA1561" s="142"/>
      <c r="BB1561" s="163"/>
      <c r="BC1561" s="174"/>
      <c r="BD1561" s="174"/>
      <c r="BE1561" s="174"/>
      <c r="BF1561" s="174"/>
      <c r="BG1561" s="164"/>
      <c r="BH1561" s="164"/>
      <c r="BI1561" s="164"/>
      <c r="BK1561" s="137">
        <v>714</v>
      </c>
      <c r="BL1561" s="137">
        <f t="shared" si="290"/>
        <v>4.563200000000065</v>
      </c>
      <c r="BM1561" s="137">
        <f t="shared" si="291"/>
        <v>0.713094171242733</v>
      </c>
      <c r="BN1561" s="137">
        <f t="shared" si="292"/>
        <v>7.7330783620366272E-4</v>
      </c>
      <c r="BO1561" s="137" t="str">
        <f t="shared" si="293"/>
        <v/>
      </c>
      <c r="BP1561" s="137" t="str">
        <f t="shared" si="304"/>
        <v/>
      </c>
    </row>
    <row r="1562" spans="3:68" ht="20.100000000000001" customHeight="1" x14ac:dyDescent="0.25">
      <c r="C1562" s="12"/>
      <c r="E1562" s="130"/>
      <c r="F1562" s="130"/>
      <c r="S1562" s="138"/>
      <c r="U1562" s="154"/>
      <c r="V1562" s="154"/>
      <c r="AF1562" s="137">
        <v>738</v>
      </c>
      <c r="AG1562" s="137">
        <f t="shared" si="295"/>
        <v>-1.048</v>
      </c>
      <c r="AK1562" s="137">
        <f t="shared" si="296"/>
        <v>0.23036493969445943</v>
      </c>
      <c r="AL1562" s="137">
        <f t="shared" si="297"/>
        <v>0.14731930344087155</v>
      </c>
      <c r="AM1562" s="137">
        <f t="shared" si="298"/>
        <v>0.23036493969445943</v>
      </c>
      <c r="AN1562" s="137" t="str">
        <f t="shared" si="299"/>
        <v/>
      </c>
      <c r="AO1562" s="137" t="str">
        <f t="shared" si="300"/>
        <v/>
      </c>
      <c r="AP1562" s="137">
        <f t="shared" si="301"/>
        <v>0</v>
      </c>
      <c r="AQ1562" s="137" t="str">
        <f t="shared" si="302"/>
        <v/>
      </c>
      <c r="AR1562" s="137" t="str">
        <f t="shared" si="303"/>
        <v/>
      </c>
      <c r="AZ1562" s="163"/>
      <c r="BA1562" s="142"/>
      <c r="BB1562" s="163"/>
      <c r="BC1562" s="174"/>
      <c r="BD1562" s="174"/>
      <c r="BE1562" s="174"/>
      <c r="BF1562" s="174"/>
      <c r="BG1562" s="164"/>
      <c r="BH1562" s="164"/>
      <c r="BI1562" s="164"/>
      <c r="BK1562" s="137">
        <v>715</v>
      </c>
      <c r="BL1562" s="137">
        <f t="shared" si="290"/>
        <v>4.5696000000000652</v>
      </c>
      <c r="BM1562" s="137">
        <f t="shared" si="291"/>
        <v>0.71232086340652934</v>
      </c>
      <c r="BN1562" s="137">
        <f t="shared" si="292"/>
        <v>7.7354094753689928E-4</v>
      </c>
      <c r="BO1562" s="137" t="str">
        <f t="shared" si="293"/>
        <v/>
      </c>
      <c r="BP1562" s="137" t="str">
        <f t="shared" si="304"/>
        <v/>
      </c>
    </row>
    <row r="1563" spans="3:68" ht="20.100000000000001" customHeight="1" x14ac:dyDescent="0.25">
      <c r="C1563" s="12"/>
      <c r="E1563" s="130"/>
      <c r="F1563" s="130"/>
      <c r="S1563" s="138"/>
      <c r="U1563" s="154"/>
      <c r="V1563" s="154"/>
      <c r="AF1563" s="137">
        <v>739</v>
      </c>
      <c r="AG1563" s="137">
        <f t="shared" si="295"/>
        <v>-1.044</v>
      </c>
      <c r="AK1563" s="137">
        <f t="shared" si="296"/>
        <v>0.23133080578497678</v>
      </c>
      <c r="AL1563" s="137">
        <f t="shared" si="297"/>
        <v>0.14824269481595706</v>
      </c>
      <c r="AM1563" s="137">
        <f t="shared" si="298"/>
        <v>0.23133080578497678</v>
      </c>
      <c r="AN1563" s="137" t="str">
        <f t="shared" si="299"/>
        <v/>
      </c>
      <c r="AO1563" s="137" t="str">
        <f t="shared" si="300"/>
        <v/>
      </c>
      <c r="AP1563" s="137">
        <f t="shared" si="301"/>
        <v>0</v>
      </c>
      <c r="AQ1563" s="137" t="str">
        <f t="shared" si="302"/>
        <v/>
      </c>
      <c r="AR1563" s="137" t="str">
        <f t="shared" si="303"/>
        <v/>
      </c>
      <c r="AZ1563" s="163"/>
      <c r="BA1563" s="142"/>
      <c r="BB1563" s="163"/>
      <c r="BC1563" s="174"/>
      <c r="BD1563" s="174"/>
      <c r="BE1563" s="174"/>
      <c r="BF1563" s="174"/>
      <c r="BG1563" s="164"/>
      <c r="BH1563" s="164"/>
      <c r="BI1563" s="164"/>
      <c r="BK1563" s="137">
        <v>716</v>
      </c>
      <c r="BL1563" s="137">
        <f t="shared" si="290"/>
        <v>4.5760000000000653</v>
      </c>
      <c r="BM1563" s="137">
        <f t="shared" si="291"/>
        <v>0.71154732245899244</v>
      </c>
      <c r="BN1563" s="137">
        <f t="shared" si="292"/>
        <v>7.7377033992720445E-4</v>
      </c>
      <c r="BO1563" s="137" t="str">
        <f t="shared" si="293"/>
        <v/>
      </c>
      <c r="BP1563" s="137" t="str">
        <f t="shared" si="304"/>
        <v/>
      </c>
    </row>
    <row r="1564" spans="3:68" ht="20.100000000000001" customHeight="1" x14ac:dyDescent="0.25">
      <c r="C1564" s="12"/>
      <c r="E1564" s="130"/>
      <c r="F1564" s="130"/>
      <c r="S1564" s="138"/>
      <c r="U1564" s="154"/>
      <c r="V1564" s="154"/>
      <c r="AF1564" s="137">
        <v>740</v>
      </c>
      <c r="AG1564" s="137">
        <f t="shared" si="295"/>
        <v>-1.04</v>
      </c>
      <c r="AK1564" s="137">
        <f t="shared" si="296"/>
        <v>0.2322970047433662</v>
      </c>
      <c r="AL1564" s="137">
        <f t="shared" si="297"/>
        <v>0.1491699503309814</v>
      </c>
      <c r="AM1564" s="137">
        <f t="shared" si="298"/>
        <v>0.2322970047433662</v>
      </c>
      <c r="AN1564" s="137" t="str">
        <f t="shared" si="299"/>
        <v/>
      </c>
      <c r="AO1564" s="137" t="str">
        <f t="shared" si="300"/>
        <v/>
      </c>
      <c r="AP1564" s="137">
        <f t="shared" si="301"/>
        <v>0</v>
      </c>
      <c r="AQ1564" s="137" t="str">
        <f t="shared" si="302"/>
        <v/>
      </c>
      <c r="AR1564" s="137" t="str">
        <f t="shared" si="303"/>
        <v/>
      </c>
      <c r="AZ1564" s="163"/>
      <c r="BA1564" s="142"/>
      <c r="BB1564" s="163"/>
      <c r="BC1564" s="174"/>
      <c r="BD1564" s="174"/>
      <c r="BE1564" s="174"/>
      <c r="BF1564" s="174"/>
      <c r="BG1564" s="164"/>
      <c r="BH1564" s="164"/>
      <c r="BI1564" s="164"/>
      <c r="BK1564" s="137">
        <v>717</v>
      </c>
      <c r="BL1564" s="137">
        <f t="shared" si="290"/>
        <v>4.5824000000000655</v>
      </c>
      <c r="BM1564" s="137">
        <f t="shared" si="291"/>
        <v>0.71077355211906523</v>
      </c>
      <c r="BN1564" s="137">
        <f t="shared" si="292"/>
        <v>7.73996020611456E-4</v>
      </c>
      <c r="BO1564" s="137" t="str">
        <f t="shared" si="293"/>
        <v/>
      </c>
      <c r="BP1564" s="137" t="str">
        <f t="shared" si="304"/>
        <v/>
      </c>
    </row>
    <row r="1565" spans="3:68" ht="20.100000000000001" customHeight="1" x14ac:dyDescent="0.25">
      <c r="C1565" s="12"/>
      <c r="E1565" s="130"/>
      <c r="F1565" s="130"/>
      <c r="S1565" s="138"/>
      <c r="U1565" s="154"/>
      <c r="V1565" s="154"/>
      <c r="AF1565" s="137">
        <v>741</v>
      </c>
      <c r="AG1565" s="137">
        <f t="shared" si="295"/>
        <v>-1.036</v>
      </c>
      <c r="AK1565" s="137">
        <f t="shared" si="296"/>
        <v>0.23326350697722917</v>
      </c>
      <c r="AL1565" s="137">
        <f t="shared" si="297"/>
        <v>0.15010107125827743</v>
      </c>
      <c r="AM1565" s="137" t="str">
        <f t="shared" si="298"/>
        <v/>
      </c>
      <c r="AN1565" s="137">
        <f t="shared" si="299"/>
        <v>0.23326350697722917</v>
      </c>
      <c r="AO1565" s="137" t="str">
        <f t="shared" si="300"/>
        <v/>
      </c>
      <c r="AP1565" s="137">
        <f t="shared" si="301"/>
        <v>0</v>
      </c>
      <c r="AQ1565" s="137" t="str">
        <f t="shared" si="302"/>
        <v/>
      </c>
      <c r="AR1565" s="137" t="str">
        <f t="shared" si="303"/>
        <v/>
      </c>
      <c r="AZ1565" s="163"/>
      <c r="BA1565" s="142"/>
      <c r="BB1565" s="163"/>
      <c r="BC1565" s="174"/>
      <c r="BD1565" s="174"/>
      <c r="BE1565" s="174"/>
      <c r="BF1565" s="174"/>
      <c r="BG1565" s="164"/>
      <c r="BH1565" s="164"/>
      <c r="BI1565" s="164"/>
      <c r="BK1565" s="137">
        <v>718</v>
      </c>
      <c r="BL1565" s="137">
        <f t="shared" si="290"/>
        <v>4.5888000000000657</v>
      </c>
      <c r="BM1565" s="137">
        <f t="shared" si="291"/>
        <v>0.70999955609845378</v>
      </c>
      <c r="BN1565" s="137">
        <f t="shared" si="292"/>
        <v>7.7421799685006842E-4</v>
      </c>
      <c r="BO1565" s="137" t="str">
        <f t="shared" si="293"/>
        <v/>
      </c>
      <c r="BP1565" s="137" t="str">
        <f t="shared" si="304"/>
        <v/>
      </c>
    </row>
    <row r="1566" spans="3:68" ht="20.100000000000001" customHeight="1" x14ac:dyDescent="0.25">
      <c r="C1566" s="12"/>
      <c r="E1566" s="130"/>
      <c r="F1566" s="130"/>
      <c r="S1566" s="138"/>
      <c r="U1566" s="154"/>
      <c r="V1566" s="154"/>
      <c r="AF1566" s="137">
        <v>742</v>
      </c>
      <c r="AG1566" s="137">
        <f t="shared" si="295"/>
        <v>-1.032</v>
      </c>
      <c r="AK1566" s="137">
        <f t="shared" si="296"/>
        <v>0.23423028275621952</v>
      </c>
      <c r="AL1566" s="137">
        <f t="shared" si="297"/>
        <v>0.15103605875153212</v>
      </c>
      <c r="AM1566" s="137" t="str">
        <f t="shared" si="298"/>
        <v/>
      </c>
      <c r="AN1566" s="137">
        <f t="shared" si="299"/>
        <v>0.23423028275621952</v>
      </c>
      <c r="AO1566" s="137" t="str">
        <f t="shared" si="300"/>
        <v/>
      </c>
      <c r="AP1566" s="137">
        <f t="shared" si="301"/>
        <v>0</v>
      </c>
      <c r="AQ1566" s="137" t="str">
        <f t="shared" si="302"/>
        <v/>
      </c>
      <c r="AR1566" s="137" t="str">
        <f t="shared" si="303"/>
        <v/>
      </c>
      <c r="AZ1566" s="163"/>
      <c r="BA1566" s="142"/>
      <c r="BB1566" s="163"/>
      <c r="BC1566" s="174"/>
      <c r="BD1566" s="174"/>
      <c r="BE1566" s="174"/>
      <c r="BF1566" s="174"/>
      <c r="BG1566" s="164"/>
      <c r="BH1566" s="164"/>
      <c r="BI1566" s="164"/>
      <c r="BK1566" s="137">
        <v>719</v>
      </c>
      <c r="BL1566" s="137">
        <f t="shared" si="290"/>
        <v>4.5952000000000659</v>
      </c>
      <c r="BM1566" s="137">
        <f t="shared" si="291"/>
        <v>0.70922533810160371</v>
      </c>
      <c r="BN1566" s="137">
        <f t="shared" si="292"/>
        <v>7.7443627592221898E-4</v>
      </c>
      <c r="BO1566" s="137" t="str">
        <f t="shared" si="293"/>
        <v/>
      </c>
      <c r="BP1566" s="137" t="str">
        <f t="shared" si="304"/>
        <v/>
      </c>
    </row>
    <row r="1567" spans="3:68" ht="20.100000000000001" customHeight="1" x14ac:dyDescent="0.25">
      <c r="C1567" s="12"/>
      <c r="E1567" s="130"/>
      <c r="F1567" s="130"/>
      <c r="S1567" s="138"/>
      <c r="U1567" s="154"/>
      <c r="V1567" s="154"/>
      <c r="AF1567" s="137">
        <v>743</v>
      </c>
      <c r="AG1567" s="137">
        <f t="shared" si="295"/>
        <v>-1.028</v>
      </c>
      <c r="AK1567" s="137">
        <f t="shared" si="296"/>
        <v>0.23519730221337601</v>
      </c>
      <c r="AL1567" s="137">
        <f t="shared" si="297"/>
        <v>0.1519749138452374</v>
      </c>
      <c r="AM1567" s="137" t="str">
        <f t="shared" si="298"/>
        <v/>
      </c>
      <c r="AN1567" s="137">
        <f t="shared" si="299"/>
        <v>0.23519730221337601</v>
      </c>
      <c r="AO1567" s="137" t="str">
        <f t="shared" si="300"/>
        <v/>
      </c>
      <c r="AP1567" s="137">
        <f t="shared" si="301"/>
        <v>0</v>
      </c>
      <c r="AQ1567" s="137" t="str">
        <f t="shared" si="302"/>
        <v/>
      </c>
      <c r="AR1567" s="137" t="str">
        <f t="shared" si="303"/>
        <v/>
      </c>
      <c r="AZ1567" s="163"/>
      <c r="BA1567" s="142"/>
      <c r="BB1567" s="163"/>
      <c r="BC1567" s="174"/>
      <c r="BD1567" s="174"/>
      <c r="BE1567" s="174"/>
      <c r="BF1567" s="174"/>
      <c r="BG1567" s="164"/>
      <c r="BH1567" s="164"/>
      <c r="BI1567" s="164"/>
      <c r="BK1567" s="137">
        <v>720</v>
      </c>
      <c r="BL1567" s="137">
        <f t="shared" si="290"/>
        <v>4.6016000000000661</v>
      </c>
      <c r="BM1567" s="137">
        <f t="shared" si="291"/>
        <v>0.70845090182568149</v>
      </c>
      <c r="BN1567" s="137">
        <f t="shared" si="292"/>
        <v>7.7465086512984449E-4</v>
      </c>
      <c r="BO1567" s="137" t="str">
        <f t="shared" si="293"/>
        <v/>
      </c>
      <c r="BP1567" s="137" t="str">
        <f t="shared" si="304"/>
        <v/>
      </c>
    </row>
    <row r="1568" spans="3:68" ht="20.100000000000001" customHeight="1" x14ac:dyDescent="0.25">
      <c r="C1568" s="12"/>
      <c r="E1568" s="130"/>
      <c r="F1568" s="130"/>
      <c r="S1568" s="138"/>
      <c r="U1568" s="154"/>
      <c r="V1568" s="154"/>
      <c r="AF1568" s="137">
        <v>744</v>
      </c>
      <c r="AG1568" s="137">
        <f t="shared" si="295"/>
        <v>-1.024</v>
      </c>
      <c r="AK1568" s="137">
        <f t="shared" si="296"/>
        <v>0.23616453534647172</v>
      </c>
      <c r="AL1568" s="137">
        <f t="shared" si="297"/>
        <v>0.1529176374541463</v>
      </c>
      <c r="AM1568" s="137" t="str">
        <f t="shared" si="298"/>
        <v/>
      </c>
      <c r="AN1568" s="137">
        <f t="shared" si="299"/>
        <v>0.23616453534647172</v>
      </c>
      <c r="AO1568" s="137" t="str">
        <f t="shared" si="300"/>
        <v/>
      </c>
      <c r="AP1568" s="137">
        <f t="shared" si="301"/>
        <v>0</v>
      </c>
      <c r="AQ1568" s="137" t="str">
        <f t="shared" si="302"/>
        <v/>
      </c>
      <c r="AR1568" s="137" t="str">
        <f t="shared" si="303"/>
        <v/>
      </c>
      <c r="AZ1568" s="163"/>
      <c r="BA1568" s="142"/>
      <c r="BB1568" s="163"/>
      <c r="BC1568" s="174"/>
      <c r="BD1568" s="174"/>
      <c r="BE1568" s="174"/>
      <c r="BF1568" s="174"/>
      <c r="BG1568" s="164"/>
      <c r="BH1568" s="164"/>
      <c r="BI1568" s="164"/>
      <c r="BK1568" s="137">
        <v>721</v>
      </c>
      <c r="BL1568" s="137">
        <f t="shared" si="290"/>
        <v>4.6080000000000663</v>
      </c>
      <c r="BM1568" s="137">
        <f t="shared" si="291"/>
        <v>0.70767625096055164</v>
      </c>
      <c r="BN1568" s="137">
        <f t="shared" si="292"/>
        <v>7.7486177179553195E-4</v>
      </c>
      <c r="BO1568" s="137" t="str">
        <f t="shared" si="293"/>
        <v/>
      </c>
      <c r="BP1568" s="137" t="str">
        <f t="shared" si="304"/>
        <v/>
      </c>
    </row>
    <row r="1569" spans="3:68" ht="20.100000000000001" customHeight="1" x14ac:dyDescent="0.25">
      <c r="C1569" s="12"/>
      <c r="E1569" s="130"/>
      <c r="F1569" s="130"/>
      <c r="S1569" s="138"/>
      <c r="U1569" s="154"/>
      <c r="V1569" s="154"/>
      <c r="AF1569" s="137">
        <v>745</v>
      </c>
      <c r="AG1569" s="137">
        <f t="shared" si="295"/>
        <v>-1.02</v>
      </c>
      <c r="AK1569" s="137">
        <f t="shared" si="296"/>
        <v>0.23713195201937959</v>
      </c>
      <c r="AL1569" s="137">
        <f t="shared" si="297"/>
        <v>0.15386423037273483</v>
      </c>
      <c r="AM1569" s="137" t="str">
        <f t="shared" si="298"/>
        <v/>
      </c>
      <c r="AN1569" s="137">
        <f t="shared" si="299"/>
        <v>0.23713195201937959</v>
      </c>
      <c r="AO1569" s="137" t="str">
        <f t="shared" si="300"/>
        <v/>
      </c>
      <c r="AP1569" s="137">
        <f t="shared" si="301"/>
        <v>0</v>
      </c>
      <c r="AQ1569" s="137" t="str">
        <f t="shared" si="302"/>
        <v/>
      </c>
      <c r="AR1569" s="137" t="str">
        <f t="shared" si="303"/>
        <v/>
      </c>
      <c r="AZ1569" s="163"/>
      <c r="BA1569" s="142"/>
      <c r="BB1569" s="163"/>
      <c r="BC1569" s="174"/>
      <c r="BD1569" s="174"/>
      <c r="BE1569" s="174"/>
      <c r="BF1569" s="174"/>
      <c r="BG1569" s="164"/>
      <c r="BH1569" s="164"/>
      <c r="BI1569" s="164"/>
      <c r="BK1569" s="137">
        <v>722</v>
      </c>
      <c r="BL1569" s="137">
        <f t="shared" si="290"/>
        <v>4.6144000000000664</v>
      </c>
      <c r="BM1569" s="137">
        <f t="shared" si="291"/>
        <v>0.70690138918875611</v>
      </c>
      <c r="BN1569" s="137">
        <f t="shared" si="292"/>
        <v>7.7506900326151928E-4</v>
      </c>
      <c r="BO1569" s="137" t="str">
        <f t="shared" si="293"/>
        <v/>
      </c>
      <c r="BP1569" s="137" t="str">
        <f t="shared" si="304"/>
        <v/>
      </c>
    </row>
    <row r="1570" spans="3:68" ht="20.100000000000001" customHeight="1" x14ac:dyDescent="0.25">
      <c r="C1570" s="12"/>
      <c r="E1570" s="130"/>
      <c r="F1570" s="130"/>
      <c r="S1570" s="138"/>
      <c r="U1570" s="154"/>
      <c r="V1570" s="154"/>
      <c r="AF1570" s="137">
        <v>746</v>
      </c>
      <c r="AG1570" s="137">
        <f t="shared" si="295"/>
        <v>-1.016</v>
      </c>
      <c r="AK1570" s="137">
        <f t="shared" si="296"/>
        <v>0.23809952196345438</v>
      </c>
      <c r="AL1570" s="137">
        <f t="shared" si="297"/>
        <v>0.15481469327466879</v>
      </c>
      <c r="AM1570" s="137" t="str">
        <f t="shared" si="298"/>
        <v/>
      </c>
      <c r="AN1570" s="137">
        <f t="shared" si="299"/>
        <v>0.23809952196345438</v>
      </c>
      <c r="AO1570" s="137" t="str">
        <f t="shared" si="300"/>
        <v/>
      </c>
      <c r="AP1570" s="137">
        <f t="shared" si="301"/>
        <v>0</v>
      </c>
      <c r="AQ1570" s="137" t="str">
        <f t="shared" si="302"/>
        <v/>
      </c>
      <c r="AR1570" s="137" t="str">
        <f t="shared" si="303"/>
        <v/>
      </c>
      <c r="AZ1570" s="163"/>
      <c r="BA1570" s="142"/>
      <c r="BB1570" s="163"/>
      <c r="BC1570" s="174"/>
      <c r="BD1570" s="174"/>
      <c r="BE1570" s="174"/>
      <c r="BF1570" s="174"/>
      <c r="BG1570" s="164"/>
      <c r="BH1570" s="164"/>
      <c r="BI1570" s="164"/>
      <c r="BK1570" s="137">
        <v>723</v>
      </c>
      <c r="BL1570" s="137">
        <f t="shared" si="290"/>
        <v>4.6208000000000666</v>
      </c>
      <c r="BM1570" s="137">
        <f t="shared" si="291"/>
        <v>0.70612632018549459</v>
      </c>
      <c r="BN1570" s="137">
        <f t="shared" si="292"/>
        <v>7.7527256689158275E-4</v>
      </c>
      <c r="BO1570" s="137" t="str">
        <f t="shared" si="293"/>
        <v/>
      </c>
      <c r="BP1570" s="137" t="str">
        <f t="shared" si="304"/>
        <v/>
      </c>
    </row>
    <row r="1571" spans="3:68" ht="20.100000000000001" customHeight="1" x14ac:dyDescent="0.25">
      <c r="C1571" s="12"/>
      <c r="E1571" s="130"/>
      <c r="F1571" s="130"/>
      <c r="S1571" s="138"/>
      <c r="U1571" s="154"/>
      <c r="V1571" s="154"/>
      <c r="AF1571" s="137">
        <v>747</v>
      </c>
      <c r="AG1571" s="137">
        <f t="shared" si="295"/>
        <v>-1.012</v>
      </c>
      <c r="AK1571" s="137">
        <f t="shared" si="296"/>
        <v>0.23906721477893114</v>
      </c>
      <c r="AL1571" s="137">
        <f t="shared" si="297"/>
        <v>0.1557690267122768</v>
      </c>
      <c r="AM1571" s="137" t="str">
        <f t="shared" si="298"/>
        <v/>
      </c>
      <c r="AN1571" s="137">
        <f t="shared" si="299"/>
        <v>0.23906721477893114</v>
      </c>
      <c r="AO1571" s="137" t="str">
        <f t="shared" si="300"/>
        <v/>
      </c>
      <c r="AP1571" s="137">
        <f t="shared" si="301"/>
        <v>0</v>
      </c>
      <c r="AQ1571" s="137" t="str">
        <f t="shared" si="302"/>
        <v/>
      </c>
      <c r="AR1571" s="137" t="str">
        <f t="shared" si="303"/>
        <v/>
      </c>
      <c r="AZ1571" s="163"/>
      <c r="BA1571" s="142"/>
      <c r="BB1571" s="163"/>
      <c r="BC1571" s="174"/>
      <c r="BD1571" s="174"/>
      <c r="BE1571" s="174"/>
      <c r="BF1571" s="174"/>
      <c r="BG1571" s="164"/>
      <c r="BH1571" s="164"/>
      <c r="BI1571" s="164"/>
      <c r="BK1571" s="137">
        <v>724</v>
      </c>
      <c r="BL1571" s="137">
        <f t="shared" si="290"/>
        <v>4.6272000000000668</v>
      </c>
      <c r="BM1571" s="137">
        <f t="shared" si="291"/>
        <v>0.70535104761860301</v>
      </c>
      <c r="BN1571" s="137">
        <f t="shared" si="292"/>
        <v>7.7547247006870546E-4</v>
      </c>
      <c r="BO1571" s="137" t="str">
        <f t="shared" si="293"/>
        <v/>
      </c>
      <c r="BP1571" s="137" t="str">
        <f t="shared" si="304"/>
        <v/>
      </c>
    </row>
    <row r="1572" spans="3:68" ht="20.100000000000001" customHeight="1" x14ac:dyDescent="0.25">
      <c r="C1572" s="12"/>
      <c r="E1572" s="130"/>
      <c r="F1572" s="130"/>
      <c r="S1572" s="138"/>
      <c r="U1572" s="154"/>
      <c r="V1572" s="154"/>
      <c r="AF1572" s="137">
        <v>748</v>
      </c>
      <c r="AG1572" s="137">
        <f t="shared" si="295"/>
        <v>-1.008</v>
      </c>
      <c r="AK1572" s="137">
        <f t="shared" si="296"/>
        <v>0.2400349999363395</v>
      </c>
      <c r="AL1572" s="137">
        <f t="shared" si="297"/>
        <v>0.15672723111602854</v>
      </c>
      <c r="AM1572" s="137" t="str">
        <f t="shared" si="298"/>
        <v/>
      </c>
      <c r="AN1572" s="137">
        <f t="shared" si="299"/>
        <v>0.2400349999363395</v>
      </c>
      <c r="AO1572" s="137" t="str">
        <f t="shared" si="300"/>
        <v/>
      </c>
      <c r="AP1572" s="137">
        <f t="shared" si="301"/>
        <v>0</v>
      </c>
      <c r="AQ1572" s="137" t="str">
        <f t="shared" si="302"/>
        <v/>
      </c>
      <c r="AR1572" s="137" t="str">
        <f t="shared" si="303"/>
        <v/>
      </c>
      <c r="AZ1572" s="163"/>
      <c r="BA1572" s="142"/>
      <c r="BB1572" s="163"/>
      <c r="BC1572" s="174"/>
      <c r="BD1572" s="174"/>
      <c r="BE1572" s="174"/>
      <c r="BF1572" s="174"/>
      <c r="BG1572" s="164"/>
      <c r="BH1572" s="164"/>
      <c r="BI1572" s="164"/>
      <c r="BK1572" s="137">
        <v>725</v>
      </c>
      <c r="BL1572" s="137">
        <f t="shared" si="290"/>
        <v>4.633600000000067</v>
      </c>
      <c r="BM1572" s="137">
        <f t="shared" si="291"/>
        <v>0.70457557514853431</v>
      </c>
      <c r="BN1572" s="137">
        <f t="shared" si="292"/>
        <v>7.7566872019629862E-4</v>
      </c>
      <c r="BO1572" s="137" t="str">
        <f t="shared" si="293"/>
        <v/>
      </c>
      <c r="BP1572" s="137" t="str">
        <f t="shared" si="304"/>
        <v/>
      </c>
    </row>
    <row r="1573" spans="3:68" ht="20.100000000000001" customHeight="1" x14ac:dyDescent="0.25">
      <c r="C1573" s="12"/>
      <c r="E1573" s="130"/>
      <c r="F1573" s="130"/>
      <c r="S1573" s="138"/>
      <c r="U1573" s="154"/>
      <c r="V1573" s="154"/>
      <c r="AF1573" s="137">
        <v>749</v>
      </c>
      <c r="AG1573" s="137">
        <f t="shared" si="295"/>
        <v>-1.004</v>
      </c>
      <c r="AK1573" s="137">
        <f t="shared" si="296"/>
        <v>0.24100284677793452</v>
      </c>
      <c r="AL1573" s="137">
        <f t="shared" si="297"/>
        <v>0.15768930679401871</v>
      </c>
      <c r="AM1573" s="137" t="str">
        <f t="shared" si="298"/>
        <v/>
      </c>
      <c r="AN1573" s="137">
        <f t="shared" si="299"/>
        <v>0.24100284677793452</v>
      </c>
      <c r="AO1573" s="137" t="str">
        <f t="shared" si="300"/>
        <v/>
      </c>
      <c r="AP1573" s="137">
        <f t="shared" si="301"/>
        <v>0</v>
      </c>
      <c r="AQ1573" s="137" t="str">
        <f t="shared" si="302"/>
        <v/>
      </c>
      <c r="AR1573" s="137" t="str">
        <f t="shared" si="303"/>
        <v/>
      </c>
      <c r="AZ1573" s="163"/>
      <c r="BA1573" s="142"/>
      <c r="BB1573" s="163"/>
      <c r="BC1573" s="174"/>
      <c r="BD1573" s="174"/>
      <c r="BE1573" s="174"/>
      <c r="BF1573" s="174"/>
      <c r="BG1573" s="164"/>
      <c r="BH1573" s="164"/>
      <c r="BI1573" s="164"/>
      <c r="BK1573" s="137">
        <v>726</v>
      </c>
      <c r="BL1573" s="137">
        <f t="shared" ref="BL1573:BL1636" si="305">BL1572+$BO$845</f>
        <v>4.6400000000000672</v>
      </c>
      <c r="BM1573" s="137">
        <f t="shared" ref="BM1573:BM1636" si="306">_xlfn.CHISQ.DIST.RT(BL1573,7)</f>
        <v>0.70379990642833801</v>
      </c>
      <c r="BN1573" s="137">
        <f t="shared" ref="BN1573:BN1636" si="307">BM1573-BM1574</f>
        <v>7.7586132469675828E-4</v>
      </c>
      <c r="BO1573" s="137" t="str">
        <f t="shared" ref="BO1573:BO1636" si="308">IF(BM1573&lt;(1-$BI$852),BN1573,"")</f>
        <v/>
      </c>
      <c r="BP1573" s="137" t="str">
        <f t="shared" si="304"/>
        <v/>
      </c>
    </row>
    <row r="1574" spans="3:68" ht="20.100000000000001" customHeight="1" x14ac:dyDescent="0.25">
      <c r="C1574" s="12"/>
      <c r="E1574" s="130"/>
      <c r="F1574" s="130"/>
      <c r="S1574" s="138"/>
      <c r="U1574" s="154"/>
      <c r="V1574" s="154"/>
      <c r="AF1574" s="137">
        <v>750</v>
      </c>
      <c r="AG1574" s="137">
        <f t="shared" si="295"/>
        <v>-1</v>
      </c>
      <c r="AK1574" s="137">
        <f t="shared" si="296"/>
        <v>0.24197072451914337</v>
      </c>
      <c r="AL1574" s="137">
        <f t="shared" si="297"/>
        <v>0.15865525393145699</v>
      </c>
      <c r="AM1574" s="137" t="str">
        <f t="shared" si="298"/>
        <v/>
      </c>
      <c r="AN1574" s="137">
        <f t="shared" si="299"/>
        <v>0.24197072451914337</v>
      </c>
      <c r="AO1574" s="137" t="str">
        <f t="shared" si="300"/>
        <v/>
      </c>
      <c r="AP1574" s="137">
        <f t="shared" si="301"/>
        <v>0</v>
      </c>
      <c r="AQ1574" s="137" t="str">
        <f t="shared" si="302"/>
        <v/>
      </c>
      <c r="AR1574" s="137" t="str">
        <f t="shared" si="303"/>
        <v/>
      </c>
      <c r="AZ1574" s="163"/>
      <c r="BA1574" s="142"/>
      <c r="BB1574" s="163"/>
      <c r="BC1574" s="174"/>
      <c r="BD1574" s="174"/>
      <c r="BE1574" s="174"/>
      <c r="BF1574" s="174"/>
      <c r="BG1574" s="164"/>
      <c r="BH1574" s="164"/>
      <c r="BI1574" s="164"/>
      <c r="BK1574" s="137">
        <v>727</v>
      </c>
      <c r="BL1574" s="137">
        <f t="shared" si="305"/>
        <v>4.6464000000000674</v>
      </c>
      <c r="BM1574" s="137">
        <f t="shared" si="306"/>
        <v>0.70302404510364125</v>
      </c>
      <c r="BN1574" s="137">
        <f t="shared" si="307"/>
        <v>7.7605029101290857E-4</v>
      </c>
      <c r="BO1574" s="137" t="str">
        <f t="shared" si="308"/>
        <v/>
      </c>
      <c r="BP1574" s="137" t="str">
        <f t="shared" si="304"/>
        <v/>
      </c>
    </row>
    <row r="1575" spans="3:68" ht="20.100000000000001" customHeight="1" x14ac:dyDescent="0.25">
      <c r="C1575" s="12"/>
      <c r="E1575" s="130"/>
      <c r="F1575" s="130"/>
      <c r="S1575" s="138"/>
      <c r="U1575" s="154"/>
      <c r="V1575" s="154"/>
      <c r="AF1575" s="137">
        <v>751</v>
      </c>
      <c r="AG1575" s="137">
        <f t="shared" si="295"/>
        <v>-0.996</v>
      </c>
      <c r="AK1575" s="137">
        <f t="shared" si="296"/>
        <v>0.2429386022500282</v>
      </c>
      <c r="AL1575" s="137">
        <f t="shared" si="297"/>
        <v>0.15962507259016356</v>
      </c>
      <c r="AM1575" s="137" t="str">
        <f t="shared" si="298"/>
        <v/>
      </c>
      <c r="AN1575" s="137">
        <f t="shared" si="299"/>
        <v>0.2429386022500282</v>
      </c>
      <c r="AO1575" s="137" t="str">
        <f t="shared" si="300"/>
        <v/>
      </c>
      <c r="AP1575" s="137">
        <f t="shared" si="301"/>
        <v>0</v>
      </c>
      <c r="AQ1575" s="137" t="str">
        <f t="shared" si="302"/>
        <v/>
      </c>
      <c r="AR1575" s="137" t="str">
        <f t="shared" si="303"/>
        <v/>
      </c>
      <c r="AZ1575" s="163"/>
      <c r="BA1575" s="142"/>
      <c r="BB1575" s="163"/>
      <c r="BC1575" s="174"/>
      <c r="BD1575" s="174"/>
      <c r="BE1575" s="174"/>
      <c r="BF1575" s="174"/>
      <c r="BG1575" s="164"/>
      <c r="BH1575" s="164"/>
      <c r="BI1575" s="164"/>
      <c r="BK1575" s="137">
        <v>728</v>
      </c>
      <c r="BL1575" s="137">
        <f t="shared" si="305"/>
        <v>4.6528000000000675</v>
      </c>
      <c r="BM1575" s="137">
        <f t="shared" si="306"/>
        <v>0.70224799481262834</v>
      </c>
      <c r="BN1575" s="137">
        <f t="shared" si="307"/>
        <v>7.7623562660522616E-4</v>
      </c>
      <c r="BO1575" s="137" t="str">
        <f t="shared" si="308"/>
        <v/>
      </c>
      <c r="BP1575" s="137" t="str">
        <f t="shared" si="304"/>
        <v/>
      </c>
    </row>
    <row r="1576" spans="3:68" ht="20.100000000000001" customHeight="1" x14ac:dyDescent="0.25">
      <c r="C1576" s="12"/>
      <c r="E1576" s="130"/>
      <c r="F1576" s="130"/>
      <c r="S1576" s="138"/>
      <c r="U1576" s="154"/>
      <c r="V1576" s="154"/>
      <c r="AF1576" s="137">
        <v>752</v>
      </c>
      <c r="AG1576" s="137">
        <f t="shared" si="295"/>
        <v>-0.99199999999999999</v>
      </c>
      <c r="AK1576" s="137">
        <f t="shared" si="296"/>
        <v>0.24390644893676472</v>
      </c>
      <c r="AL1576" s="137">
        <f t="shared" si="297"/>
        <v>0.16059876270807047</v>
      </c>
      <c r="AM1576" s="137" t="str">
        <f t="shared" si="298"/>
        <v/>
      </c>
      <c r="AN1576" s="137">
        <f t="shared" si="299"/>
        <v>0.24390644893676472</v>
      </c>
      <c r="AO1576" s="137" t="str">
        <f t="shared" si="300"/>
        <v/>
      </c>
      <c r="AP1576" s="137">
        <f t="shared" si="301"/>
        <v>0</v>
      </c>
      <c r="AQ1576" s="137" t="str">
        <f t="shared" si="302"/>
        <v/>
      </c>
      <c r="AR1576" s="137" t="str">
        <f t="shared" si="303"/>
        <v/>
      </c>
      <c r="AZ1576" s="163"/>
      <c r="BA1576" s="142"/>
      <c r="BB1576" s="163"/>
      <c r="BC1576" s="174"/>
      <c r="BD1576" s="174"/>
      <c r="BE1576" s="174"/>
      <c r="BF1576" s="174"/>
      <c r="BG1576" s="164"/>
      <c r="BH1576" s="164"/>
      <c r="BI1576" s="164"/>
      <c r="BK1576" s="137">
        <v>729</v>
      </c>
      <c r="BL1576" s="137">
        <f t="shared" si="305"/>
        <v>4.6592000000000677</v>
      </c>
      <c r="BM1576" s="137">
        <f t="shared" si="306"/>
        <v>0.70147175918602311</v>
      </c>
      <c r="BN1576" s="137">
        <f t="shared" si="307"/>
        <v>7.7641733895483789E-4</v>
      </c>
      <c r="BO1576" s="137" t="str">
        <f t="shared" si="308"/>
        <v/>
      </c>
      <c r="BP1576" s="137" t="str">
        <f t="shared" si="304"/>
        <v/>
      </c>
    </row>
    <row r="1577" spans="3:68" ht="20.100000000000001" customHeight="1" x14ac:dyDescent="0.25">
      <c r="C1577" s="12"/>
      <c r="E1577" s="130"/>
      <c r="F1577" s="130"/>
      <c r="S1577" s="138"/>
      <c r="U1577" s="154"/>
      <c r="V1577" s="154"/>
      <c r="AF1577" s="137">
        <v>753</v>
      </c>
      <c r="AG1577" s="137">
        <f t="shared" si="295"/>
        <v>-0.98799999999999999</v>
      </c>
      <c r="AK1577" s="137">
        <f t="shared" si="296"/>
        <v>0.24487423342313686</v>
      </c>
      <c r="AL1577" s="137">
        <f t="shared" si="297"/>
        <v>0.1615763240987293</v>
      </c>
      <c r="AM1577" s="137" t="str">
        <f t="shared" si="298"/>
        <v/>
      </c>
      <c r="AN1577" s="137">
        <f t="shared" si="299"/>
        <v>0.24487423342313686</v>
      </c>
      <c r="AO1577" s="137" t="str">
        <f t="shared" si="300"/>
        <v/>
      </c>
      <c r="AP1577" s="137">
        <f t="shared" si="301"/>
        <v>0</v>
      </c>
      <c r="AQ1577" s="137" t="str">
        <f t="shared" si="302"/>
        <v/>
      </c>
      <c r="AR1577" s="137" t="str">
        <f t="shared" si="303"/>
        <v/>
      </c>
      <c r="AZ1577" s="163"/>
      <c r="BA1577" s="142"/>
      <c r="BB1577" s="163"/>
      <c r="BC1577" s="174"/>
      <c r="BD1577" s="174"/>
      <c r="BE1577" s="174"/>
      <c r="BF1577" s="174"/>
      <c r="BG1577" s="164"/>
      <c r="BH1577" s="164"/>
      <c r="BI1577" s="164"/>
      <c r="BK1577" s="137">
        <v>730</v>
      </c>
      <c r="BL1577" s="137">
        <f t="shared" si="305"/>
        <v>4.6656000000000679</v>
      </c>
      <c r="BM1577" s="137">
        <f t="shared" si="306"/>
        <v>0.70069534184706828</v>
      </c>
      <c r="BN1577" s="137">
        <f t="shared" si="307"/>
        <v>7.7659543555985699E-4</v>
      </c>
      <c r="BO1577" s="137" t="str">
        <f t="shared" si="308"/>
        <v/>
      </c>
      <c r="BP1577" s="137" t="str">
        <f t="shared" si="304"/>
        <v/>
      </c>
    </row>
    <row r="1578" spans="3:68" ht="20.100000000000001" customHeight="1" x14ac:dyDescent="0.25">
      <c r="C1578" s="12"/>
      <c r="E1578" s="130"/>
      <c r="F1578" s="130"/>
      <c r="S1578" s="138"/>
      <c r="U1578" s="154"/>
      <c r="V1578" s="154"/>
      <c r="AF1578" s="137">
        <v>754</v>
      </c>
      <c r="AG1578" s="137">
        <f t="shared" si="295"/>
        <v>-0.98399999999999999</v>
      </c>
      <c r="AK1578" s="137">
        <f t="shared" si="296"/>
        <v>0.24584192443204717</v>
      </c>
      <c r="AL1578" s="137">
        <f t="shared" si="297"/>
        <v>0.16255775645082429</v>
      </c>
      <c r="AM1578" s="137" t="str">
        <f t="shared" si="298"/>
        <v/>
      </c>
      <c r="AN1578" s="137">
        <f t="shared" si="299"/>
        <v>0.24584192443204717</v>
      </c>
      <c r="AO1578" s="137" t="str">
        <f t="shared" si="300"/>
        <v/>
      </c>
      <c r="AP1578" s="137">
        <f t="shared" si="301"/>
        <v>0</v>
      </c>
      <c r="AQ1578" s="137" t="str">
        <f t="shared" si="302"/>
        <v/>
      </c>
      <c r="AR1578" s="137" t="str">
        <f t="shared" si="303"/>
        <v/>
      </c>
      <c r="AZ1578" s="163"/>
      <c r="BA1578" s="142"/>
      <c r="BB1578" s="163"/>
      <c r="BC1578" s="174"/>
      <c r="BD1578" s="174"/>
      <c r="BE1578" s="174"/>
      <c r="BF1578" s="174"/>
      <c r="BG1578" s="164"/>
      <c r="BH1578" s="164"/>
      <c r="BI1578" s="164"/>
      <c r="BK1578" s="137">
        <v>731</v>
      </c>
      <c r="BL1578" s="137">
        <f t="shared" si="305"/>
        <v>4.6720000000000681</v>
      </c>
      <c r="BM1578" s="137">
        <f t="shared" si="306"/>
        <v>0.69991874641150842</v>
      </c>
      <c r="BN1578" s="137">
        <f t="shared" si="307"/>
        <v>7.7676992393882482E-4</v>
      </c>
      <c r="BO1578" s="137" t="str">
        <f t="shared" si="308"/>
        <v/>
      </c>
      <c r="BP1578" s="137" t="str">
        <f t="shared" si="304"/>
        <v/>
      </c>
    </row>
    <row r="1579" spans="3:68" ht="20.100000000000001" customHeight="1" x14ac:dyDescent="0.25">
      <c r="C1579" s="12"/>
      <c r="E1579" s="130"/>
      <c r="F1579" s="130"/>
      <c r="S1579" s="138"/>
      <c r="U1579" s="154"/>
      <c r="V1579" s="154"/>
      <c r="AF1579" s="137">
        <v>755</v>
      </c>
      <c r="AG1579" s="137">
        <f t="shared" si="295"/>
        <v>-0.98</v>
      </c>
      <c r="AK1579" s="137">
        <f t="shared" si="296"/>
        <v>0.24680949056704274</v>
      </c>
      <c r="AL1579" s="137">
        <f t="shared" si="297"/>
        <v>0.16354305932769236</v>
      </c>
      <c r="AM1579" s="137" t="str">
        <f t="shared" si="298"/>
        <v/>
      </c>
      <c r="AN1579" s="137">
        <f t="shared" si="299"/>
        <v>0.24680949056704274</v>
      </c>
      <c r="AO1579" s="137" t="str">
        <f t="shared" si="300"/>
        <v/>
      </c>
      <c r="AP1579" s="137">
        <f t="shared" si="301"/>
        <v>0</v>
      </c>
      <c r="AQ1579" s="137" t="str">
        <f t="shared" si="302"/>
        <v/>
      </c>
      <c r="AR1579" s="137" t="str">
        <f t="shared" si="303"/>
        <v/>
      </c>
      <c r="AZ1579" s="163"/>
      <c r="BA1579" s="142"/>
      <c r="BB1579" s="163"/>
      <c r="BC1579" s="174"/>
      <c r="BD1579" s="174"/>
      <c r="BE1579" s="174"/>
      <c r="BF1579" s="174"/>
      <c r="BG1579" s="164"/>
      <c r="BH1579" s="164"/>
      <c r="BI1579" s="164"/>
      <c r="BK1579" s="137">
        <v>732</v>
      </c>
      <c r="BL1579" s="137">
        <f t="shared" si="305"/>
        <v>4.6784000000000683</v>
      </c>
      <c r="BM1579" s="137">
        <f t="shared" si="306"/>
        <v>0.69914197648756959</v>
      </c>
      <c r="BN1579" s="137">
        <f t="shared" si="307"/>
        <v>7.7694081162626993E-4</v>
      </c>
      <c r="BO1579" s="137" t="str">
        <f t="shared" si="308"/>
        <v/>
      </c>
      <c r="BP1579" s="137" t="str">
        <f t="shared" si="304"/>
        <v/>
      </c>
    </row>
    <row r="1580" spans="3:68" ht="20.100000000000001" customHeight="1" x14ac:dyDescent="0.25">
      <c r="C1580" s="12"/>
      <c r="E1580" s="130"/>
      <c r="F1580" s="130"/>
      <c r="S1580" s="138"/>
      <c r="U1580" s="154"/>
      <c r="V1580" s="154"/>
      <c r="AF1580" s="137">
        <v>756</v>
      </c>
      <c r="AG1580" s="137">
        <f t="shared" si="295"/>
        <v>-0.97599999999999998</v>
      </c>
      <c r="AK1580" s="137">
        <f t="shared" si="296"/>
        <v>0.24777690031385682</v>
      </c>
      <c r="AL1580" s="137">
        <f t="shared" si="297"/>
        <v>0.16453223216684826</v>
      </c>
      <c r="AM1580" s="137" t="str">
        <f t="shared" si="298"/>
        <v/>
      </c>
      <c r="AN1580" s="137">
        <f t="shared" si="299"/>
        <v>0.24777690031385682</v>
      </c>
      <c r="AO1580" s="137" t="str">
        <f t="shared" si="300"/>
        <v/>
      </c>
      <c r="AP1580" s="137">
        <f t="shared" si="301"/>
        <v>0</v>
      </c>
      <c r="AQ1580" s="137" t="str">
        <f t="shared" si="302"/>
        <v/>
      </c>
      <c r="AR1580" s="137" t="str">
        <f t="shared" si="303"/>
        <v/>
      </c>
      <c r="AZ1580" s="163"/>
      <c r="BA1580" s="142"/>
      <c r="BB1580" s="163"/>
      <c r="BC1580" s="174"/>
      <c r="BD1580" s="174"/>
      <c r="BE1580" s="174"/>
      <c r="BF1580" s="174"/>
      <c r="BG1580" s="164"/>
      <c r="BH1580" s="164"/>
      <c r="BI1580" s="164"/>
      <c r="BK1580" s="137">
        <v>733</v>
      </c>
      <c r="BL1580" s="137">
        <f t="shared" si="305"/>
        <v>4.6848000000000685</v>
      </c>
      <c r="BM1580" s="137">
        <f t="shared" si="306"/>
        <v>0.69836503567594332</v>
      </c>
      <c r="BN1580" s="137">
        <f t="shared" si="307"/>
        <v>7.7710810617681592E-4</v>
      </c>
      <c r="BO1580" s="137" t="str">
        <f t="shared" si="308"/>
        <v/>
      </c>
      <c r="BP1580" s="137" t="str">
        <f t="shared" si="304"/>
        <v/>
      </c>
    </row>
    <row r="1581" spans="3:68" ht="20.100000000000001" customHeight="1" x14ac:dyDescent="0.25">
      <c r="C1581" s="12"/>
      <c r="E1581" s="130"/>
      <c r="F1581" s="130"/>
      <c r="S1581" s="138"/>
      <c r="U1581" s="154"/>
      <c r="V1581" s="154"/>
      <c r="AF1581" s="137">
        <v>757</v>
      </c>
      <c r="AG1581" s="137">
        <f t="shared" si="295"/>
        <v>-0.97199999999999998</v>
      </c>
      <c r="AK1581" s="137">
        <f t="shared" si="296"/>
        <v>0.24874412204196625</v>
      </c>
      <c r="AL1581" s="137">
        <f t="shared" si="297"/>
        <v>0.16552527427951666</v>
      </c>
      <c r="AM1581" s="137" t="str">
        <f t="shared" si="298"/>
        <v/>
      </c>
      <c r="AN1581" s="137">
        <f t="shared" si="299"/>
        <v>0.24874412204196625</v>
      </c>
      <c r="AO1581" s="137" t="str">
        <f t="shared" si="300"/>
        <v/>
      </c>
      <c r="AP1581" s="137">
        <f t="shared" si="301"/>
        <v>0</v>
      </c>
      <c r="AQ1581" s="137" t="str">
        <f t="shared" si="302"/>
        <v/>
      </c>
      <c r="AR1581" s="137" t="str">
        <f t="shared" si="303"/>
        <v/>
      </c>
      <c r="AZ1581" s="163"/>
      <c r="BA1581" s="142"/>
      <c r="BB1581" s="163"/>
      <c r="BC1581" s="174"/>
      <c r="BD1581" s="174"/>
      <c r="BE1581" s="174"/>
      <c r="BF1581" s="174"/>
      <c r="BG1581" s="164"/>
      <c r="BH1581" s="164"/>
      <c r="BI1581" s="164"/>
      <c r="BK1581" s="137">
        <v>734</v>
      </c>
      <c r="BL1581" s="137">
        <f t="shared" si="305"/>
        <v>4.6912000000000686</v>
      </c>
      <c r="BM1581" s="137">
        <f t="shared" si="306"/>
        <v>0.69758792756976651</v>
      </c>
      <c r="BN1581" s="137">
        <f t="shared" si="307"/>
        <v>7.7727181516129562E-4</v>
      </c>
      <c r="BO1581" s="137" t="str">
        <f t="shared" si="308"/>
        <v/>
      </c>
      <c r="BP1581" s="137" t="str">
        <f t="shared" si="304"/>
        <v/>
      </c>
    </row>
    <row r="1582" spans="3:68" ht="20.100000000000001" customHeight="1" x14ac:dyDescent="0.25">
      <c r="C1582" s="12"/>
      <c r="E1582" s="130"/>
      <c r="F1582" s="130"/>
      <c r="S1582" s="138"/>
      <c r="U1582" s="154"/>
      <c r="V1582" s="154"/>
      <c r="AF1582" s="137">
        <v>758</v>
      </c>
      <c r="AG1582" s="137">
        <f t="shared" si="295"/>
        <v>-0.96799999999999997</v>
      </c>
      <c r="AK1582" s="137">
        <f t="shared" si="296"/>
        <v>0.24971112400616369</v>
      </c>
      <c r="AL1582" s="137">
        <f t="shared" si="297"/>
        <v>0.16652218485017045</v>
      </c>
      <c r="AM1582" s="137" t="str">
        <f t="shared" si="298"/>
        <v/>
      </c>
      <c r="AN1582" s="137">
        <f t="shared" si="299"/>
        <v>0.24971112400616369</v>
      </c>
      <c r="AO1582" s="137" t="str">
        <f t="shared" si="300"/>
        <v/>
      </c>
      <c r="AP1582" s="137">
        <f t="shared" si="301"/>
        <v>0</v>
      </c>
      <c r="AQ1582" s="137" t="str">
        <f t="shared" si="302"/>
        <v/>
      </c>
      <c r="AR1582" s="137" t="str">
        <f t="shared" si="303"/>
        <v/>
      </c>
      <c r="AZ1582" s="163"/>
      <c r="BA1582" s="142"/>
      <c r="BB1582" s="163"/>
      <c r="BC1582" s="174"/>
      <c r="BD1582" s="174"/>
      <c r="BE1582" s="174"/>
      <c r="BF1582" s="174"/>
      <c r="BG1582" s="164"/>
      <c r="BH1582" s="164"/>
      <c r="BI1582" s="164"/>
      <c r="BK1582" s="137">
        <v>735</v>
      </c>
      <c r="BL1582" s="137">
        <f t="shared" si="305"/>
        <v>4.6976000000000688</v>
      </c>
      <c r="BM1582" s="137">
        <f t="shared" si="306"/>
        <v>0.69681065575460521</v>
      </c>
      <c r="BN1582" s="137">
        <f t="shared" si="307"/>
        <v>7.7743194616908262E-4</v>
      </c>
      <c r="BO1582" s="137" t="str">
        <f t="shared" si="308"/>
        <v/>
      </c>
      <c r="BP1582" s="137" t="str">
        <f t="shared" si="304"/>
        <v/>
      </c>
    </row>
    <row r="1583" spans="3:68" ht="20.100000000000001" customHeight="1" x14ac:dyDescent="0.25">
      <c r="C1583" s="12"/>
      <c r="E1583" s="130"/>
      <c r="F1583" s="130"/>
      <c r="S1583" s="138"/>
      <c r="U1583" s="154"/>
      <c r="V1583" s="154"/>
      <c r="AF1583" s="137">
        <v>759</v>
      </c>
      <c r="AG1583" s="137">
        <f t="shared" si="295"/>
        <v>-0.96399999999999997</v>
      </c>
      <c r="AK1583" s="137">
        <f t="shared" si="296"/>
        <v>0.25067787434814603</v>
      </c>
      <c r="AL1583" s="137">
        <f t="shared" si="297"/>
        <v>0.16752296293607463</v>
      </c>
      <c r="AM1583" s="137" t="str">
        <f t="shared" si="298"/>
        <v/>
      </c>
      <c r="AN1583" s="137">
        <f t="shared" si="299"/>
        <v>0.25067787434814603</v>
      </c>
      <c r="AO1583" s="137" t="str">
        <f t="shared" si="300"/>
        <v/>
      </c>
      <c r="AP1583" s="137">
        <f t="shared" si="301"/>
        <v>0</v>
      </c>
      <c r="AQ1583" s="137" t="str">
        <f t="shared" si="302"/>
        <v/>
      </c>
      <c r="AR1583" s="137" t="str">
        <f t="shared" si="303"/>
        <v/>
      </c>
      <c r="AZ1583" s="163"/>
      <c r="BA1583" s="142"/>
      <c r="BB1583" s="163"/>
      <c r="BC1583" s="174"/>
      <c r="BD1583" s="174"/>
      <c r="BE1583" s="174"/>
      <c r="BF1583" s="174"/>
      <c r="BG1583" s="164"/>
      <c r="BH1583" s="164"/>
      <c r="BI1583" s="164"/>
      <c r="BK1583" s="137">
        <v>736</v>
      </c>
      <c r="BL1583" s="137">
        <f t="shared" si="305"/>
        <v>4.704000000000069</v>
      </c>
      <c r="BM1583" s="137">
        <f t="shared" si="306"/>
        <v>0.69603322380843613</v>
      </c>
      <c r="BN1583" s="137">
        <f t="shared" si="307"/>
        <v>7.7758850680642588E-4</v>
      </c>
      <c r="BO1583" s="137" t="str">
        <f t="shared" si="308"/>
        <v/>
      </c>
      <c r="BP1583" s="137" t="str">
        <f t="shared" si="304"/>
        <v/>
      </c>
    </row>
    <row r="1584" spans="3:68" ht="20.100000000000001" customHeight="1" x14ac:dyDescent="0.25">
      <c r="C1584" s="12"/>
      <c r="E1584" s="130"/>
      <c r="F1584" s="130"/>
      <c r="S1584" s="138"/>
      <c r="U1584" s="154"/>
      <c r="V1584" s="154"/>
      <c r="AF1584" s="137">
        <v>760</v>
      </c>
      <c r="AG1584" s="137">
        <f t="shared" si="295"/>
        <v>-0.96</v>
      </c>
      <c r="AK1584" s="137">
        <f t="shared" si="296"/>
        <v>0.25164434109811712</v>
      </c>
      <c r="AL1584" s="137">
        <f t="shared" si="297"/>
        <v>0.16852760746683779</v>
      </c>
      <c r="AM1584" s="137" t="str">
        <f t="shared" si="298"/>
        <v/>
      </c>
      <c r="AN1584" s="137">
        <f t="shared" si="299"/>
        <v>0.25164434109811712</v>
      </c>
      <c r="AO1584" s="137" t="str">
        <f t="shared" si="300"/>
        <v/>
      </c>
      <c r="AP1584" s="137">
        <f t="shared" si="301"/>
        <v>0</v>
      </c>
      <c r="AQ1584" s="137" t="str">
        <f t="shared" si="302"/>
        <v/>
      </c>
      <c r="AR1584" s="137" t="str">
        <f t="shared" si="303"/>
        <v/>
      </c>
      <c r="AZ1584" s="163"/>
      <c r="BA1584" s="142"/>
      <c r="BB1584" s="163"/>
      <c r="BC1584" s="174"/>
      <c r="BD1584" s="174"/>
      <c r="BE1584" s="174"/>
      <c r="BF1584" s="174"/>
      <c r="BG1584" s="164"/>
      <c r="BH1584" s="164"/>
      <c r="BI1584" s="164"/>
      <c r="BK1584" s="137">
        <v>737</v>
      </c>
      <c r="BL1584" s="137">
        <f t="shared" si="305"/>
        <v>4.7104000000000692</v>
      </c>
      <c r="BM1584" s="137">
        <f t="shared" si="306"/>
        <v>0.6952556353016297</v>
      </c>
      <c r="BN1584" s="137">
        <f t="shared" si="307"/>
        <v>7.777415046966718E-4</v>
      </c>
      <c r="BO1584" s="137" t="str">
        <f t="shared" si="308"/>
        <v/>
      </c>
      <c r="BP1584" s="137" t="str">
        <f t="shared" si="304"/>
        <v/>
      </c>
    </row>
    <row r="1585" spans="3:68" ht="20.100000000000001" customHeight="1" x14ac:dyDescent="0.25">
      <c r="C1585" s="12"/>
      <c r="E1585" s="130"/>
      <c r="F1585" s="130"/>
      <c r="S1585" s="138"/>
      <c r="U1585" s="154"/>
      <c r="V1585" s="154"/>
      <c r="AF1585" s="137">
        <v>761</v>
      </c>
      <c r="AG1585" s="137">
        <f t="shared" si="295"/>
        <v>-0.95599999999999996</v>
      </c>
      <c r="AK1585" s="137">
        <f t="shared" si="296"/>
        <v>0.25261049217640646</v>
      </c>
      <c r="AL1585" s="137">
        <f t="shared" si="297"/>
        <v>0.16953611724396878</v>
      </c>
      <c r="AM1585" s="137" t="str">
        <f t="shared" si="298"/>
        <v/>
      </c>
      <c r="AN1585" s="137">
        <f t="shared" si="299"/>
        <v>0.25261049217640646</v>
      </c>
      <c r="AO1585" s="137" t="str">
        <f t="shared" si="300"/>
        <v/>
      </c>
      <c r="AP1585" s="137">
        <f t="shared" si="301"/>
        <v>0</v>
      </c>
      <c r="AQ1585" s="137" t="str">
        <f t="shared" si="302"/>
        <v/>
      </c>
      <c r="AR1585" s="137" t="str">
        <f t="shared" si="303"/>
        <v/>
      </c>
      <c r="AZ1585" s="163"/>
      <c r="BA1585" s="142"/>
      <c r="BB1585" s="163"/>
      <c r="BC1585" s="174"/>
      <c r="BD1585" s="174"/>
      <c r="BE1585" s="174"/>
      <c r="BF1585" s="174"/>
      <c r="BG1585" s="164"/>
      <c r="BH1585" s="164"/>
      <c r="BI1585" s="164"/>
      <c r="BK1585" s="137">
        <v>738</v>
      </c>
      <c r="BL1585" s="137">
        <f t="shared" si="305"/>
        <v>4.7168000000000694</v>
      </c>
      <c r="BM1585" s="137">
        <f t="shared" si="306"/>
        <v>0.69447789379693303</v>
      </c>
      <c r="BN1585" s="137">
        <f t="shared" si="307"/>
        <v>7.7789094748070831E-4</v>
      </c>
      <c r="BO1585" s="137" t="str">
        <f t="shared" si="308"/>
        <v/>
      </c>
      <c r="BP1585" s="137" t="str">
        <f t="shared" si="304"/>
        <v/>
      </c>
    </row>
    <row r="1586" spans="3:68" ht="20.100000000000001" customHeight="1" x14ac:dyDescent="0.25">
      <c r="C1586" s="12"/>
      <c r="E1586" s="130"/>
      <c r="F1586" s="130"/>
      <c r="S1586" s="138"/>
      <c r="U1586" s="154"/>
      <c r="V1586" s="154"/>
      <c r="AF1586" s="137">
        <v>762</v>
      </c>
      <c r="AG1586" s="137">
        <f t="shared" si="295"/>
        <v>-0.95199999999999996</v>
      </c>
      <c r="AK1586" s="137">
        <f t="shared" si="296"/>
        <v>0.25357629539510257</v>
      </c>
      <c r="AL1586" s="137">
        <f t="shared" si="297"/>
        <v>0.17054849094044097</v>
      </c>
      <c r="AM1586" s="137" t="str">
        <f t="shared" si="298"/>
        <v/>
      </c>
      <c r="AN1586" s="137">
        <f t="shared" si="299"/>
        <v>0.25357629539510257</v>
      </c>
      <c r="AO1586" s="137" t="str">
        <f t="shared" si="300"/>
        <v/>
      </c>
      <c r="AP1586" s="137">
        <f t="shared" si="301"/>
        <v>0</v>
      </c>
      <c r="AQ1586" s="137" t="str">
        <f t="shared" si="302"/>
        <v/>
      </c>
      <c r="AR1586" s="137" t="str">
        <f t="shared" si="303"/>
        <v/>
      </c>
      <c r="AZ1586" s="163"/>
      <c r="BA1586" s="142"/>
      <c r="BB1586" s="163"/>
      <c r="BC1586" s="174"/>
      <c r="BD1586" s="174"/>
      <c r="BE1586" s="174"/>
      <c r="BF1586" s="174"/>
      <c r="BG1586" s="164"/>
      <c r="BH1586" s="164"/>
      <c r="BI1586" s="164"/>
      <c r="BK1586" s="137">
        <v>739</v>
      </c>
      <c r="BL1586" s="137">
        <f t="shared" si="305"/>
        <v>4.7232000000000696</v>
      </c>
      <c r="BM1586" s="137">
        <f t="shared" si="306"/>
        <v>0.69370000284945232</v>
      </c>
      <c r="BN1586" s="137">
        <f t="shared" si="307"/>
        <v>7.7803684281485541E-4</v>
      </c>
      <c r="BO1586" s="137" t="str">
        <f t="shared" si="308"/>
        <v/>
      </c>
      <c r="BP1586" s="137" t="str">
        <f t="shared" si="304"/>
        <v/>
      </c>
    </row>
    <row r="1587" spans="3:68" ht="20.100000000000001" customHeight="1" x14ac:dyDescent="0.25">
      <c r="C1587" s="12"/>
      <c r="E1587" s="130"/>
      <c r="F1587" s="130"/>
      <c r="S1587" s="138"/>
      <c r="U1587" s="154"/>
      <c r="V1587" s="154"/>
      <c r="AF1587" s="137">
        <v>763</v>
      </c>
      <c r="AG1587" s="137">
        <f t="shared" si="295"/>
        <v>-0.94799999999999995</v>
      </c>
      <c r="AK1587" s="137">
        <f t="shared" si="296"/>
        <v>0.25454171845970125</v>
      </c>
      <c r="AL1587" s="137">
        <f t="shared" si="297"/>
        <v>0.17156472710026216</v>
      </c>
      <c r="AM1587" s="137" t="str">
        <f t="shared" si="298"/>
        <v/>
      </c>
      <c r="AN1587" s="137">
        <f t="shared" si="299"/>
        <v>0.25454171845970125</v>
      </c>
      <c r="AO1587" s="137" t="str">
        <f t="shared" si="300"/>
        <v/>
      </c>
      <c r="AP1587" s="137">
        <f t="shared" si="301"/>
        <v>0</v>
      </c>
      <c r="AQ1587" s="137" t="str">
        <f t="shared" si="302"/>
        <v/>
      </c>
      <c r="AR1587" s="137" t="str">
        <f t="shared" si="303"/>
        <v/>
      </c>
      <c r="AZ1587" s="163"/>
      <c r="BA1587" s="142"/>
      <c r="BB1587" s="163"/>
      <c r="BC1587" s="174"/>
      <c r="BD1587" s="174"/>
      <c r="BE1587" s="174"/>
      <c r="BF1587" s="174"/>
      <c r="BG1587" s="164"/>
      <c r="BH1587" s="164"/>
      <c r="BI1587" s="164"/>
      <c r="BK1587" s="137">
        <v>740</v>
      </c>
      <c r="BL1587" s="137">
        <f t="shared" si="305"/>
        <v>4.7296000000000697</v>
      </c>
      <c r="BM1587" s="137">
        <f t="shared" si="306"/>
        <v>0.69292196600663747</v>
      </c>
      <c r="BN1587" s="137">
        <f t="shared" si="307"/>
        <v>7.7817919837341876E-4</v>
      </c>
      <c r="BO1587" s="137" t="str">
        <f t="shared" si="308"/>
        <v/>
      </c>
      <c r="BP1587" s="137" t="str">
        <f t="shared" si="304"/>
        <v/>
      </c>
    </row>
    <row r="1588" spans="3:68" ht="20.100000000000001" customHeight="1" x14ac:dyDescent="0.25">
      <c r="C1588" s="12"/>
      <c r="E1588" s="130"/>
      <c r="F1588" s="130"/>
      <c r="S1588" s="138"/>
      <c r="U1588" s="154"/>
      <c r="V1588" s="154"/>
      <c r="AF1588" s="137">
        <v>764</v>
      </c>
      <c r="AG1588" s="137">
        <f t="shared" si="295"/>
        <v>-0.94399999999999995</v>
      </c>
      <c r="AK1588" s="137">
        <f t="shared" si="296"/>
        <v>0.25550672897076881</v>
      </c>
      <c r="AL1588" s="137">
        <f t="shared" si="297"/>
        <v>0.17258482413805185</v>
      </c>
      <c r="AM1588" s="137" t="str">
        <f t="shared" si="298"/>
        <v/>
      </c>
      <c r="AN1588" s="137">
        <f t="shared" si="299"/>
        <v>0.25550672897076881</v>
      </c>
      <c r="AO1588" s="137" t="str">
        <f t="shared" si="300"/>
        <v/>
      </c>
      <c r="AP1588" s="137">
        <f t="shared" si="301"/>
        <v>0</v>
      </c>
      <c r="AQ1588" s="137" t="str">
        <f t="shared" si="302"/>
        <v/>
      </c>
      <c r="AR1588" s="137" t="str">
        <f t="shared" si="303"/>
        <v/>
      </c>
      <c r="AZ1588" s="163"/>
      <c r="BA1588" s="142"/>
      <c r="BB1588" s="163"/>
      <c r="BC1588" s="174"/>
      <c r="BD1588" s="174"/>
      <c r="BE1588" s="174"/>
      <c r="BF1588" s="174"/>
      <c r="BG1588" s="164"/>
      <c r="BH1588" s="164"/>
      <c r="BI1588" s="164"/>
      <c r="BK1588" s="137">
        <v>741</v>
      </c>
      <c r="BL1588" s="137">
        <f t="shared" si="305"/>
        <v>4.7360000000000699</v>
      </c>
      <c r="BM1588" s="137">
        <f t="shared" si="306"/>
        <v>0.69214378680826405</v>
      </c>
      <c r="BN1588" s="137">
        <f t="shared" si="307"/>
        <v>7.783180218452479E-4</v>
      </c>
      <c r="BO1588" s="137" t="str">
        <f t="shared" si="308"/>
        <v/>
      </c>
      <c r="BP1588" s="137" t="str">
        <f t="shared" si="304"/>
        <v/>
      </c>
    </row>
    <row r="1589" spans="3:68" ht="20.100000000000001" customHeight="1" x14ac:dyDescent="0.25">
      <c r="C1589" s="12"/>
      <c r="E1589" s="130"/>
      <c r="F1589" s="130"/>
      <c r="S1589" s="138"/>
      <c r="U1589" s="154"/>
      <c r="V1589" s="154"/>
      <c r="AF1589" s="137">
        <v>765</v>
      </c>
      <c r="AG1589" s="137">
        <f t="shared" si="295"/>
        <v>-0.94</v>
      </c>
      <c r="AK1589" s="137">
        <f t="shared" si="296"/>
        <v>0.25647129442562033</v>
      </c>
      <c r="AL1589" s="137">
        <f t="shared" si="297"/>
        <v>0.17360878033862459</v>
      </c>
      <c r="AM1589" s="137" t="str">
        <f t="shared" si="298"/>
        <v/>
      </c>
      <c r="AN1589" s="137">
        <f t="shared" si="299"/>
        <v>0.25647129442562033</v>
      </c>
      <c r="AO1589" s="137" t="str">
        <f t="shared" si="300"/>
        <v/>
      </c>
      <c r="AP1589" s="137">
        <f t="shared" si="301"/>
        <v>0</v>
      </c>
      <c r="AQ1589" s="137" t="str">
        <f t="shared" si="302"/>
        <v/>
      </c>
      <c r="AR1589" s="137" t="str">
        <f t="shared" si="303"/>
        <v/>
      </c>
      <c r="AZ1589" s="163"/>
      <c r="BA1589" s="142"/>
      <c r="BB1589" s="163"/>
      <c r="BC1589" s="174"/>
      <c r="BD1589" s="174"/>
      <c r="BE1589" s="174"/>
      <c r="BF1589" s="174"/>
      <c r="BG1589" s="164"/>
      <c r="BH1589" s="164"/>
      <c r="BI1589" s="164"/>
      <c r="BK1589" s="137">
        <v>742</v>
      </c>
      <c r="BL1589" s="137">
        <f t="shared" si="305"/>
        <v>4.7424000000000701</v>
      </c>
      <c r="BM1589" s="137">
        <f t="shared" si="306"/>
        <v>0.6913654687864188</v>
      </c>
      <c r="BN1589" s="137">
        <f t="shared" si="307"/>
        <v>7.7845332093684494E-4</v>
      </c>
      <c r="BO1589" s="137" t="str">
        <f t="shared" si="308"/>
        <v/>
      </c>
      <c r="BP1589" s="137" t="str">
        <f t="shared" si="304"/>
        <v/>
      </c>
    </row>
    <row r="1590" spans="3:68" ht="20.100000000000001" customHeight="1" x14ac:dyDescent="0.25">
      <c r="C1590" s="12"/>
      <c r="E1590" s="130"/>
      <c r="F1590" s="130"/>
      <c r="S1590" s="138"/>
      <c r="U1590" s="154"/>
      <c r="V1590" s="154"/>
      <c r="AF1590" s="137">
        <v>766</v>
      </c>
      <c r="AG1590" s="137">
        <f t="shared" si="295"/>
        <v>-0.93599999999999994</v>
      </c>
      <c r="AK1590" s="137">
        <f t="shared" si="296"/>
        <v>0.25743538222001205</v>
      </c>
      <c r="AL1590" s="137">
        <f t="shared" si="297"/>
        <v>0.17463659385658065</v>
      </c>
      <c r="AM1590" s="137" t="str">
        <f t="shared" si="298"/>
        <v/>
      </c>
      <c r="AN1590" s="137">
        <f t="shared" si="299"/>
        <v>0.25743538222001205</v>
      </c>
      <c r="AO1590" s="137" t="str">
        <f t="shared" si="300"/>
        <v/>
      </c>
      <c r="AP1590" s="137">
        <f t="shared" si="301"/>
        <v>0</v>
      </c>
      <c r="AQ1590" s="137" t="str">
        <f t="shared" si="302"/>
        <v/>
      </c>
      <c r="AR1590" s="137" t="str">
        <f t="shared" si="303"/>
        <v/>
      </c>
      <c r="AZ1590" s="163"/>
      <c r="BA1590" s="142"/>
      <c r="BB1590" s="163"/>
      <c r="BC1590" s="174"/>
      <c r="BD1590" s="174"/>
      <c r="BE1590" s="174"/>
      <c r="BF1590" s="174"/>
      <c r="BG1590" s="164"/>
      <c r="BH1590" s="164"/>
      <c r="BI1590" s="164"/>
      <c r="BK1590" s="137">
        <v>743</v>
      </c>
      <c r="BL1590" s="137">
        <f t="shared" si="305"/>
        <v>4.7488000000000703</v>
      </c>
      <c r="BM1590" s="137">
        <f t="shared" si="306"/>
        <v>0.69058701546548196</v>
      </c>
      <c r="BN1590" s="137">
        <f t="shared" si="307"/>
        <v>7.7858510336981102E-4</v>
      </c>
      <c r="BO1590" s="137" t="str">
        <f t="shared" si="308"/>
        <v/>
      </c>
      <c r="BP1590" s="137" t="str">
        <f t="shared" si="304"/>
        <v/>
      </c>
    </row>
    <row r="1591" spans="3:68" ht="20.100000000000001" customHeight="1" x14ac:dyDescent="0.25">
      <c r="C1591" s="12"/>
      <c r="E1591" s="130"/>
      <c r="F1591" s="130"/>
      <c r="S1591" s="138"/>
      <c r="U1591" s="154"/>
      <c r="V1591" s="154"/>
      <c r="AF1591" s="137">
        <v>767</v>
      </c>
      <c r="AG1591" s="137">
        <f t="shared" si="295"/>
        <v>-0.93199999999999994</v>
      </c>
      <c r="AK1591" s="137">
        <f t="shared" si="296"/>
        <v>0.25839895964984844</v>
      </c>
      <c r="AL1591" s="137">
        <f t="shared" si="297"/>
        <v>0.175668262715903</v>
      </c>
      <c r="AM1591" s="137" t="str">
        <f t="shared" si="298"/>
        <v/>
      </c>
      <c r="AN1591" s="137">
        <f t="shared" si="299"/>
        <v>0.25839895964984844</v>
      </c>
      <c r="AO1591" s="137" t="str">
        <f t="shared" si="300"/>
        <v/>
      </c>
      <c r="AP1591" s="137">
        <f t="shared" si="301"/>
        <v>0</v>
      </c>
      <c r="AQ1591" s="137" t="str">
        <f t="shared" si="302"/>
        <v/>
      </c>
      <c r="AR1591" s="137" t="str">
        <f t="shared" si="303"/>
        <v/>
      </c>
      <c r="AZ1591" s="163"/>
      <c r="BA1591" s="142"/>
      <c r="BB1591" s="163"/>
      <c r="BC1591" s="174"/>
      <c r="BD1591" s="174"/>
      <c r="BE1591" s="174"/>
      <c r="BF1591" s="174"/>
      <c r="BG1591" s="164"/>
      <c r="BH1591" s="164"/>
      <c r="BI1591" s="164"/>
      <c r="BK1591" s="137">
        <v>744</v>
      </c>
      <c r="BL1591" s="137">
        <f t="shared" si="305"/>
        <v>4.7552000000000705</v>
      </c>
      <c r="BM1591" s="137">
        <f t="shared" si="306"/>
        <v>0.68980843036211215</v>
      </c>
      <c r="BN1591" s="137">
        <f t="shared" si="307"/>
        <v>7.7871337688018016E-4</v>
      </c>
      <c r="BO1591" s="137" t="str">
        <f t="shared" si="308"/>
        <v/>
      </c>
      <c r="BP1591" s="137" t="str">
        <f t="shared" si="304"/>
        <v/>
      </c>
    </row>
    <row r="1592" spans="3:68" ht="20.100000000000001" customHeight="1" x14ac:dyDescent="0.25">
      <c r="C1592" s="12"/>
      <c r="E1592" s="130"/>
      <c r="F1592" s="130"/>
      <c r="S1592" s="138"/>
      <c r="U1592" s="154"/>
      <c r="V1592" s="154"/>
      <c r="AF1592" s="137">
        <v>768</v>
      </c>
      <c r="AG1592" s="137">
        <f t="shared" si="295"/>
        <v>-0.92799999999999994</v>
      </c>
      <c r="AK1592" s="137">
        <f t="shared" si="296"/>
        <v>0.25936199391290432</v>
      </c>
      <c r="AL1592" s="137">
        <f t="shared" si="297"/>
        <v>0.17670378480956131</v>
      </c>
      <c r="AM1592" s="137" t="str">
        <f t="shared" si="298"/>
        <v/>
      </c>
      <c r="AN1592" s="137">
        <f t="shared" si="299"/>
        <v>0.25936199391290432</v>
      </c>
      <c r="AO1592" s="137" t="str">
        <f t="shared" si="300"/>
        <v/>
      </c>
      <c r="AP1592" s="137">
        <f t="shared" si="301"/>
        <v>0</v>
      </c>
      <c r="AQ1592" s="137" t="str">
        <f t="shared" si="302"/>
        <v/>
      </c>
      <c r="AR1592" s="137" t="str">
        <f t="shared" si="303"/>
        <v/>
      </c>
      <c r="AZ1592" s="163"/>
      <c r="BA1592" s="142"/>
      <c r="BB1592" s="163"/>
      <c r="BC1592" s="174"/>
      <c r="BD1592" s="174"/>
      <c r="BE1592" s="174"/>
      <c r="BF1592" s="174"/>
      <c r="BG1592" s="164"/>
      <c r="BH1592" s="164"/>
      <c r="BI1592" s="164"/>
      <c r="BK1592" s="137">
        <v>745</v>
      </c>
      <c r="BL1592" s="137">
        <f t="shared" si="305"/>
        <v>4.7616000000000707</v>
      </c>
      <c r="BM1592" s="137">
        <f t="shared" si="306"/>
        <v>0.68902971698523197</v>
      </c>
      <c r="BN1592" s="137">
        <f t="shared" si="307"/>
        <v>7.7883814922186101E-4</v>
      </c>
      <c r="BO1592" s="137" t="str">
        <f t="shared" si="308"/>
        <v/>
      </c>
      <c r="BP1592" s="137" t="str">
        <f t="shared" si="304"/>
        <v/>
      </c>
    </row>
    <row r="1593" spans="3:68" ht="20.100000000000001" customHeight="1" x14ac:dyDescent="0.25">
      <c r="C1593" s="12"/>
      <c r="E1593" s="130"/>
      <c r="F1593" s="130"/>
      <c r="S1593" s="138"/>
      <c r="U1593" s="154"/>
      <c r="V1593" s="154"/>
      <c r="AF1593" s="137">
        <v>769</v>
      </c>
      <c r="AG1593" s="137">
        <f t="shared" ref="AG1593:AG1656" si="309">AG$818+(AF1593*AG$821)</f>
        <v>-0.92399999999999993</v>
      </c>
      <c r="AK1593" s="137">
        <f t="shared" ref="AK1593:AK1656" si="310">_xlfn.NORM.DIST(AG1593,AG$815,AG$816,0)</f>
        <v>0.26032445211056027</v>
      </c>
      <c r="AL1593" s="137">
        <f t="shared" ref="AL1593:AL1656" si="311">_xlfn.NORM.DIST(AG1593,AG$815,AG$816,1)</f>
        <v>0.17774315789912321</v>
      </c>
      <c r="AM1593" s="137" t="str">
        <f t="shared" ref="AM1593:AM1656" si="312">IF(OR(AL1593&lt;$AN$820,AL1593&gt;$AN$821),AK1593,"")</f>
        <v/>
      </c>
      <c r="AN1593" s="137">
        <f t="shared" ref="AN1593:AN1656" si="313">IF(AND(AL1593&gt;$AN$820,AL1593&lt;$AN$821),AK1593,"")</f>
        <v>0.26032445211056027</v>
      </c>
      <c r="AO1593" s="137" t="str">
        <f t="shared" ref="AO1593:AO1656" si="314">IF(AK1593=MAX(AK$824:AK$2815),AK1593,"")</f>
        <v/>
      </c>
      <c r="AP1593" s="137">
        <f t="shared" ref="AP1593:AP1656" si="315">_xlfn.NORM.DIST(AF1593,AN$816,AN$817,0)</f>
        <v>0</v>
      </c>
      <c r="AQ1593" s="137" t="str">
        <f t="shared" ref="AQ1593:AQ1656" si="316">IF(AP1593=MAX(AP$824:AP$2815),AK1593,"")</f>
        <v/>
      </c>
      <c r="AR1593" s="137" t="str">
        <f t="shared" ref="AR1593:AR1656" si="317">IF(AQ1593=MIN(AQ$824:AQ$2815),AQ1593,"")</f>
        <v/>
      </c>
      <c r="AZ1593" s="163"/>
      <c r="BA1593" s="142"/>
      <c r="BB1593" s="163"/>
      <c r="BC1593" s="174"/>
      <c r="BD1593" s="174"/>
      <c r="BE1593" s="174"/>
      <c r="BF1593" s="174"/>
      <c r="BG1593" s="164"/>
      <c r="BH1593" s="164"/>
      <c r="BI1593" s="164"/>
      <c r="BK1593" s="137">
        <v>746</v>
      </c>
      <c r="BL1593" s="137">
        <f t="shared" si="305"/>
        <v>4.7680000000000708</v>
      </c>
      <c r="BM1593" s="137">
        <f t="shared" si="306"/>
        <v>0.6882508788360101</v>
      </c>
      <c r="BN1593" s="137">
        <f t="shared" si="307"/>
        <v>7.7895942816164077E-4</v>
      </c>
      <c r="BO1593" s="137" t="str">
        <f t="shared" si="308"/>
        <v/>
      </c>
      <c r="BP1593" s="137" t="str">
        <f t="shared" si="304"/>
        <v/>
      </c>
    </row>
    <row r="1594" spans="3:68" ht="20.100000000000001" customHeight="1" x14ac:dyDescent="0.25">
      <c r="C1594" s="12"/>
      <c r="E1594" s="130"/>
      <c r="F1594" s="130"/>
      <c r="S1594" s="138"/>
      <c r="U1594" s="154"/>
      <c r="V1594" s="154"/>
      <c r="AF1594" s="137">
        <v>770</v>
      </c>
      <c r="AG1594" s="137">
        <f t="shared" si="309"/>
        <v>-0.91999999999999993</v>
      </c>
      <c r="AK1594" s="137">
        <f t="shared" si="310"/>
        <v>0.26128630124955315</v>
      </c>
      <c r="AL1594" s="137">
        <f t="shared" si="311"/>
        <v>0.17878637961437172</v>
      </c>
      <c r="AM1594" s="137" t="str">
        <f t="shared" si="312"/>
        <v/>
      </c>
      <c r="AN1594" s="137">
        <f t="shared" si="313"/>
        <v>0.26128630124955315</v>
      </c>
      <c r="AO1594" s="137" t="str">
        <f t="shared" si="314"/>
        <v/>
      </c>
      <c r="AP1594" s="137">
        <f t="shared" si="315"/>
        <v>0</v>
      </c>
      <c r="AQ1594" s="137" t="str">
        <f t="shared" si="316"/>
        <v/>
      </c>
      <c r="AR1594" s="137" t="str">
        <f t="shared" si="317"/>
        <v/>
      </c>
      <c r="AZ1594" s="163"/>
      <c r="BA1594" s="142"/>
      <c r="BB1594" s="163"/>
      <c r="BC1594" s="174"/>
      <c r="BD1594" s="174"/>
      <c r="BE1594" s="174"/>
      <c r="BF1594" s="174"/>
      <c r="BG1594" s="164"/>
      <c r="BH1594" s="164"/>
      <c r="BI1594" s="164"/>
      <c r="BK1594" s="137">
        <v>747</v>
      </c>
      <c r="BL1594" s="137">
        <f t="shared" si="305"/>
        <v>4.774400000000071</v>
      </c>
      <c r="BM1594" s="137">
        <f t="shared" si="306"/>
        <v>0.68747191940784846</v>
      </c>
      <c r="BN1594" s="137">
        <f t="shared" si="307"/>
        <v>7.7907722148229386E-4</v>
      </c>
      <c r="BO1594" s="137" t="str">
        <f t="shared" si="308"/>
        <v/>
      </c>
      <c r="BP1594" s="137" t="str">
        <f t="shared" si="304"/>
        <v/>
      </c>
    </row>
    <row r="1595" spans="3:68" ht="20.100000000000001" customHeight="1" x14ac:dyDescent="0.25">
      <c r="C1595" s="12"/>
      <c r="E1595" s="130"/>
      <c r="F1595" s="130"/>
      <c r="S1595" s="138"/>
      <c r="U1595" s="154"/>
      <c r="V1595" s="154"/>
      <c r="AF1595" s="137">
        <v>771</v>
      </c>
      <c r="AG1595" s="137">
        <f t="shared" si="309"/>
        <v>-0.91599999999999993</v>
      </c>
      <c r="AK1595" s="137">
        <f t="shared" si="310"/>
        <v>0.26224750824374016</v>
      </c>
      <c r="AL1595" s="137">
        <f t="shared" si="311"/>
        <v>0.17983344745293059</v>
      </c>
      <c r="AM1595" s="137" t="str">
        <f t="shared" si="312"/>
        <v/>
      </c>
      <c r="AN1595" s="137">
        <f t="shared" si="313"/>
        <v>0.26224750824374016</v>
      </c>
      <c r="AO1595" s="137" t="str">
        <f t="shared" si="314"/>
        <v/>
      </c>
      <c r="AP1595" s="137">
        <f t="shared" si="315"/>
        <v>0</v>
      </c>
      <c r="AQ1595" s="137" t="str">
        <f t="shared" si="316"/>
        <v/>
      </c>
      <c r="AR1595" s="137" t="str">
        <f t="shared" si="317"/>
        <v/>
      </c>
      <c r="AZ1595" s="163"/>
      <c r="BA1595" s="142"/>
      <c r="BB1595" s="163"/>
      <c r="BC1595" s="174"/>
      <c r="BD1595" s="174"/>
      <c r="BE1595" s="174"/>
      <c r="BF1595" s="174"/>
      <c r="BG1595" s="164"/>
      <c r="BH1595" s="164"/>
      <c r="BI1595" s="164"/>
      <c r="BK1595" s="137">
        <v>748</v>
      </c>
      <c r="BL1595" s="137">
        <f t="shared" si="305"/>
        <v>4.7808000000000712</v>
      </c>
      <c r="BM1595" s="137">
        <f t="shared" si="306"/>
        <v>0.68669284218636617</v>
      </c>
      <c r="BN1595" s="137">
        <f t="shared" si="307"/>
        <v>7.7919153698091659E-4</v>
      </c>
      <c r="BO1595" s="137" t="str">
        <f t="shared" si="308"/>
        <v/>
      </c>
      <c r="BP1595" s="137" t="str">
        <f t="shared" si="304"/>
        <v/>
      </c>
    </row>
    <row r="1596" spans="3:68" ht="20.100000000000001" customHeight="1" x14ac:dyDescent="0.25">
      <c r="C1596" s="12"/>
      <c r="E1596" s="130"/>
      <c r="F1596" s="130"/>
      <c r="S1596" s="138"/>
      <c r="U1596" s="154"/>
      <c r="V1596" s="154"/>
      <c r="AF1596" s="137">
        <v>772</v>
      </c>
      <c r="AG1596" s="137">
        <f t="shared" si="309"/>
        <v>-0.91199999999999992</v>
      </c>
      <c r="AK1596" s="137">
        <f t="shared" si="310"/>
        <v>0.2632080399158771</v>
      </c>
      <c r="AL1596" s="137">
        <f t="shared" si="311"/>
        <v>0.18088435877989623</v>
      </c>
      <c r="AM1596" s="137" t="str">
        <f t="shared" si="312"/>
        <v/>
      </c>
      <c r="AN1596" s="137">
        <f t="shared" si="313"/>
        <v>0.2632080399158771</v>
      </c>
      <c r="AO1596" s="137" t="str">
        <f t="shared" si="314"/>
        <v/>
      </c>
      <c r="AP1596" s="137">
        <f t="shared" si="315"/>
        <v>0</v>
      </c>
      <c r="AQ1596" s="137" t="str">
        <f t="shared" si="316"/>
        <v/>
      </c>
      <c r="AR1596" s="137" t="str">
        <f t="shared" si="317"/>
        <v/>
      </c>
      <c r="AZ1596" s="163"/>
      <c r="BA1596" s="142"/>
      <c r="BB1596" s="163"/>
      <c r="BC1596" s="174"/>
      <c r="BD1596" s="174"/>
      <c r="BE1596" s="174"/>
      <c r="BF1596" s="174"/>
      <c r="BG1596" s="164"/>
      <c r="BH1596" s="164"/>
      <c r="BI1596" s="164"/>
      <c r="BK1596" s="137">
        <v>749</v>
      </c>
      <c r="BL1596" s="137">
        <f t="shared" si="305"/>
        <v>4.7872000000000714</v>
      </c>
      <c r="BM1596" s="137">
        <f t="shared" si="306"/>
        <v>0.68591365064938525</v>
      </c>
      <c r="BN1596" s="137">
        <f t="shared" si="307"/>
        <v>7.7930238247048145E-4</v>
      </c>
      <c r="BO1596" s="137" t="str">
        <f t="shared" si="308"/>
        <v/>
      </c>
      <c r="BP1596" s="137" t="str">
        <f t="shared" si="304"/>
        <v/>
      </c>
    </row>
    <row r="1597" spans="3:68" ht="20.100000000000001" customHeight="1" x14ac:dyDescent="0.25">
      <c r="C1597" s="12"/>
      <c r="E1597" s="130"/>
      <c r="F1597" s="130"/>
      <c r="S1597" s="138"/>
      <c r="U1597" s="154"/>
      <c r="V1597" s="154"/>
      <c r="AF1597" s="137">
        <v>773</v>
      </c>
      <c r="AG1597" s="137">
        <f t="shared" si="309"/>
        <v>-0.90799999999999992</v>
      </c>
      <c r="AK1597" s="137">
        <f t="shared" si="310"/>
        <v>0.26416786299941053</v>
      </c>
      <c r="AL1597" s="137">
        <f t="shared" si="311"/>
        <v>0.18193911082747674</v>
      </c>
      <c r="AM1597" s="137" t="str">
        <f t="shared" si="312"/>
        <v/>
      </c>
      <c r="AN1597" s="137">
        <f t="shared" si="313"/>
        <v>0.26416786299941053</v>
      </c>
      <c r="AO1597" s="137" t="str">
        <f t="shared" si="314"/>
        <v/>
      </c>
      <c r="AP1597" s="137">
        <f t="shared" si="315"/>
        <v>0</v>
      </c>
      <c r="AQ1597" s="137" t="str">
        <f t="shared" si="316"/>
        <v/>
      </c>
      <c r="AR1597" s="137" t="str">
        <f t="shared" si="317"/>
        <v/>
      </c>
      <c r="AZ1597" s="163"/>
      <c r="BA1597" s="142"/>
      <c r="BB1597" s="163"/>
      <c r="BC1597" s="174"/>
      <c r="BD1597" s="174"/>
      <c r="BE1597" s="174"/>
      <c r="BF1597" s="174"/>
      <c r="BG1597" s="164"/>
      <c r="BH1597" s="164"/>
      <c r="BI1597" s="164"/>
      <c r="BK1597" s="137">
        <v>750</v>
      </c>
      <c r="BL1597" s="137">
        <f t="shared" si="305"/>
        <v>4.7936000000000716</v>
      </c>
      <c r="BM1597" s="137">
        <f t="shared" si="306"/>
        <v>0.68513434826691477</v>
      </c>
      <c r="BN1597" s="137">
        <f t="shared" si="307"/>
        <v>7.7940976577539622E-4</v>
      </c>
      <c r="BO1597" s="137" t="str">
        <f t="shared" si="308"/>
        <v/>
      </c>
      <c r="BP1597" s="137" t="str">
        <f t="shared" si="304"/>
        <v/>
      </c>
    </row>
    <row r="1598" spans="3:68" ht="20.100000000000001" customHeight="1" x14ac:dyDescent="0.25">
      <c r="C1598" s="12"/>
      <c r="E1598" s="130"/>
      <c r="F1598" s="130"/>
      <c r="S1598" s="138"/>
      <c r="U1598" s="154"/>
      <c r="V1598" s="154"/>
      <c r="AF1598" s="137">
        <v>774</v>
      </c>
      <c r="AG1598" s="137">
        <f t="shared" si="309"/>
        <v>-0.90399999999999991</v>
      </c>
      <c r="AK1598" s="137">
        <f t="shared" si="310"/>
        <v>0.26512694414028343</v>
      </c>
      <c r="AL1598" s="137">
        <f t="shared" si="311"/>
        <v>0.18299770069463844</v>
      </c>
      <c r="AM1598" s="137" t="str">
        <f t="shared" si="312"/>
        <v/>
      </c>
      <c r="AN1598" s="137">
        <f t="shared" si="313"/>
        <v>0.26512694414028343</v>
      </c>
      <c r="AO1598" s="137" t="str">
        <f t="shared" si="314"/>
        <v/>
      </c>
      <c r="AP1598" s="137">
        <f t="shared" si="315"/>
        <v>0</v>
      </c>
      <c r="AQ1598" s="137" t="str">
        <f t="shared" si="316"/>
        <v/>
      </c>
      <c r="AR1598" s="137" t="str">
        <f t="shared" si="317"/>
        <v/>
      </c>
      <c r="AZ1598" s="163"/>
      <c r="BA1598" s="142"/>
      <c r="BB1598" s="163"/>
      <c r="BC1598" s="174"/>
      <c r="BD1598" s="174"/>
      <c r="BE1598" s="174"/>
      <c r="BF1598" s="174"/>
      <c r="BG1598" s="164"/>
      <c r="BH1598" s="164"/>
      <c r="BI1598" s="164"/>
      <c r="BK1598" s="137">
        <v>751</v>
      </c>
      <c r="BL1598" s="137">
        <f t="shared" si="305"/>
        <v>4.8000000000000718</v>
      </c>
      <c r="BM1598" s="137">
        <f t="shared" si="306"/>
        <v>0.68435493850113938</v>
      </c>
      <c r="BN1598" s="137">
        <f t="shared" si="307"/>
        <v>7.7951369473738819E-4</v>
      </c>
      <c r="BO1598" s="137" t="str">
        <f t="shared" si="308"/>
        <v/>
      </c>
      <c r="BP1598" s="137" t="str">
        <f t="shared" si="304"/>
        <v/>
      </c>
    </row>
    <row r="1599" spans="3:68" ht="20.100000000000001" customHeight="1" x14ac:dyDescent="0.25">
      <c r="C1599" s="12"/>
      <c r="E1599" s="130"/>
      <c r="F1599" s="130"/>
      <c r="S1599" s="138"/>
      <c r="U1599" s="154"/>
      <c r="V1599" s="154"/>
      <c r="AF1599" s="137">
        <v>775</v>
      </c>
      <c r="AG1599" s="137">
        <f t="shared" si="309"/>
        <v>-0.89999999999999991</v>
      </c>
      <c r="AK1599" s="137">
        <f t="shared" si="310"/>
        <v>0.26608524989875487</v>
      </c>
      <c r="AL1599" s="137">
        <f t="shared" si="311"/>
        <v>0.1840601253467595</v>
      </c>
      <c r="AM1599" s="137" t="str">
        <f t="shared" si="312"/>
        <v/>
      </c>
      <c r="AN1599" s="137">
        <f t="shared" si="313"/>
        <v>0.26608524989875487</v>
      </c>
      <c r="AO1599" s="137" t="str">
        <f t="shared" si="314"/>
        <v/>
      </c>
      <c r="AP1599" s="137">
        <f t="shared" si="315"/>
        <v>0</v>
      </c>
      <c r="AQ1599" s="137" t="str">
        <f t="shared" si="316"/>
        <v/>
      </c>
      <c r="AR1599" s="137" t="str">
        <f t="shared" si="317"/>
        <v/>
      </c>
      <c r="AZ1599" s="163"/>
      <c r="BA1599" s="142"/>
      <c r="BB1599" s="163"/>
      <c r="BC1599" s="174"/>
      <c r="BD1599" s="174"/>
      <c r="BE1599" s="174"/>
      <c r="BF1599" s="174"/>
      <c r="BG1599" s="164"/>
      <c r="BH1599" s="164"/>
      <c r="BI1599" s="164"/>
      <c r="BK1599" s="137">
        <v>752</v>
      </c>
      <c r="BL1599" s="137">
        <f t="shared" si="305"/>
        <v>4.8064000000000719</v>
      </c>
      <c r="BM1599" s="137">
        <f t="shared" si="306"/>
        <v>0.68357542480640199</v>
      </c>
      <c r="BN1599" s="137">
        <f t="shared" si="307"/>
        <v>7.7961417721028603E-4</v>
      </c>
      <c r="BO1599" s="137" t="str">
        <f t="shared" si="308"/>
        <v/>
      </c>
      <c r="BP1599" s="137" t="str">
        <f t="shared" si="304"/>
        <v/>
      </c>
    </row>
    <row r="1600" spans="3:68" ht="20.100000000000001" customHeight="1" x14ac:dyDescent="0.25">
      <c r="C1600" s="12"/>
      <c r="E1600" s="130"/>
      <c r="F1600" s="130"/>
      <c r="S1600" s="138"/>
      <c r="U1600" s="154"/>
      <c r="V1600" s="154"/>
      <c r="AF1600" s="137">
        <v>776</v>
      </c>
      <c r="AG1600" s="137">
        <f t="shared" si="309"/>
        <v>-0.89599999999999991</v>
      </c>
      <c r="AK1600" s="137">
        <f t="shared" si="310"/>
        <v>0.26704274675123274</v>
      </c>
      <c r="AL1600" s="137">
        <f t="shared" si="311"/>
        <v>0.18512638161529077</v>
      </c>
      <c r="AM1600" s="137" t="str">
        <f t="shared" si="312"/>
        <v/>
      </c>
      <c r="AN1600" s="137">
        <f t="shared" si="313"/>
        <v>0.26704274675123274</v>
      </c>
      <c r="AO1600" s="137" t="str">
        <f t="shared" si="314"/>
        <v/>
      </c>
      <c r="AP1600" s="137">
        <f t="shared" si="315"/>
        <v>0</v>
      </c>
      <c r="AQ1600" s="137" t="str">
        <f t="shared" si="316"/>
        <v/>
      </c>
      <c r="AR1600" s="137" t="str">
        <f t="shared" si="317"/>
        <v/>
      </c>
      <c r="AZ1600" s="163"/>
      <c r="BA1600" s="142"/>
      <c r="BB1600" s="163"/>
      <c r="BC1600" s="174"/>
      <c r="BD1600" s="174"/>
      <c r="BE1600" s="174"/>
      <c r="BF1600" s="174"/>
      <c r="BG1600" s="164"/>
      <c r="BH1600" s="164"/>
      <c r="BI1600" s="164"/>
      <c r="BK1600" s="137">
        <v>753</v>
      </c>
      <c r="BL1600" s="137">
        <f t="shared" si="305"/>
        <v>4.8128000000000721</v>
      </c>
      <c r="BM1600" s="137">
        <f t="shared" si="306"/>
        <v>0.6827958106291917</v>
      </c>
      <c r="BN1600" s="137">
        <f t="shared" si="307"/>
        <v>7.7971122106135216E-4</v>
      </c>
      <c r="BO1600" s="137" t="str">
        <f t="shared" si="308"/>
        <v/>
      </c>
      <c r="BP1600" s="137" t="str">
        <f t="shared" si="304"/>
        <v/>
      </c>
    </row>
    <row r="1601" spans="3:68" ht="20.100000000000001" customHeight="1" x14ac:dyDescent="0.25">
      <c r="C1601" s="12"/>
      <c r="E1601" s="130"/>
      <c r="F1601" s="130"/>
      <c r="S1601" s="138"/>
      <c r="U1601" s="154"/>
      <c r="V1601" s="154"/>
      <c r="AF1601" s="137">
        <v>777</v>
      </c>
      <c r="AG1601" s="137">
        <f t="shared" si="309"/>
        <v>-0.8919999999999999</v>
      </c>
      <c r="AK1601" s="137">
        <f t="shared" si="310"/>
        <v>0.26799940109212012</v>
      </c>
      <c r="AL1601" s="137">
        <f t="shared" si="311"/>
        <v>0.18619646619742411</v>
      </c>
      <c r="AM1601" s="137" t="str">
        <f t="shared" si="312"/>
        <v/>
      </c>
      <c r="AN1601" s="137">
        <f t="shared" si="313"/>
        <v>0.26799940109212012</v>
      </c>
      <c r="AO1601" s="137" t="str">
        <f t="shared" si="314"/>
        <v/>
      </c>
      <c r="AP1601" s="137">
        <f t="shared" si="315"/>
        <v>0</v>
      </c>
      <c r="AQ1601" s="137" t="str">
        <f t="shared" si="316"/>
        <v/>
      </c>
      <c r="AR1601" s="137" t="str">
        <f t="shared" si="317"/>
        <v/>
      </c>
      <c r="AZ1601" s="163"/>
      <c r="BA1601" s="142"/>
      <c r="BB1601" s="163"/>
      <c r="BC1601" s="174"/>
      <c r="BD1601" s="174"/>
      <c r="BE1601" s="174"/>
      <c r="BF1601" s="174"/>
      <c r="BG1601" s="164"/>
      <c r="BH1601" s="164"/>
      <c r="BI1601" s="164"/>
      <c r="BK1601" s="137">
        <v>754</v>
      </c>
      <c r="BL1601" s="137">
        <f t="shared" si="305"/>
        <v>4.8192000000000723</v>
      </c>
      <c r="BM1601" s="137">
        <f t="shared" si="306"/>
        <v>0.68201609940813035</v>
      </c>
      <c r="BN1601" s="137">
        <f t="shared" si="307"/>
        <v>7.798048341725039E-4</v>
      </c>
      <c r="BO1601" s="137" t="str">
        <f t="shared" si="308"/>
        <v/>
      </c>
      <c r="BP1601" s="137" t="str">
        <f t="shared" si="304"/>
        <v/>
      </c>
    </row>
    <row r="1602" spans="3:68" ht="20.100000000000001" customHeight="1" x14ac:dyDescent="0.25">
      <c r="C1602" s="12"/>
      <c r="E1602" s="130"/>
      <c r="F1602" s="130"/>
      <c r="S1602" s="138"/>
      <c r="U1602" s="154"/>
      <c r="V1602" s="154"/>
      <c r="AF1602" s="137">
        <v>778</v>
      </c>
      <c r="AG1602" s="137">
        <f t="shared" si="309"/>
        <v>-0.8879999999999999</v>
      </c>
      <c r="AK1602" s="137">
        <f t="shared" si="310"/>
        <v>0.26895517923567464</v>
      </c>
      <c r="AL1602" s="137">
        <f t="shared" si="311"/>
        <v>0.18727037565576812</v>
      </c>
      <c r="AM1602" s="137" t="str">
        <f t="shared" si="312"/>
        <v/>
      </c>
      <c r="AN1602" s="137">
        <f t="shared" si="313"/>
        <v>0.26895517923567464</v>
      </c>
      <c r="AO1602" s="137" t="str">
        <f t="shared" si="314"/>
        <v/>
      </c>
      <c r="AP1602" s="137">
        <f t="shared" si="315"/>
        <v>0</v>
      </c>
      <c r="AQ1602" s="137" t="str">
        <f t="shared" si="316"/>
        <v/>
      </c>
      <c r="AR1602" s="137" t="str">
        <f t="shared" si="317"/>
        <v/>
      </c>
      <c r="AZ1602" s="163"/>
      <c r="BA1602" s="142"/>
      <c r="BB1602" s="163"/>
      <c r="BC1602" s="174"/>
      <c r="BD1602" s="174"/>
      <c r="BE1602" s="174"/>
      <c r="BF1602" s="174"/>
      <c r="BG1602" s="164"/>
      <c r="BH1602" s="164"/>
      <c r="BI1602" s="164"/>
      <c r="BK1602" s="137">
        <v>755</v>
      </c>
      <c r="BL1602" s="137">
        <f t="shared" si="305"/>
        <v>4.8256000000000725</v>
      </c>
      <c r="BM1602" s="137">
        <f t="shared" si="306"/>
        <v>0.68123629457395785</v>
      </c>
      <c r="BN1602" s="137">
        <f t="shared" si="307"/>
        <v>7.7989502443820413E-4</v>
      </c>
      <c r="BO1602" s="137" t="str">
        <f t="shared" si="308"/>
        <v/>
      </c>
      <c r="BP1602" s="137" t="str">
        <f t="shared" si="304"/>
        <v/>
      </c>
    </row>
    <row r="1603" spans="3:68" ht="20.100000000000001" customHeight="1" x14ac:dyDescent="0.25">
      <c r="C1603" s="12"/>
      <c r="E1603" s="130"/>
      <c r="F1603" s="130"/>
      <c r="S1603" s="138"/>
      <c r="U1603" s="154"/>
      <c r="V1603" s="154"/>
      <c r="AF1603" s="137">
        <v>779</v>
      </c>
      <c r="AG1603" s="137">
        <f t="shared" si="309"/>
        <v>-0.8839999999999999</v>
      </c>
      <c r="AK1603" s="137">
        <f t="shared" si="310"/>
        <v>0.26991004741788133</v>
      </c>
      <c r="AL1603" s="137">
        <f t="shared" si="311"/>
        <v>0.18834810641803115</v>
      </c>
      <c r="AM1603" s="137" t="str">
        <f t="shared" si="312"/>
        <v/>
      </c>
      <c r="AN1603" s="137">
        <f t="shared" si="313"/>
        <v>0.26991004741788133</v>
      </c>
      <c r="AO1603" s="137" t="str">
        <f t="shared" si="314"/>
        <v/>
      </c>
      <c r="AP1603" s="137">
        <f t="shared" si="315"/>
        <v>0</v>
      </c>
      <c r="AQ1603" s="137" t="str">
        <f t="shared" si="316"/>
        <v/>
      </c>
      <c r="AR1603" s="137" t="str">
        <f t="shared" si="317"/>
        <v/>
      </c>
      <c r="AZ1603" s="163"/>
      <c r="BA1603" s="142"/>
      <c r="BB1603" s="163"/>
      <c r="BC1603" s="174"/>
      <c r="BD1603" s="174"/>
      <c r="BE1603" s="174"/>
      <c r="BF1603" s="174"/>
      <c r="BG1603" s="164"/>
      <c r="BH1603" s="164"/>
      <c r="BI1603" s="164"/>
      <c r="BK1603" s="137">
        <v>756</v>
      </c>
      <c r="BL1603" s="137">
        <f t="shared" si="305"/>
        <v>4.8320000000000727</v>
      </c>
      <c r="BM1603" s="137">
        <f t="shared" si="306"/>
        <v>0.68045639954951964</v>
      </c>
      <c r="BN1603" s="137">
        <f t="shared" si="307"/>
        <v>7.7998179976623838E-4</v>
      </c>
      <c r="BO1603" s="137" t="str">
        <f t="shared" si="308"/>
        <v/>
      </c>
      <c r="BP1603" s="137" t="str">
        <f t="shared" si="304"/>
        <v/>
      </c>
    </row>
    <row r="1604" spans="3:68" ht="20.100000000000001" customHeight="1" x14ac:dyDescent="0.25">
      <c r="C1604" s="12"/>
      <c r="E1604" s="130"/>
      <c r="F1604" s="130"/>
      <c r="S1604" s="138"/>
      <c r="U1604" s="154"/>
      <c r="V1604" s="154"/>
      <c r="AF1604" s="137">
        <v>780</v>
      </c>
      <c r="AG1604" s="137">
        <f t="shared" si="309"/>
        <v>-0.87999999999999989</v>
      </c>
      <c r="AK1604" s="137">
        <f t="shared" si="310"/>
        <v>0.27086397179833804</v>
      </c>
      <c r="AL1604" s="137">
        <f t="shared" si="311"/>
        <v>0.18942965477671211</v>
      </c>
      <c r="AM1604" s="137" t="str">
        <f t="shared" si="312"/>
        <v/>
      </c>
      <c r="AN1604" s="137">
        <f t="shared" si="313"/>
        <v>0.27086397179833804</v>
      </c>
      <c r="AO1604" s="137" t="str">
        <f t="shared" si="314"/>
        <v/>
      </c>
      <c r="AP1604" s="137">
        <f t="shared" si="315"/>
        <v>0</v>
      </c>
      <c r="AQ1604" s="137" t="str">
        <f t="shared" si="316"/>
        <v/>
      </c>
      <c r="AR1604" s="137" t="str">
        <f t="shared" si="317"/>
        <v/>
      </c>
      <c r="AZ1604" s="163"/>
      <c r="BA1604" s="142"/>
      <c r="BB1604" s="163"/>
      <c r="BC1604" s="174"/>
      <c r="BD1604" s="174"/>
      <c r="BE1604" s="174"/>
      <c r="BF1604" s="174"/>
      <c r="BG1604" s="164"/>
      <c r="BH1604" s="164"/>
      <c r="BI1604" s="164"/>
      <c r="BK1604" s="137">
        <v>757</v>
      </c>
      <c r="BL1604" s="137">
        <f t="shared" si="305"/>
        <v>4.8384000000000729</v>
      </c>
      <c r="BM1604" s="137">
        <f t="shared" si="306"/>
        <v>0.6796764177497534</v>
      </c>
      <c r="BN1604" s="137">
        <f t="shared" si="307"/>
        <v>7.8006516807760384E-4</v>
      </c>
      <c r="BO1604" s="137" t="str">
        <f t="shared" si="308"/>
        <v/>
      </c>
      <c r="BP1604" s="137" t="str">
        <f t="shared" si="304"/>
        <v/>
      </c>
    </row>
    <row r="1605" spans="3:68" ht="20.100000000000001" customHeight="1" x14ac:dyDescent="0.25">
      <c r="C1605" s="12"/>
      <c r="E1605" s="130"/>
      <c r="F1605" s="130"/>
      <c r="S1605" s="138"/>
      <c r="U1605" s="154"/>
      <c r="V1605" s="154"/>
      <c r="AF1605" s="137">
        <v>781</v>
      </c>
      <c r="AG1605" s="137">
        <f t="shared" si="309"/>
        <v>-0.87599999999999989</v>
      </c>
      <c r="AK1605" s="137">
        <f t="shared" si="310"/>
        <v>0.27181691846215389</v>
      </c>
      <c r="AL1605" s="137">
        <f t="shared" si="311"/>
        <v>0.19051501688879888</v>
      </c>
      <c r="AM1605" s="137" t="str">
        <f t="shared" si="312"/>
        <v/>
      </c>
      <c r="AN1605" s="137">
        <f t="shared" si="313"/>
        <v>0.27181691846215389</v>
      </c>
      <c r="AO1605" s="137" t="str">
        <f t="shared" si="314"/>
        <v/>
      </c>
      <c r="AP1605" s="137">
        <f t="shared" si="315"/>
        <v>0</v>
      </c>
      <c r="AQ1605" s="137" t="str">
        <f t="shared" si="316"/>
        <v/>
      </c>
      <c r="AR1605" s="137" t="str">
        <f t="shared" si="317"/>
        <v/>
      </c>
      <c r="AZ1605" s="163"/>
      <c r="BA1605" s="142"/>
      <c r="BB1605" s="163"/>
      <c r="BC1605" s="174"/>
      <c r="BD1605" s="174"/>
      <c r="BE1605" s="174"/>
      <c r="BF1605" s="174"/>
      <c r="BG1605" s="164"/>
      <c r="BH1605" s="164"/>
      <c r="BI1605" s="164"/>
      <c r="BK1605" s="137">
        <v>758</v>
      </c>
      <c r="BL1605" s="137">
        <f t="shared" si="305"/>
        <v>4.844800000000073</v>
      </c>
      <c r="BM1605" s="137">
        <f t="shared" si="306"/>
        <v>0.6788963525816758</v>
      </c>
      <c r="BN1605" s="137">
        <f t="shared" si="307"/>
        <v>7.8014513730451096E-4</v>
      </c>
      <c r="BO1605" s="137" t="str">
        <f t="shared" si="308"/>
        <v/>
      </c>
      <c r="BP1605" s="137" t="str">
        <f t="shared" si="304"/>
        <v/>
      </c>
    </row>
    <row r="1606" spans="3:68" ht="20.100000000000001" customHeight="1" x14ac:dyDescent="0.25">
      <c r="C1606" s="12"/>
      <c r="E1606" s="130"/>
      <c r="F1606" s="130"/>
      <c r="S1606" s="138"/>
      <c r="U1606" s="154"/>
      <c r="V1606" s="154"/>
      <c r="AF1606" s="137">
        <v>782</v>
      </c>
      <c r="AG1606" s="137">
        <f t="shared" si="309"/>
        <v>-0.87199999999999989</v>
      </c>
      <c r="AK1606" s="137">
        <f t="shared" si="310"/>
        <v>0.2727688534218603</v>
      </c>
      <c r="AL1606" s="137">
        <f t="shared" si="311"/>
        <v>0.19160418877547375</v>
      </c>
      <c r="AM1606" s="137" t="str">
        <f t="shared" si="312"/>
        <v/>
      </c>
      <c r="AN1606" s="137">
        <f t="shared" si="313"/>
        <v>0.2727688534218603</v>
      </c>
      <c r="AO1606" s="137" t="str">
        <f t="shared" si="314"/>
        <v/>
      </c>
      <c r="AP1606" s="137">
        <f t="shared" si="315"/>
        <v>0</v>
      </c>
      <c r="AQ1606" s="137" t="str">
        <f t="shared" si="316"/>
        <v/>
      </c>
      <c r="AR1606" s="137" t="str">
        <f t="shared" si="317"/>
        <v/>
      </c>
      <c r="AZ1606" s="163"/>
      <c r="BA1606" s="142"/>
      <c r="BB1606" s="163"/>
      <c r="BC1606" s="174"/>
      <c r="BD1606" s="174"/>
      <c r="BE1606" s="174"/>
      <c r="BF1606" s="174"/>
      <c r="BG1606" s="164"/>
      <c r="BH1606" s="164"/>
      <c r="BI1606" s="164"/>
      <c r="BK1606" s="137">
        <v>759</v>
      </c>
      <c r="BL1606" s="137">
        <f t="shared" si="305"/>
        <v>4.8512000000000732</v>
      </c>
      <c r="BM1606" s="137">
        <f t="shared" si="306"/>
        <v>0.67811620744437129</v>
      </c>
      <c r="BN1606" s="137">
        <f t="shared" si="307"/>
        <v>7.802217153937141E-4</v>
      </c>
      <c r="BO1606" s="137" t="str">
        <f t="shared" si="308"/>
        <v/>
      </c>
      <c r="BP1606" s="137" t="str">
        <f t="shared" si="304"/>
        <v/>
      </c>
    </row>
    <row r="1607" spans="3:68" ht="20.100000000000001" customHeight="1" x14ac:dyDescent="0.25">
      <c r="C1607" s="12"/>
      <c r="E1607" s="130"/>
      <c r="F1607" s="130"/>
      <c r="S1607" s="138"/>
      <c r="U1607" s="154"/>
      <c r="V1607" s="154"/>
      <c r="AF1607" s="137">
        <v>783</v>
      </c>
      <c r="AG1607" s="137">
        <f t="shared" si="309"/>
        <v>-0.86799999999999988</v>
      </c>
      <c r="AK1607" s="137">
        <f t="shared" si="310"/>
        <v>0.27371974261933485</v>
      </c>
      <c r="AL1607" s="137">
        <f t="shared" si="311"/>
        <v>0.19269716632182718</v>
      </c>
      <c r="AM1607" s="137" t="str">
        <f t="shared" si="312"/>
        <v/>
      </c>
      <c r="AN1607" s="137">
        <f t="shared" si="313"/>
        <v>0.27371974261933485</v>
      </c>
      <c r="AO1607" s="137" t="str">
        <f t="shared" si="314"/>
        <v/>
      </c>
      <c r="AP1607" s="137">
        <f t="shared" si="315"/>
        <v>0</v>
      </c>
      <c r="AQ1607" s="137" t="str">
        <f t="shared" si="316"/>
        <v/>
      </c>
      <c r="AR1607" s="137" t="str">
        <f t="shared" si="317"/>
        <v/>
      </c>
      <c r="AZ1607" s="163"/>
      <c r="BA1607" s="142"/>
      <c r="BB1607" s="163"/>
      <c r="BC1607" s="174"/>
      <c r="BD1607" s="174"/>
      <c r="BE1607" s="174"/>
      <c r="BF1607" s="174"/>
      <c r="BG1607" s="164"/>
      <c r="BH1607" s="164"/>
      <c r="BI1607" s="164"/>
      <c r="BK1607" s="137">
        <v>760</v>
      </c>
      <c r="BL1607" s="137">
        <f t="shared" si="305"/>
        <v>4.8576000000000734</v>
      </c>
      <c r="BM1607" s="137">
        <f t="shared" si="306"/>
        <v>0.67733598572897757</v>
      </c>
      <c r="BN1607" s="137">
        <f t="shared" si="307"/>
        <v>7.8029491030284781E-4</v>
      </c>
      <c r="BO1607" s="137" t="str">
        <f t="shared" si="308"/>
        <v/>
      </c>
      <c r="BP1607" s="137" t="str">
        <f t="shared" si="304"/>
        <v/>
      </c>
    </row>
    <row r="1608" spans="3:68" ht="20.100000000000001" customHeight="1" x14ac:dyDescent="0.25">
      <c r="C1608" s="12"/>
      <c r="E1608" s="130"/>
      <c r="F1608" s="130"/>
      <c r="S1608" s="138"/>
      <c r="U1608" s="154"/>
      <c r="V1608" s="154"/>
      <c r="AF1608" s="137">
        <v>784</v>
      </c>
      <c r="AG1608" s="137">
        <f t="shared" si="309"/>
        <v>-0.86399999999999988</v>
      </c>
      <c r="AK1608" s="137">
        <f t="shared" si="310"/>
        <v>0.27466955192773695</v>
      </c>
      <c r="AL1608" s="137">
        <f t="shared" si="311"/>
        <v>0.19379394527657925</v>
      </c>
      <c r="AM1608" s="137" t="str">
        <f t="shared" si="312"/>
        <v/>
      </c>
      <c r="AN1608" s="137">
        <f t="shared" si="313"/>
        <v>0.27466955192773695</v>
      </c>
      <c r="AO1608" s="137" t="str">
        <f t="shared" si="314"/>
        <v/>
      </c>
      <c r="AP1608" s="137">
        <f t="shared" si="315"/>
        <v>0</v>
      </c>
      <c r="AQ1608" s="137" t="str">
        <f t="shared" si="316"/>
        <v/>
      </c>
      <c r="AR1608" s="137" t="str">
        <f t="shared" si="317"/>
        <v/>
      </c>
      <c r="AZ1608" s="163"/>
      <c r="BA1608" s="142"/>
      <c r="BB1608" s="163"/>
      <c r="BC1608" s="174"/>
      <c r="BD1608" s="174"/>
      <c r="BE1608" s="174"/>
      <c r="BF1608" s="174"/>
      <c r="BG1608" s="164"/>
      <c r="BH1608" s="164"/>
      <c r="BI1608" s="164"/>
      <c r="BK1608" s="137">
        <v>761</v>
      </c>
      <c r="BL1608" s="137">
        <f t="shared" si="305"/>
        <v>4.8640000000000736</v>
      </c>
      <c r="BM1608" s="137">
        <f t="shared" si="306"/>
        <v>0.67655569081867473</v>
      </c>
      <c r="BN1608" s="137">
        <f t="shared" si="307"/>
        <v>7.8036473000242523E-4</v>
      </c>
      <c r="BO1608" s="137" t="str">
        <f t="shared" si="308"/>
        <v/>
      </c>
      <c r="BP1608" s="137" t="str">
        <f t="shared" si="304"/>
        <v/>
      </c>
    </row>
    <row r="1609" spans="3:68" ht="20.100000000000001" customHeight="1" x14ac:dyDescent="0.25">
      <c r="C1609" s="12"/>
      <c r="E1609" s="130"/>
      <c r="F1609" s="130"/>
      <c r="S1609" s="138"/>
      <c r="U1609" s="154"/>
      <c r="V1609" s="154"/>
      <c r="AF1609" s="137">
        <v>785</v>
      </c>
      <c r="AG1609" s="137">
        <f t="shared" si="309"/>
        <v>-0.85999999999999988</v>
      </c>
      <c r="AK1609" s="137">
        <f t="shared" si="310"/>
        <v>0.27561824715345667</v>
      </c>
      <c r="AL1609" s="137">
        <f t="shared" si="311"/>
        <v>0.19489452125180837</v>
      </c>
      <c r="AM1609" s="137" t="str">
        <f t="shared" si="312"/>
        <v/>
      </c>
      <c r="AN1609" s="137">
        <f t="shared" si="313"/>
        <v>0.27561824715345667</v>
      </c>
      <c r="AO1609" s="137" t="str">
        <f t="shared" si="314"/>
        <v/>
      </c>
      <c r="AP1609" s="137">
        <f t="shared" si="315"/>
        <v>0</v>
      </c>
      <c r="AQ1609" s="137" t="str">
        <f t="shared" si="316"/>
        <v/>
      </c>
      <c r="AR1609" s="137" t="str">
        <f t="shared" si="317"/>
        <v/>
      </c>
      <c r="AZ1609" s="163"/>
      <c r="BA1609" s="142"/>
      <c r="BB1609" s="163"/>
      <c r="BC1609" s="174"/>
      <c r="BD1609" s="174"/>
      <c r="BE1609" s="174"/>
      <c r="BF1609" s="174"/>
      <c r="BG1609" s="164"/>
      <c r="BH1609" s="164"/>
      <c r="BI1609" s="164"/>
      <c r="BK1609" s="137">
        <v>762</v>
      </c>
      <c r="BL1609" s="137">
        <f t="shared" si="305"/>
        <v>4.8704000000000738</v>
      </c>
      <c r="BM1609" s="137">
        <f t="shared" si="306"/>
        <v>0.6757753260886723</v>
      </c>
      <c r="BN1609" s="137">
        <f t="shared" si="307"/>
        <v>7.8043118247406174E-4</v>
      </c>
      <c r="BO1609" s="137" t="str">
        <f t="shared" si="308"/>
        <v/>
      </c>
      <c r="BP1609" s="137" t="str">
        <f t="shared" si="304"/>
        <v/>
      </c>
    </row>
    <row r="1610" spans="3:68" ht="20.100000000000001" customHeight="1" x14ac:dyDescent="0.25">
      <c r="C1610" s="12"/>
      <c r="E1610" s="130"/>
      <c r="F1610" s="130"/>
      <c r="S1610" s="138"/>
      <c r="U1610" s="154"/>
      <c r="V1610" s="154"/>
      <c r="AF1610" s="137">
        <v>786</v>
      </c>
      <c r="AG1610" s="137">
        <f t="shared" si="309"/>
        <v>-0.85599999999999987</v>
      </c>
      <c r="AK1610" s="137">
        <f t="shared" si="310"/>
        <v>0.27656579403807502</v>
      </c>
      <c r="AL1610" s="137">
        <f t="shared" si="311"/>
        <v>0.1959988897226882</v>
      </c>
      <c r="AM1610" s="137" t="str">
        <f t="shared" si="312"/>
        <v/>
      </c>
      <c r="AN1610" s="137">
        <f t="shared" si="313"/>
        <v>0.27656579403807502</v>
      </c>
      <c r="AO1610" s="137" t="str">
        <f t="shared" si="314"/>
        <v/>
      </c>
      <c r="AP1610" s="137">
        <f t="shared" si="315"/>
        <v>0</v>
      </c>
      <c r="AQ1610" s="137" t="str">
        <f t="shared" si="316"/>
        <v/>
      </c>
      <c r="AR1610" s="137" t="str">
        <f t="shared" si="317"/>
        <v/>
      </c>
      <c r="AZ1610" s="163"/>
      <c r="BA1610" s="142"/>
      <c r="BB1610" s="163"/>
      <c r="BC1610" s="174"/>
      <c r="BD1610" s="174"/>
      <c r="BE1610" s="174"/>
      <c r="BF1610" s="174"/>
      <c r="BG1610" s="164"/>
      <c r="BH1610" s="164"/>
      <c r="BI1610" s="164"/>
      <c r="BK1610" s="137">
        <v>763</v>
      </c>
      <c r="BL1610" s="137">
        <f t="shared" si="305"/>
        <v>4.876800000000074</v>
      </c>
      <c r="BM1610" s="137">
        <f t="shared" si="306"/>
        <v>0.67499489490619824</v>
      </c>
      <c r="BN1610" s="137">
        <f t="shared" si="307"/>
        <v>7.8049427571136309E-4</v>
      </c>
      <c r="BO1610" s="137" t="str">
        <f t="shared" si="308"/>
        <v/>
      </c>
      <c r="BP1610" s="137" t="str">
        <f t="shared" si="304"/>
        <v/>
      </c>
    </row>
    <row r="1611" spans="3:68" ht="20.100000000000001" customHeight="1" x14ac:dyDescent="0.25">
      <c r="C1611" s="12"/>
      <c r="E1611" s="130"/>
      <c r="F1611" s="130"/>
      <c r="S1611" s="138"/>
      <c r="U1611" s="154"/>
      <c r="V1611" s="154"/>
      <c r="AF1611" s="137">
        <v>787</v>
      </c>
      <c r="AG1611" s="137">
        <f t="shared" si="309"/>
        <v>-0.85199999999999987</v>
      </c>
      <c r="AK1611" s="137">
        <f t="shared" si="310"/>
        <v>0.27751215826033615</v>
      </c>
      <c r="AL1611" s="137">
        <f t="shared" si="311"/>
        <v>0.1971070460272325</v>
      </c>
      <c r="AM1611" s="137" t="str">
        <f t="shared" si="312"/>
        <v/>
      </c>
      <c r="AN1611" s="137">
        <f t="shared" si="313"/>
        <v>0.27751215826033615</v>
      </c>
      <c r="AO1611" s="137" t="str">
        <f t="shared" si="314"/>
        <v/>
      </c>
      <c r="AP1611" s="137">
        <f t="shared" si="315"/>
        <v>0</v>
      </c>
      <c r="AQ1611" s="137" t="str">
        <f t="shared" si="316"/>
        <v/>
      </c>
      <c r="AR1611" s="137" t="str">
        <f t="shared" si="317"/>
        <v/>
      </c>
      <c r="AZ1611" s="163"/>
      <c r="BA1611" s="142"/>
      <c r="BB1611" s="163"/>
      <c r="BC1611" s="174"/>
      <c r="BD1611" s="174"/>
      <c r="BE1611" s="174"/>
      <c r="BF1611" s="174"/>
      <c r="BG1611" s="164"/>
      <c r="BH1611" s="164"/>
      <c r="BI1611" s="164"/>
      <c r="BK1611" s="137">
        <v>764</v>
      </c>
      <c r="BL1611" s="137">
        <f t="shared" si="305"/>
        <v>4.8832000000000741</v>
      </c>
      <c r="BM1611" s="137">
        <f t="shared" si="306"/>
        <v>0.67421440063048688</v>
      </c>
      <c r="BN1611" s="137">
        <f t="shared" si="307"/>
        <v>7.8055401771959243E-4</v>
      </c>
      <c r="BO1611" s="137" t="str">
        <f t="shared" si="308"/>
        <v/>
      </c>
      <c r="BP1611" s="137" t="str">
        <f t="shared" si="304"/>
        <v/>
      </c>
    </row>
    <row r="1612" spans="3:68" ht="20.100000000000001" customHeight="1" x14ac:dyDescent="0.25">
      <c r="C1612" s="12"/>
      <c r="E1612" s="130"/>
      <c r="F1612" s="130"/>
      <c r="S1612" s="138"/>
      <c r="U1612" s="154"/>
      <c r="V1612" s="154"/>
      <c r="AF1612" s="137">
        <v>788</v>
      </c>
      <c r="AG1612" s="137">
        <f t="shared" si="309"/>
        <v>-0.84799999999999986</v>
      </c>
      <c r="AK1612" s="137">
        <f t="shared" si="310"/>
        <v>0.27845730543813191</v>
      </c>
      <c r="AL1612" s="137">
        <f t="shared" si="311"/>
        <v>0.19821898536604757</v>
      </c>
      <c r="AM1612" s="137" t="str">
        <f t="shared" si="312"/>
        <v/>
      </c>
      <c r="AN1612" s="137">
        <f t="shared" si="313"/>
        <v>0.27845730543813191</v>
      </c>
      <c r="AO1612" s="137" t="str">
        <f t="shared" si="314"/>
        <v/>
      </c>
      <c r="AP1612" s="137">
        <f t="shared" si="315"/>
        <v>0</v>
      </c>
      <c r="AQ1612" s="137" t="str">
        <f t="shared" si="316"/>
        <v/>
      </c>
      <c r="AR1612" s="137" t="str">
        <f t="shared" si="317"/>
        <v/>
      </c>
      <c r="AZ1612" s="163"/>
      <c r="BA1612" s="142"/>
      <c r="BB1612" s="163"/>
      <c r="BC1612" s="174"/>
      <c r="BD1612" s="174"/>
      <c r="BE1612" s="174"/>
      <c r="BF1612" s="174"/>
      <c r="BG1612" s="164"/>
      <c r="BH1612" s="164"/>
      <c r="BI1612" s="164"/>
      <c r="BK1612" s="137">
        <v>765</v>
      </c>
      <c r="BL1612" s="137">
        <f t="shared" si="305"/>
        <v>4.8896000000000743</v>
      </c>
      <c r="BM1612" s="137">
        <f t="shared" si="306"/>
        <v>0.67343384661276728</v>
      </c>
      <c r="BN1612" s="137">
        <f t="shared" si="307"/>
        <v>7.806104165156702E-4</v>
      </c>
      <c r="BO1612" s="137" t="str">
        <f t="shared" si="308"/>
        <v/>
      </c>
      <c r="BP1612" s="137" t="str">
        <f t="shared" si="304"/>
        <v/>
      </c>
    </row>
    <row r="1613" spans="3:68" ht="20.100000000000001" customHeight="1" x14ac:dyDescent="0.25">
      <c r="C1613" s="12"/>
      <c r="E1613" s="130"/>
      <c r="F1613" s="130"/>
      <c r="S1613" s="138"/>
      <c r="U1613" s="154"/>
      <c r="V1613" s="154"/>
      <c r="AF1613" s="137">
        <v>789</v>
      </c>
      <c r="AG1613" s="137">
        <f t="shared" si="309"/>
        <v>-0.84399999999999986</v>
      </c>
      <c r="AK1613" s="137">
        <f t="shared" si="310"/>
        <v>0.27940120113049788</v>
      </c>
      <c r="AL1613" s="137">
        <f t="shared" si="311"/>
        <v>0.19933470280209292</v>
      </c>
      <c r="AM1613" s="137" t="str">
        <f t="shared" si="312"/>
        <v/>
      </c>
      <c r="AN1613" s="137">
        <f t="shared" si="313"/>
        <v>0.27940120113049788</v>
      </c>
      <c r="AO1613" s="137" t="str">
        <f t="shared" si="314"/>
        <v/>
      </c>
      <c r="AP1613" s="137">
        <f t="shared" si="315"/>
        <v>0</v>
      </c>
      <c r="AQ1613" s="137" t="str">
        <f t="shared" si="316"/>
        <v/>
      </c>
      <c r="AR1613" s="137" t="str">
        <f t="shared" si="317"/>
        <v/>
      </c>
      <c r="AZ1613" s="163"/>
      <c r="BA1613" s="142"/>
      <c r="BB1613" s="163"/>
      <c r="BC1613" s="174"/>
      <c r="BD1613" s="174"/>
      <c r="BE1613" s="174"/>
      <c r="BF1613" s="174"/>
      <c r="BG1613" s="164"/>
      <c r="BH1613" s="164"/>
      <c r="BI1613" s="164"/>
      <c r="BK1613" s="137">
        <v>766</v>
      </c>
      <c r="BL1613" s="137">
        <f t="shared" si="305"/>
        <v>4.8960000000000745</v>
      </c>
      <c r="BM1613" s="137">
        <f t="shared" si="306"/>
        <v>0.67265323619625161</v>
      </c>
      <c r="BN1613" s="137">
        <f t="shared" si="307"/>
        <v>7.8066348012717501E-4</v>
      </c>
      <c r="BO1613" s="137" t="str">
        <f t="shared" si="308"/>
        <v/>
      </c>
      <c r="BP1613" s="137" t="str">
        <f t="shared" si="304"/>
        <v/>
      </c>
    </row>
    <row r="1614" spans="3:68" ht="20.100000000000001" customHeight="1" x14ac:dyDescent="0.25">
      <c r="C1614" s="12"/>
      <c r="E1614" s="130"/>
      <c r="F1614" s="130"/>
      <c r="S1614" s="138"/>
      <c r="U1614" s="154"/>
      <c r="V1614" s="154"/>
      <c r="AF1614" s="137">
        <v>790</v>
      </c>
      <c r="AG1614" s="137">
        <f t="shared" si="309"/>
        <v>-0.83999999999999986</v>
      </c>
      <c r="AK1614" s="137">
        <f t="shared" si="310"/>
        <v>0.28034381083962062</v>
      </c>
      <c r="AL1614" s="137">
        <f t="shared" si="311"/>
        <v>0.20045419326044972</v>
      </c>
      <c r="AM1614" s="137" t="str">
        <f t="shared" si="312"/>
        <v/>
      </c>
      <c r="AN1614" s="137">
        <f t="shared" si="313"/>
        <v>0.28034381083962062</v>
      </c>
      <c r="AO1614" s="137" t="str">
        <f t="shared" si="314"/>
        <v/>
      </c>
      <c r="AP1614" s="137">
        <f t="shared" si="315"/>
        <v>0</v>
      </c>
      <c r="AQ1614" s="137" t="str">
        <f t="shared" si="316"/>
        <v/>
      </c>
      <c r="AR1614" s="137" t="str">
        <f t="shared" si="317"/>
        <v/>
      </c>
      <c r="AZ1614" s="163"/>
      <c r="BA1614" s="142"/>
      <c r="BB1614" s="163"/>
      <c r="BC1614" s="174"/>
      <c r="BD1614" s="174"/>
      <c r="BE1614" s="174"/>
      <c r="BF1614" s="174"/>
      <c r="BG1614" s="164"/>
      <c r="BH1614" s="164"/>
      <c r="BI1614" s="164"/>
      <c r="BK1614" s="137">
        <v>767</v>
      </c>
      <c r="BL1614" s="137">
        <f t="shared" si="305"/>
        <v>4.9024000000000747</v>
      </c>
      <c r="BM1614" s="137">
        <f t="shared" si="306"/>
        <v>0.67187257271612444</v>
      </c>
      <c r="BN1614" s="137">
        <f t="shared" si="307"/>
        <v>7.8071321659212156E-4</v>
      </c>
      <c r="BO1614" s="137" t="str">
        <f t="shared" si="308"/>
        <v/>
      </c>
      <c r="BP1614" s="137" t="str">
        <f t="shared" si="304"/>
        <v/>
      </c>
    </row>
    <row r="1615" spans="3:68" ht="20.100000000000001" customHeight="1" x14ac:dyDescent="0.25">
      <c r="C1615" s="12"/>
      <c r="E1615" s="130"/>
      <c r="F1615" s="130"/>
      <c r="S1615" s="138"/>
      <c r="U1615" s="154"/>
      <c r="V1615" s="154"/>
      <c r="AF1615" s="137">
        <v>791</v>
      </c>
      <c r="AG1615" s="137">
        <f t="shared" si="309"/>
        <v>-0.83599999999999985</v>
      </c>
      <c r="AK1615" s="137">
        <f t="shared" si="310"/>
        <v>0.28128510001285667</v>
      </c>
      <c r="AL1615" s="137">
        <f t="shared" si="311"/>
        <v>0.20157745152809775</v>
      </c>
      <c r="AM1615" s="137" t="str">
        <f t="shared" si="312"/>
        <v/>
      </c>
      <c r="AN1615" s="137">
        <f t="shared" si="313"/>
        <v>0.28128510001285667</v>
      </c>
      <c r="AO1615" s="137" t="str">
        <f t="shared" si="314"/>
        <v/>
      </c>
      <c r="AP1615" s="137">
        <f t="shared" si="315"/>
        <v>0</v>
      </c>
      <c r="AQ1615" s="137" t="str">
        <f t="shared" si="316"/>
        <v/>
      </c>
      <c r="AR1615" s="137" t="str">
        <f t="shared" si="317"/>
        <v/>
      </c>
      <c r="AZ1615" s="163"/>
      <c r="BA1615" s="142"/>
      <c r="BB1615" s="163"/>
      <c r="BC1615" s="174"/>
      <c r="BD1615" s="174"/>
      <c r="BE1615" s="174"/>
      <c r="BF1615" s="174"/>
      <c r="BG1615" s="164"/>
      <c r="BH1615" s="164"/>
      <c r="BI1615" s="164"/>
      <c r="BK1615" s="137">
        <v>768</v>
      </c>
      <c r="BL1615" s="137">
        <f t="shared" si="305"/>
        <v>4.9088000000000749</v>
      </c>
      <c r="BM1615" s="137">
        <f t="shared" si="306"/>
        <v>0.67109185949953232</v>
      </c>
      <c r="BN1615" s="137">
        <f t="shared" si="307"/>
        <v>7.8075963396040393E-4</v>
      </c>
      <c r="BO1615" s="137" t="str">
        <f t="shared" si="308"/>
        <v/>
      </c>
      <c r="BP1615" s="137" t="str">
        <f t="shared" si="304"/>
        <v/>
      </c>
    </row>
    <row r="1616" spans="3:68" ht="20.100000000000001" customHeight="1" x14ac:dyDescent="0.25">
      <c r="C1616" s="12"/>
      <c r="E1616" s="130"/>
      <c r="F1616" s="130"/>
      <c r="S1616" s="138"/>
      <c r="U1616" s="154"/>
      <c r="V1616" s="154"/>
      <c r="AF1616" s="137">
        <v>792</v>
      </c>
      <c r="AG1616" s="137">
        <f t="shared" si="309"/>
        <v>-0.83199999999999985</v>
      </c>
      <c r="AK1616" s="137">
        <f t="shared" si="310"/>
        <v>0.28222503404476257</v>
      </c>
      <c r="AL1616" s="137">
        <f t="shared" si="311"/>
        <v>0.20270447225369967</v>
      </c>
      <c r="AM1616" s="137" t="str">
        <f t="shared" si="312"/>
        <v/>
      </c>
      <c r="AN1616" s="137">
        <f t="shared" si="313"/>
        <v>0.28222503404476257</v>
      </c>
      <c r="AO1616" s="137" t="str">
        <f t="shared" si="314"/>
        <v/>
      </c>
      <c r="AP1616" s="137">
        <f t="shared" si="315"/>
        <v>0</v>
      </c>
      <c r="AQ1616" s="137" t="str">
        <f t="shared" si="316"/>
        <v/>
      </c>
      <c r="AR1616" s="137" t="str">
        <f t="shared" si="317"/>
        <v/>
      </c>
      <c r="AZ1616" s="163"/>
      <c r="BA1616" s="142"/>
      <c r="BB1616" s="163"/>
      <c r="BC1616" s="174"/>
      <c r="BD1616" s="174"/>
      <c r="BE1616" s="174"/>
      <c r="BF1616" s="174"/>
      <c r="BG1616" s="164"/>
      <c r="BH1616" s="164"/>
      <c r="BI1616" s="164"/>
      <c r="BK1616" s="137">
        <v>769</v>
      </c>
      <c r="BL1616" s="137">
        <f t="shared" si="305"/>
        <v>4.9152000000000751</v>
      </c>
      <c r="BM1616" s="137">
        <f t="shared" si="306"/>
        <v>0.67031109986557191</v>
      </c>
      <c r="BN1616" s="137">
        <f t="shared" si="307"/>
        <v>7.8080274029113106E-4</v>
      </c>
      <c r="BO1616" s="137" t="str">
        <f t="shared" si="308"/>
        <v/>
      </c>
      <c r="BP1616" s="137" t="str">
        <f t="shared" ref="BP1616:BP1679" si="318">IF($BM1616&lt;(1-$BI$860),$BN1616,"")</f>
        <v/>
      </c>
    </row>
    <row r="1617" spans="3:68" ht="20.100000000000001" customHeight="1" x14ac:dyDescent="0.25">
      <c r="C1617" s="12"/>
      <c r="E1617" s="130"/>
      <c r="F1617" s="130"/>
      <c r="S1617" s="138"/>
      <c r="U1617" s="154"/>
      <c r="V1617" s="154"/>
      <c r="AF1617" s="137">
        <v>793</v>
      </c>
      <c r="AG1617" s="137">
        <f t="shared" si="309"/>
        <v>-0.82799999999999985</v>
      </c>
      <c r="AK1617" s="137">
        <f t="shared" si="310"/>
        <v>0.28316357827913619</v>
      </c>
      <c r="AL1617" s="137">
        <f t="shared" si="311"/>
        <v>0.20383524994739455</v>
      </c>
      <c r="AM1617" s="137" t="str">
        <f t="shared" si="312"/>
        <v/>
      </c>
      <c r="AN1617" s="137">
        <f t="shared" si="313"/>
        <v>0.28316357827913619</v>
      </c>
      <c r="AO1617" s="137" t="str">
        <f t="shared" si="314"/>
        <v/>
      </c>
      <c r="AP1617" s="137">
        <f t="shared" si="315"/>
        <v>0</v>
      </c>
      <c r="AQ1617" s="137" t="str">
        <f t="shared" si="316"/>
        <v/>
      </c>
      <c r="AR1617" s="137" t="str">
        <f t="shared" si="317"/>
        <v/>
      </c>
      <c r="AZ1617" s="163"/>
      <c r="BA1617" s="142"/>
      <c r="BB1617" s="163"/>
      <c r="BC1617" s="174"/>
      <c r="BD1617" s="174"/>
      <c r="BE1617" s="174"/>
      <c r="BF1617" s="174"/>
      <c r="BG1617" s="164"/>
      <c r="BH1617" s="164"/>
      <c r="BI1617" s="164"/>
      <c r="BK1617" s="137">
        <v>770</v>
      </c>
      <c r="BL1617" s="137">
        <f t="shared" si="305"/>
        <v>4.9216000000000752</v>
      </c>
      <c r="BM1617" s="137">
        <f t="shared" si="306"/>
        <v>0.66953029712528078</v>
      </c>
      <c r="BN1617" s="137">
        <f t="shared" si="307"/>
        <v>7.8084254365529127E-4</v>
      </c>
      <c r="BO1617" s="137" t="str">
        <f t="shared" si="308"/>
        <v/>
      </c>
      <c r="BP1617" s="137" t="str">
        <f t="shared" si="318"/>
        <v/>
      </c>
    </row>
    <row r="1618" spans="3:68" ht="20.100000000000001" customHeight="1" x14ac:dyDescent="0.25">
      <c r="C1618" s="12"/>
      <c r="E1618" s="130"/>
      <c r="F1618" s="130"/>
      <c r="S1618" s="138"/>
      <c r="U1618" s="154"/>
      <c r="V1618" s="154"/>
      <c r="AF1618" s="137">
        <v>794</v>
      </c>
      <c r="AG1618" s="137">
        <f t="shared" si="309"/>
        <v>-0.82399999999999984</v>
      </c>
      <c r="AK1618" s="137">
        <f t="shared" si="310"/>
        <v>0.28410069801106874</v>
      </c>
      <c r="AL1618" s="137">
        <f t="shared" si="311"/>
        <v>0.20496977898059826</v>
      </c>
      <c r="AM1618" s="137" t="str">
        <f t="shared" si="312"/>
        <v/>
      </c>
      <c r="AN1618" s="137">
        <f t="shared" si="313"/>
        <v>0.28410069801106874</v>
      </c>
      <c r="AO1618" s="137" t="str">
        <f t="shared" si="314"/>
        <v/>
      </c>
      <c r="AP1618" s="137">
        <f t="shared" si="315"/>
        <v>0</v>
      </c>
      <c r="AQ1618" s="137" t="str">
        <f t="shared" si="316"/>
        <v/>
      </c>
      <c r="AR1618" s="137" t="str">
        <f t="shared" si="317"/>
        <v/>
      </c>
      <c r="AZ1618" s="163"/>
      <c r="BA1618" s="142"/>
      <c r="BB1618" s="163"/>
      <c r="BC1618" s="174"/>
      <c r="BD1618" s="174"/>
      <c r="BE1618" s="174"/>
      <c r="BF1618" s="174"/>
      <c r="BG1618" s="164"/>
      <c r="BH1618" s="164"/>
      <c r="BI1618" s="164"/>
      <c r="BK1618" s="137">
        <v>771</v>
      </c>
      <c r="BL1618" s="137">
        <f t="shared" si="305"/>
        <v>4.9280000000000754</v>
      </c>
      <c r="BM1618" s="137">
        <f t="shared" si="306"/>
        <v>0.66874945458162549</v>
      </c>
      <c r="BN1618" s="137">
        <f t="shared" si="307"/>
        <v>7.8087905213275466E-4</v>
      </c>
      <c r="BO1618" s="137" t="str">
        <f t="shared" si="308"/>
        <v/>
      </c>
      <c r="BP1618" s="137" t="str">
        <f t="shared" si="318"/>
        <v/>
      </c>
    </row>
    <row r="1619" spans="3:68" ht="20.100000000000001" customHeight="1" x14ac:dyDescent="0.25">
      <c r="C1619" s="12"/>
      <c r="E1619" s="130"/>
      <c r="F1619" s="130"/>
      <c r="S1619" s="138"/>
      <c r="U1619" s="154"/>
      <c r="V1619" s="154"/>
      <c r="AF1619" s="137">
        <v>795</v>
      </c>
      <c r="AG1619" s="137">
        <f t="shared" si="309"/>
        <v>-0.81999999999999984</v>
      </c>
      <c r="AK1619" s="137">
        <f t="shared" si="310"/>
        <v>0.28503635848900727</v>
      </c>
      <c r="AL1619" s="137">
        <f t="shared" si="311"/>
        <v>0.20610805358581313</v>
      </c>
      <c r="AM1619" s="137" t="str">
        <f t="shared" si="312"/>
        <v/>
      </c>
      <c r="AN1619" s="137">
        <f t="shared" si="313"/>
        <v>0.28503635848900727</v>
      </c>
      <c r="AO1619" s="137" t="str">
        <f t="shared" si="314"/>
        <v/>
      </c>
      <c r="AP1619" s="137">
        <f t="shared" si="315"/>
        <v>0</v>
      </c>
      <c r="AQ1619" s="137" t="str">
        <f t="shared" si="316"/>
        <v/>
      </c>
      <c r="AR1619" s="137" t="str">
        <f t="shared" si="317"/>
        <v/>
      </c>
      <c r="AZ1619" s="163"/>
      <c r="BA1619" s="142"/>
      <c r="BB1619" s="163"/>
      <c r="BC1619" s="174"/>
      <c r="BD1619" s="174"/>
      <c r="BE1619" s="174"/>
      <c r="BF1619" s="174"/>
      <c r="BG1619" s="164"/>
      <c r="BH1619" s="164"/>
      <c r="BI1619" s="164"/>
      <c r="BK1619" s="137">
        <v>772</v>
      </c>
      <c r="BL1619" s="137">
        <f t="shared" si="305"/>
        <v>4.9344000000000756</v>
      </c>
      <c r="BM1619" s="137">
        <f t="shared" si="306"/>
        <v>0.66796857552949274</v>
      </c>
      <c r="BN1619" s="137">
        <f t="shared" si="307"/>
        <v>7.8091227381393846E-4</v>
      </c>
      <c r="BO1619" s="137" t="str">
        <f t="shared" si="308"/>
        <v/>
      </c>
      <c r="BP1619" s="137" t="str">
        <f t="shared" si="318"/>
        <v/>
      </c>
    </row>
    <row r="1620" spans="3:68" ht="20.100000000000001" customHeight="1" x14ac:dyDescent="0.25">
      <c r="C1620" s="12"/>
      <c r="E1620" s="130"/>
      <c r="F1620" s="130"/>
      <c r="S1620" s="138"/>
      <c r="U1620" s="154"/>
      <c r="V1620" s="154"/>
      <c r="AF1620" s="137">
        <v>796</v>
      </c>
      <c r="AG1620" s="137">
        <f t="shared" si="309"/>
        <v>-0.81599999999999984</v>
      </c>
      <c r="AK1620" s="137">
        <f t="shared" si="310"/>
        <v>0.28597052491682845</v>
      </c>
      <c r="AL1620" s="137">
        <f t="shared" si="311"/>
        <v>0.2072500678564454</v>
      </c>
      <c r="AM1620" s="137" t="str">
        <f t="shared" si="312"/>
        <v/>
      </c>
      <c r="AN1620" s="137">
        <f t="shared" si="313"/>
        <v>0.28597052491682845</v>
      </c>
      <c r="AO1620" s="137" t="str">
        <f t="shared" si="314"/>
        <v/>
      </c>
      <c r="AP1620" s="137">
        <f t="shared" si="315"/>
        <v>0</v>
      </c>
      <c r="AQ1620" s="137" t="str">
        <f t="shared" si="316"/>
        <v/>
      </c>
      <c r="AR1620" s="137" t="str">
        <f t="shared" si="317"/>
        <v/>
      </c>
      <c r="AZ1620" s="163"/>
      <c r="BA1620" s="142"/>
      <c r="BB1620" s="163"/>
      <c r="BC1620" s="174"/>
      <c r="BD1620" s="174"/>
      <c r="BE1620" s="174"/>
      <c r="BF1620" s="174"/>
      <c r="BG1620" s="164"/>
      <c r="BH1620" s="164"/>
      <c r="BI1620" s="164"/>
      <c r="BK1620" s="137">
        <v>773</v>
      </c>
      <c r="BL1620" s="137">
        <f t="shared" si="305"/>
        <v>4.9408000000000758</v>
      </c>
      <c r="BM1620" s="137">
        <f t="shared" si="306"/>
        <v>0.6671876632556788</v>
      </c>
      <c r="BN1620" s="137">
        <f t="shared" si="307"/>
        <v>7.8094221679858578E-4</v>
      </c>
      <c r="BO1620" s="137" t="str">
        <f t="shared" si="308"/>
        <v/>
      </c>
      <c r="BP1620" s="137" t="str">
        <f t="shared" si="318"/>
        <v/>
      </c>
    </row>
    <row r="1621" spans="3:68" ht="20.100000000000001" customHeight="1" x14ac:dyDescent="0.25">
      <c r="C1621" s="12"/>
      <c r="E1621" s="130"/>
      <c r="F1621" s="130"/>
      <c r="S1621" s="138"/>
      <c r="U1621" s="154"/>
      <c r="V1621" s="154"/>
      <c r="AF1621" s="137">
        <v>797</v>
      </c>
      <c r="AG1621" s="137">
        <f t="shared" si="309"/>
        <v>-0.81199999999999983</v>
      </c>
      <c r="AK1621" s="137">
        <f t="shared" si="310"/>
        <v>0.28690316245592223</v>
      </c>
      <c r="AL1621" s="137">
        <f t="shared" si="311"/>
        <v>0.20839581574663121</v>
      </c>
      <c r="AM1621" s="137" t="str">
        <f t="shared" si="312"/>
        <v/>
      </c>
      <c r="AN1621" s="137">
        <f t="shared" si="313"/>
        <v>0.28690316245592223</v>
      </c>
      <c r="AO1621" s="137" t="str">
        <f t="shared" si="314"/>
        <v/>
      </c>
      <c r="AP1621" s="137">
        <f t="shared" si="315"/>
        <v>0</v>
      </c>
      <c r="AQ1621" s="137" t="str">
        <f t="shared" si="316"/>
        <v/>
      </c>
      <c r="AR1621" s="137" t="str">
        <f t="shared" si="317"/>
        <v/>
      </c>
      <c r="AZ1621" s="163"/>
      <c r="BA1621" s="142"/>
      <c r="BB1621" s="163"/>
      <c r="BC1621" s="174"/>
      <c r="BD1621" s="174"/>
      <c r="BE1621" s="174"/>
      <c r="BF1621" s="174"/>
      <c r="BG1621" s="164"/>
      <c r="BH1621" s="164"/>
      <c r="BI1621" s="164"/>
      <c r="BK1621" s="137">
        <v>774</v>
      </c>
      <c r="BL1621" s="137">
        <f t="shared" si="305"/>
        <v>4.947200000000076</v>
      </c>
      <c r="BM1621" s="137">
        <f t="shared" si="306"/>
        <v>0.66640672103888021</v>
      </c>
      <c r="BN1621" s="137">
        <f t="shared" si="307"/>
        <v>7.8096888919698682E-4</v>
      </c>
      <c r="BO1621" s="137" t="str">
        <f t="shared" si="308"/>
        <v/>
      </c>
      <c r="BP1621" s="137" t="str">
        <f t="shared" si="318"/>
        <v/>
      </c>
    </row>
    <row r="1622" spans="3:68" ht="20.100000000000001" customHeight="1" x14ac:dyDescent="0.25">
      <c r="C1622" s="12"/>
      <c r="E1622" s="130"/>
      <c r="F1622" s="130"/>
      <c r="S1622" s="138"/>
      <c r="U1622" s="154"/>
      <c r="V1622" s="154"/>
      <c r="AF1622" s="137">
        <v>798</v>
      </c>
      <c r="AG1622" s="137">
        <f t="shared" si="309"/>
        <v>-0.80799999999999983</v>
      </c>
      <c r="AK1622" s="137">
        <f t="shared" si="310"/>
        <v>0.28783423622728582</v>
      </c>
      <c r="AL1622" s="137">
        <f t="shared" si="311"/>
        <v>0.20954529107107084</v>
      </c>
      <c r="AM1622" s="137" t="str">
        <f t="shared" si="312"/>
        <v/>
      </c>
      <c r="AN1622" s="137">
        <f t="shared" si="313"/>
        <v>0.28783423622728582</v>
      </c>
      <c r="AO1622" s="137" t="str">
        <f t="shared" si="314"/>
        <v/>
      </c>
      <c r="AP1622" s="137">
        <f t="shared" si="315"/>
        <v>0</v>
      </c>
      <c r="AQ1622" s="137" t="str">
        <f t="shared" si="316"/>
        <v/>
      </c>
      <c r="AR1622" s="137" t="str">
        <f t="shared" si="317"/>
        <v/>
      </c>
      <c r="AZ1622" s="163"/>
      <c r="BA1622" s="142"/>
      <c r="BB1622" s="163"/>
      <c r="BC1622" s="174"/>
      <c r="BD1622" s="174"/>
      <c r="BE1622" s="174"/>
      <c r="BF1622" s="174"/>
      <c r="BG1622" s="164"/>
      <c r="BH1622" s="164"/>
      <c r="BI1622" s="164"/>
      <c r="BK1622" s="137">
        <v>775</v>
      </c>
      <c r="BL1622" s="137">
        <f t="shared" si="305"/>
        <v>4.9536000000000762</v>
      </c>
      <c r="BM1622" s="137">
        <f t="shared" si="306"/>
        <v>0.66562575214968323</v>
      </c>
      <c r="BN1622" s="137">
        <f t="shared" si="307"/>
        <v>7.8099229912820256E-4</v>
      </c>
      <c r="BO1622" s="137" t="str">
        <f t="shared" si="308"/>
        <v/>
      </c>
      <c r="BP1622" s="137" t="str">
        <f t="shared" si="318"/>
        <v/>
      </c>
    </row>
    <row r="1623" spans="3:68" ht="20.100000000000001" customHeight="1" x14ac:dyDescent="0.25">
      <c r="C1623" s="12"/>
      <c r="E1623" s="130"/>
      <c r="F1623" s="130"/>
      <c r="S1623" s="138"/>
      <c r="U1623" s="154"/>
      <c r="V1623" s="154"/>
      <c r="AF1623" s="137">
        <v>799</v>
      </c>
      <c r="AG1623" s="137">
        <f t="shared" si="309"/>
        <v>-0.80399999999999983</v>
      </c>
      <c r="AK1623" s="137">
        <f t="shared" si="310"/>
        <v>0.28876371131362794</v>
      </c>
      <c r="AL1623" s="137">
        <f t="shared" si="311"/>
        <v>0.21069848750487113</v>
      </c>
      <c r="AM1623" s="137" t="str">
        <f t="shared" si="312"/>
        <v/>
      </c>
      <c r="AN1623" s="137">
        <f t="shared" si="313"/>
        <v>0.28876371131362794</v>
      </c>
      <c r="AO1623" s="137" t="str">
        <f t="shared" si="314"/>
        <v/>
      </c>
      <c r="AP1623" s="137">
        <f t="shared" si="315"/>
        <v>0</v>
      </c>
      <c r="AQ1623" s="137" t="str">
        <f t="shared" si="316"/>
        <v/>
      </c>
      <c r="AR1623" s="137" t="str">
        <f t="shared" si="317"/>
        <v/>
      </c>
      <c r="AZ1623" s="163"/>
      <c r="BA1623" s="142"/>
      <c r="BB1623" s="163"/>
      <c r="BC1623" s="174"/>
      <c r="BD1623" s="174"/>
      <c r="BE1623" s="174"/>
      <c r="BF1623" s="174"/>
      <c r="BG1623" s="164"/>
      <c r="BH1623" s="164"/>
      <c r="BI1623" s="164"/>
      <c r="BK1623" s="137">
        <v>776</v>
      </c>
      <c r="BL1623" s="137">
        <f t="shared" si="305"/>
        <v>4.9600000000000763</v>
      </c>
      <c r="BM1623" s="137">
        <f t="shared" si="306"/>
        <v>0.66484475985055502</v>
      </c>
      <c r="BN1623" s="137">
        <f t="shared" si="307"/>
        <v>7.8101245472039782E-4</v>
      </c>
      <c r="BO1623" s="137" t="str">
        <f t="shared" si="308"/>
        <v/>
      </c>
      <c r="BP1623" s="137" t="str">
        <f t="shared" si="318"/>
        <v/>
      </c>
    </row>
    <row r="1624" spans="3:68" ht="20.100000000000001" customHeight="1" x14ac:dyDescent="0.25">
      <c r="C1624" s="12"/>
      <c r="E1624" s="130"/>
      <c r="F1624" s="130"/>
      <c r="S1624" s="138"/>
      <c r="U1624" s="154"/>
      <c r="V1624" s="154"/>
      <c r="AF1624" s="137">
        <v>800</v>
      </c>
      <c r="AG1624" s="137">
        <f t="shared" si="309"/>
        <v>-0.79999999999999982</v>
      </c>
      <c r="AK1624" s="137">
        <f t="shared" si="310"/>
        <v>0.28969155276148278</v>
      </c>
      <c r="AL1624" s="137">
        <f t="shared" si="311"/>
        <v>0.21185539858339672</v>
      </c>
      <c r="AM1624" s="137" t="str">
        <f t="shared" si="312"/>
        <v/>
      </c>
      <c r="AN1624" s="137">
        <f t="shared" si="313"/>
        <v>0.28969155276148278</v>
      </c>
      <c r="AO1624" s="137" t="str">
        <f t="shared" si="314"/>
        <v/>
      </c>
      <c r="AP1624" s="137">
        <f t="shared" si="315"/>
        <v>0</v>
      </c>
      <c r="AQ1624" s="137" t="str">
        <f t="shared" si="316"/>
        <v/>
      </c>
      <c r="AR1624" s="137" t="str">
        <f t="shared" si="317"/>
        <v/>
      </c>
      <c r="AZ1624" s="163"/>
      <c r="BA1624" s="142"/>
      <c r="BB1624" s="163"/>
      <c r="BC1624" s="174"/>
      <c r="BD1624" s="174"/>
      <c r="BE1624" s="174"/>
      <c r="BF1624" s="174"/>
      <c r="BG1624" s="164"/>
      <c r="BH1624" s="164"/>
      <c r="BI1624" s="164"/>
      <c r="BK1624" s="137">
        <v>777</v>
      </c>
      <c r="BL1624" s="137">
        <f t="shared" si="305"/>
        <v>4.9664000000000765</v>
      </c>
      <c r="BM1624" s="137">
        <f t="shared" si="306"/>
        <v>0.66406374739583462</v>
      </c>
      <c r="BN1624" s="137">
        <f t="shared" si="307"/>
        <v>7.8102936411084123E-4</v>
      </c>
      <c r="BO1624" s="137" t="str">
        <f t="shared" si="308"/>
        <v/>
      </c>
      <c r="BP1624" s="137" t="str">
        <f t="shared" si="318"/>
        <v/>
      </c>
    </row>
    <row r="1625" spans="3:68" ht="20.100000000000001" customHeight="1" x14ac:dyDescent="0.25">
      <c r="C1625" s="12"/>
      <c r="E1625" s="130"/>
      <c r="F1625" s="130"/>
      <c r="S1625" s="138"/>
      <c r="U1625" s="154"/>
      <c r="V1625" s="154"/>
      <c r="AF1625" s="137">
        <v>801</v>
      </c>
      <c r="AG1625" s="137">
        <f t="shared" si="309"/>
        <v>-0.79599999999999982</v>
      </c>
      <c r="AK1625" s="137">
        <f t="shared" si="310"/>
        <v>0.29061772558333382</v>
      </c>
      <c r="AL1625" s="137">
        <f t="shared" si="311"/>
        <v>0.21301601770212972</v>
      </c>
      <c r="AM1625" s="137" t="str">
        <f t="shared" si="312"/>
        <v/>
      </c>
      <c r="AN1625" s="137">
        <f t="shared" si="313"/>
        <v>0.29061772558333382</v>
      </c>
      <c r="AO1625" s="137" t="str">
        <f t="shared" si="314"/>
        <v/>
      </c>
      <c r="AP1625" s="137">
        <f t="shared" si="315"/>
        <v>0</v>
      </c>
      <c r="AQ1625" s="137" t="str">
        <f t="shared" si="316"/>
        <v/>
      </c>
      <c r="AR1625" s="137" t="str">
        <f t="shared" si="317"/>
        <v/>
      </c>
      <c r="AZ1625" s="163"/>
      <c r="BA1625" s="142"/>
      <c r="BB1625" s="163"/>
      <c r="BC1625" s="174"/>
      <c r="BD1625" s="174"/>
      <c r="BE1625" s="174"/>
      <c r="BF1625" s="174"/>
      <c r="BG1625" s="164"/>
      <c r="BH1625" s="164"/>
      <c r="BI1625" s="164"/>
      <c r="BK1625" s="137">
        <v>778</v>
      </c>
      <c r="BL1625" s="137">
        <f t="shared" si="305"/>
        <v>4.9728000000000767</v>
      </c>
      <c r="BM1625" s="137">
        <f t="shared" si="306"/>
        <v>0.66328271803172378</v>
      </c>
      <c r="BN1625" s="137">
        <f t="shared" si="307"/>
        <v>7.8104303544668241E-4</v>
      </c>
      <c r="BO1625" s="137" t="str">
        <f t="shared" si="308"/>
        <v/>
      </c>
      <c r="BP1625" s="137" t="str">
        <f t="shared" si="318"/>
        <v/>
      </c>
    </row>
    <row r="1626" spans="3:68" ht="20.100000000000001" customHeight="1" x14ac:dyDescent="0.25">
      <c r="C1626" s="12"/>
      <c r="E1626" s="130"/>
      <c r="F1626" s="130"/>
      <c r="S1626" s="138"/>
      <c r="U1626" s="154"/>
      <c r="V1626" s="154"/>
      <c r="AF1626" s="137">
        <v>802</v>
      </c>
      <c r="AG1626" s="137">
        <f t="shared" si="309"/>
        <v>-0.79199999999999982</v>
      </c>
      <c r="AK1626" s="137">
        <f t="shared" si="310"/>
        <v>0.29154219475974724</v>
      </c>
      <c r="AL1626" s="137">
        <f t="shared" si="311"/>
        <v>0.2141803381165375</v>
      </c>
      <c r="AM1626" s="137" t="str">
        <f t="shared" si="312"/>
        <v/>
      </c>
      <c r="AN1626" s="137">
        <f t="shared" si="313"/>
        <v>0.29154219475974724</v>
      </c>
      <c r="AO1626" s="137" t="str">
        <f t="shared" si="314"/>
        <v/>
      </c>
      <c r="AP1626" s="137">
        <f t="shared" si="315"/>
        <v>0</v>
      </c>
      <c r="AQ1626" s="137" t="str">
        <f t="shared" si="316"/>
        <v/>
      </c>
      <c r="AR1626" s="137" t="str">
        <f t="shared" si="317"/>
        <v/>
      </c>
      <c r="AZ1626" s="163"/>
      <c r="BA1626" s="142"/>
      <c r="BB1626" s="163"/>
      <c r="BC1626" s="174"/>
      <c r="BD1626" s="174"/>
      <c r="BE1626" s="174"/>
      <c r="BF1626" s="174"/>
      <c r="BG1626" s="164"/>
      <c r="BH1626" s="164"/>
      <c r="BI1626" s="164"/>
      <c r="BK1626" s="137">
        <v>779</v>
      </c>
      <c r="BL1626" s="137">
        <f t="shared" si="305"/>
        <v>4.9792000000000769</v>
      </c>
      <c r="BM1626" s="137">
        <f t="shared" si="306"/>
        <v>0.6625016749962771</v>
      </c>
      <c r="BN1626" s="137">
        <f t="shared" si="307"/>
        <v>7.8105347688184334E-4</v>
      </c>
      <c r="BO1626" s="137" t="str">
        <f t="shared" si="308"/>
        <v/>
      </c>
      <c r="BP1626" s="137" t="str">
        <f t="shared" si="318"/>
        <v/>
      </c>
    </row>
    <row r="1627" spans="3:68" ht="20.100000000000001" customHeight="1" x14ac:dyDescent="0.25">
      <c r="C1627" s="12"/>
      <c r="E1627" s="130"/>
      <c r="F1627" s="130"/>
      <c r="S1627" s="138"/>
      <c r="U1627" s="154"/>
      <c r="V1627" s="154"/>
      <c r="AF1627" s="137">
        <v>803</v>
      </c>
      <c r="AG1627" s="137">
        <f t="shared" si="309"/>
        <v>-0.78799999999999981</v>
      </c>
      <c r="AK1627" s="137">
        <f t="shared" si="310"/>
        <v>0.29246492524151457</v>
      </c>
      <c r="AL1627" s="137">
        <f t="shared" si="311"/>
        <v>0.21534835294194937</v>
      </c>
      <c r="AM1627" s="137" t="str">
        <f t="shared" si="312"/>
        <v/>
      </c>
      <c r="AN1627" s="137">
        <f t="shared" si="313"/>
        <v>0.29246492524151457</v>
      </c>
      <c r="AO1627" s="137" t="str">
        <f t="shared" si="314"/>
        <v/>
      </c>
      <c r="AP1627" s="137">
        <f t="shared" si="315"/>
        <v>0</v>
      </c>
      <c r="AQ1627" s="137" t="str">
        <f t="shared" si="316"/>
        <v/>
      </c>
      <c r="AR1627" s="137" t="str">
        <f t="shared" si="317"/>
        <v/>
      </c>
      <c r="AZ1627" s="163"/>
      <c r="BA1627" s="142"/>
      <c r="BB1627" s="163"/>
      <c r="BC1627" s="174"/>
      <c r="BD1627" s="174"/>
      <c r="BE1627" s="174"/>
      <c r="BF1627" s="174"/>
      <c r="BG1627" s="164"/>
      <c r="BH1627" s="164"/>
      <c r="BI1627" s="164"/>
      <c r="BK1627" s="137">
        <v>780</v>
      </c>
      <c r="BL1627" s="137">
        <f t="shared" si="305"/>
        <v>4.9856000000000771</v>
      </c>
      <c r="BM1627" s="137">
        <f t="shared" si="306"/>
        <v>0.66172062151939526</v>
      </c>
      <c r="BN1627" s="137">
        <f t="shared" si="307"/>
        <v>7.8106069658079313E-4</v>
      </c>
      <c r="BO1627" s="137" t="str">
        <f t="shared" si="308"/>
        <v/>
      </c>
      <c r="BP1627" s="137" t="str">
        <f t="shared" si="318"/>
        <v/>
      </c>
    </row>
    <row r="1628" spans="3:68" ht="20.100000000000001" customHeight="1" x14ac:dyDescent="0.25">
      <c r="C1628" s="12"/>
      <c r="E1628" s="130"/>
      <c r="F1628" s="130"/>
      <c r="S1628" s="138"/>
      <c r="U1628" s="154"/>
      <c r="V1628" s="154"/>
      <c r="AF1628" s="137">
        <v>804</v>
      </c>
      <c r="AG1628" s="137">
        <f t="shared" si="309"/>
        <v>-0.78399999999999981</v>
      </c>
      <c r="AK1628" s="137">
        <f t="shared" si="310"/>
        <v>0.29338588195180482</v>
      </c>
      <c r="AL1628" s="137">
        <f t="shared" si="311"/>
        <v>0.21652005515344208</v>
      </c>
      <c r="AM1628" s="137" t="str">
        <f t="shared" si="312"/>
        <v/>
      </c>
      <c r="AN1628" s="137">
        <f t="shared" si="313"/>
        <v>0.29338588195180482</v>
      </c>
      <c r="AO1628" s="137" t="str">
        <f t="shared" si="314"/>
        <v/>
      </c>
      <c r="AP1628" s="137">
        <f t="shared" si="315"/>
        <v>0</v>
      </c>
      <c r="AQ1628" s="137" t="str">
        <f t="shared" si="316"/>
        <v/>
      </c>
      <c r="AR1628" s="137" t="str">
        <f t="shared" si="317"/>
        <v/>
      </c>
      <c r="AZ1628" s="163"/>
      <c r="BA1628" s="142"/>
      <c r="BB1628" s="163"/>
      <c r="BC1628" s="174"/>
      <c r="BD1628" s="174"/>
      <c r="BE1628" s="174"/>
      <c r="BF1628" s="174"/>
      <c r="BG1628" s="164"/>
      <c r="BH1628" s="164"/>
      <c r="BI1628" s="164"/>
      <c r="BK1628" s="137">
        <v>781</v>
      </c>
      <c r="BL1628" s="137">
        <f t="shared" si="305"/>
        <v>4.9920000000000773</v>
      </c>
      <c r="BM1628" s="137">
        <f t="shared" si="306"/>
        <v>0.66093956082281446</v>
      </c>
      <c r="BN1628" s="137">
        <f t="shared" si="307"/>
        <v>7.8106470271510631E-4</v>
      </c>
      <c r="BO1628" s="137" t="str">
        <f t="shared" si="308"/>
        <v/>
      </c>
      <c r="BP1628" s="137" t="str">
        <f t="shared" si="318"/>
        <v/>
      </c>
    </row>
    <row r="1629" spans="3:68" ht="20.100000000000001" customHeight="1" x14ac:dyDescent="0.25">
      <c r="C1629" s="12"/>
      <c r="E1629" s="130"/>
      <c r="F1629" s="130"/>
      <c r="S1629" s="138"/>
      <c r="U1629" s="154"/>
      <c r="V1629" s="154"/>
      <c r="AF1629" s="137">
        <v>805</v>
      </c>
      <c r="AG1629" s="137">
        <f t="shared" si="309"/>
        <v>-0.7799999999999998</v>
      </c>
      <c r="AK1629" s="137">
        <f t="shared" si="310"/>
        <v>0.29430502978832518</v>
      </c>
      <c r="AL1629" s="137">
        <f t="shared" si="311"/>
        <v>0.21769543758573318</v>
      </c>
      <c r="AM1629" s="137" t="str">
        <f t="shared" si="312"/>
        <v/>
      </c>
      <c r="AN1629" s="137">
        <f t="shared" si="313"/>
        <v>0.29430502978832518</v>
      </c>
      <c r="AO1629" s="137" t="str">
        <f t="shared" si="314"/>
        <v/>
      </c>
      <c r="AP1629" s="137">
        <f t="shared" si="315"/>
        <v>0</v>
      </c>
      <c r="AQ1629" s="137" t="str">
        <f t="shared" si="316"/>
        <v/>
      </c>
      <c r="AR1629" s="137" t="str">
        <f t="shared" si="317"/>
        <v/>
      </c>
      <c r="AZ1629" s="163"/>
      <c r="BA1629" s="142"/>
      <c r="BB1629" s="163"/>
      <c r="BC1629" s="174"/>
      <c r="BD1629" s="174"/>
      <c r="BE1629" s="174"/>
      <c r="BF1629" s="174"/>
      <c r="BG1629" s="164"/>
      <c r="BH1629" s="164"/>
      <c r="BI1629" s="164"/>
      <c r="BK1629" s="137">
        <v>782</v>
      </c>
      <c r="BL1629" s="137">
        <f t="shared" si="305"/>
        <v>4.9984000000000774</v>
      </c>
      <c r="BM1629" s="137">
        <f t="shared" si="306"/>
        <v>0.66015849612009936</v>
      </c>
      <c r="BN1629" s="137">
        <f t="shared" si="307"/>
        <v>7.8106550346401793E-4</v>
      </c>
      <c r="BO1629" s="137" t="str">
        <f t="shared" si="308"/>
        <v/>
      </c>
      <c r="BP1629" s="137" t="str">
        <f t="shared" si="318"/>
        <v/>
      </c>
    </row>
    <row r="1630" spans="3:68" ht="20.100000000000001" customHeight="1" x14ac:dyDescent="0.25">
      <c r="C1630" s="12"/>
      <c r="E1630" s="130"/>
      <c r="F1630" s="130"/>
      <c r="S1630" s="138"/>
      <c r="U1630" s="154"/>
      <c r="V1630" s="154"/>
      <c r="AF1630" s="137">
        <v>806</v>
      </c>
      <c r="AG1630" s="137">
        <f t="shared" si="309"/>
        <v>-0.7759999999999998</v>
      </c>
      <c r="AK1630" s="137">
        <f t="shared" si="310"/>
        <v>0.29522233362549144</v>
      </c>
      <c r="AL1630" s="137">
        <f t="shared" si="311"/>
        <v>0.21887449293308381</v>
      </c>
      <c r="AM1630" s="137" t="str">
        <f t="shared" si="312"/>
        <v/>
      </c>
      <c r="AN1630" s="137">
        <f t="shared" si="313"/>
        <v>0.29522233362549144</v>
      </c>
      <c r="AO1630" s="137" t="str">
        <f t="shared" si="314"/>
        <v/>
      </c>
      <c r="AP1630" s="137">
        <f t="shared" si="315"/>
        <v>0</v>
      </c>
      <c r="AQ1630" s="137" t="str">
        <f t="shared" si="316"/>
        <v/>
      </c>
      <c r="AR1630" s="137" t="str">
        <f t="shared" si="317"/>
        <v/>
      </c>
      <c r="AZ1630" s="163"/>
      <c r="BA1630" s="142"/>
      <c r="BB1630" s="163"/>
      <c r="BC1630" s="174"/>
      <c r="BD1630" s="174"/>
      <c r="BE1630" s="174"/>
      <c r="BF1630" s="174"/>
      <c r="BG1630" s="164"/>
      <c r="BH1630" s="164"/>
      <c r="BI1630" s="164"/>
      <c r="BK1630" s="137">
        <v>783</v>
      </c>
      <c r="BL1630" s="137">
        <f t="shared" si="305"/>
        <v>5.0048000000000776</v>
      </c>
      <c r="BM1630" s="137">
        <f t="shared" si="306"/>
        <v>0.65937743061663534</v>
      </c>
      <c r="BN1630" s="137">
        <f t="shared" si="307"/>
        <v>7.8106310701775428E-4</v>
      </c>
      <c r="BO1630" s="137" t="str">
        <f t="shared" si="308"/>
        <v/>
      </c>
      <c r="BP1630" s="137" t="str">
        <f t="shared" si="318"/>
        <v/>
      </c>
    </row>
    <row r="1631" spans="3:68" ht="20.100000000000001" customHeight="1" x14ac:dyDescent="0.25">
      <c r="C1631" s="12"/>
      <c r="E1631" s="130"/>
      <c r="F1631" s="130"/>
      <c r="S1631" s="138"/>
      <c r="U1631" s="154"/>
      <c r="V1631" s="154"/>
      <c r="AF1631" s="137">
        <v>807</v>
      </c>
      <c r="AG1631" s="137">
        <f t="shared" si="309"/>
        <v>-0.7719999999999998</v>
      </c>
      <c r="AK1631" s="137">
        <f t="shared" si="310"/>
        <v>0.29613775831660594</v>
      </c>
      <c r="AL1631" s="137">
        <f t="shared" si="311"/>
        <v>0.22005721374920986</v>
      </c>
      <c r="AM1631" s="137" t="str">
        <f t="shared" si="312"/>
        <v/>
      </c>
      <c r="AN1631" s="137">
        <f t="shared" si="313"/>
        <v>0.29613775831660594</v>
      </c>
      <c r="AO1631" s="137" t="str">
        <f t="shared" si="314"/>
        <v/>
      </c>
      <c r="AP1631" s="137">
        <f t="shared" si="315"/>
        <v>0</v>
      </c>
      <c r="AQ1631" s="137" t="str">
        <f t="shared" si="316"/>
        <v/>
      </c>
      <c r="AR1631" s="137" t="str">
        <f t="shared" si="317"/>
        <v/>
      </c>
      <c r="AZ1631" s="163"/>
      <c r="BA1631" s="142"/>
      <c r="BB1631" s="163"/>
      <c r="BC1631" s="174"/>
      <c r="BD1631" s="174"/>
      <c r="BE1631" s="174"/>
      <c r="BF1631" s="174"/>
      <c r="BG1631" s="164"/>
      <c r="BH1631" s="164"/>
      <c r="BI1631" s="164"/>
      <c r="BK1631" s="137">
        <v>784</v>
      </c>
      <c r="BL1631" s="137">
        <f t="shared" si="305"/>
        <v>5.0112000000000778</v>
      </c>
      <c r="BM1631" s="137">
        <f t="shared" si="306"/>
        <v>0.65859636750961759</v>
      </c>
      <c r="BN1631" s="137">
        <f t="shared" si="307"/>
        <v>7.8105752156998332E-4</v>
      </c>
      <c r="BO1631" s="137" t="str">
        <f t="shared" si="308"/>
        <v/>
      </c>
      <c r="BP1631" s="137" t="str">
        <f t="shared" si="318"/>
        <v/>
      </c>
    </row>
    <row r="1632" spans="3:68" ht="20.100000000000001" customHeight="1" x14ac:dyDescent="0.25">
      <c r="C1632" s="12"/>
      <c r="E1632" s="130"/>
      <c r="F1632" s="130"/>
      <c r="S1632" s="138"/>
      <c r="U1632" s="154"/>
      <c r="V1632" s="154"/>
      <c r="AF1632" s="137">
        <v>808</v>
      </c>
      <c r="AG1632" s="137">
        <f t="shared" si="309"/>
        <v>-0.76799999999999979</v>
      </c>
      <c r="AK1632" s="137">
        <f t="shared" si="310"/>
        <v>0.2970512686960452</v>
      </c>
      <c r="AL1632" s="137">
        <f t="shared" si="311"/>
        <v>0.22124359244720193</v>
      </c>
      <c r="AM1632" s="137" t="str">
        <f t="shared" si="312"/>
        <v/>
      </c>
      <c r="AN1632" s="137">
        <f t="shared" si="313"/>
        <v>0.2970512686960452</v>
      </c>
      <c r="AO1632" s="137" t="str">
        <f t="shared" si="314"/>
        <v/>
      </c>
      <c r="AP1632" s="137">
        <f t="shared" si="315"/>
        <v>0</v>
      </c>
      <c r="AQ1632" s="137" t="str">
        <f t="shared" si="316"/>
        <v/>
      </c>
      <c r="AR1632" s="137" t="str">
        <f t="shared" si="317"/>
        <v/>
      </c>
      <c r="AZ1632" s="163"/>
      <c r="BA1632" s="142"/>
      <c r="BB1632" s="163"/>
      <c r="BC1632" s="174"/>
      <c r="BD1632" s="174"/>
      <c r="BE1632" s="174"/>
      <c r="BF1632" s="174"/>
      <c r="BG1632" s="164"/>
      <c r="BH1632" s="164"/>
      <c r="BI1632" s="164"/>
      <c r="BK1632" s="137">
        <v>785</v>
      </c>
      <c r="BL1632" s="137">
        <f t="shared" si="305"/>
        <v>5.017600000000078</v>
      </c>
      <c r="BM1632" s="137">
        <f t="shared" si="306"/>
        <v>0.6578153099880476</v>
      </c>
      <c r="BN1632" s="137">
        <f t="shared" si="307"/>
        <v>7.810487553252532E-4</v>
      </c>
      <c r="BO1632" s="137" t="str">
        <f t="shared" si="308"/>
        <v/>
      </c>
      <c r="BP1632" s="137" t="str">
        <f t="shared" si="318"/>
        <v/>
      </c>
    </row>
    <row r="1633" spans="3:68" ht="20.100000000000001" customHeight="1" x14ac:dyDescent="0.25">
      <c r="C1633" s="12"/>
      <c r="E1633" s="130"/>
      <c r="F1633" s="130"/>
      <c r="S1633" s="138"/>
      <c r="U1633" s="154"/>
      <c r="V1633" s="154"/>
      <c r="AF1633" s="137">
        <v>809</v>
      </c>
      <c r="AG1633" s="137">
        <f t="shared" si="309"/>
        <v>-0.76399999999999979</v>
      </c>
      <c r="AK1633" s="137">
        <f t="shared" si="310"/>
        <v>0.29796282958145465</v>
      </c>
      <c r="AL1633" s="137">
        <f t="shared" si="311"/>
        <v>0.22243362129945354</v>
      </c>
      <c r="AM1633" s="137" t="str">
        <f t="shared" si="312"/>
        <v/>
      </c>
      <c r="AN1633" s="137">
        <f t="shared" si="313"/>
        <v>0.29796282958145465</v>
      </c>
      <c r="AO1633" s="137" t="str">
        <f t="shared" si="314"/>
        <v/>
      </c>
      <c r="AP1633" s="137">
        <f t="shared" si="315"/>
        <v>0</v>
      </c>
      <c r="AQ1633" s="137" t="str">
        <f t="shared" si="316"/>
        <v/>
      </c>
      <c r="AR1633" s="137" t="str">
        <f t="shared" si="317"/>
        <v/>
      </c>
      <c r="AZ1633" s="163"/>
      <c r="BA1633" s="142"/>
      <c r="BB1633" s="163"/>
      <c r="BC1633" s="174"/>
      <c r="BD1633" s="174"/>
      <c r="BE1633" s="174"/>
      <c r="BF1633" s="174"/>
      <c r="BG1633" s="164"/>
      <c r="BH1633" s="164"/>
      <c r="BI1633" s="164"/>
      <c r="BK1633" s="137">
        <v>786</v>
      </c>
      <c r="BL1633" s="137">
        <f t="shared" si="305"/>
        <v>5.0240000000000782</v>
      </c>
      <c r="BM1633" s="137">
        <f t="shared" si="306"/>
        <v>0.65703426123272235</v>
      </c>
      <c r="BN1633" s="137">
        <f t="shared" si="307"/>
        <v>7.8103681649432932E-4</v>
      </c>
      <c r="BO1633" s="137" t="str">
        <f t="shared" si="308"/>
        <v/>
      </c>
      <c r="BP1633" s="137" t="str">
        <f t="shared" si="318"/>
        <v/>
      </c>
    </row>
    <row r="1634" spans="3:68" ht="20.100000000000001" customHeight="1" x14ac:dyDescent="0.25">
      <c r="C1634" s="12"/>
      <c r="E1634" s="130"/>
      <c r="F1634" s="130"/>
      <c r="S1634" s="138"/>
      <c r="U1634" s="154"/>
      <c r="V1634" s="154"/>
      <c r="AF1634" s="137">
        <v>810</v>
      </c>
      <c r="AG1634" s="137">
        <f t="shared" si="309"/>
        <v>-0.75999999999999979</v>
      </c>
      <c r="AK1634" s="137">
        <f t="shared" si="310"/>
        <v>0.29887240577595287</v>
      </c>
      <c r="AL1634" s="137">
        <f t="shared" si="311"/>
        <v>0.22362729243759949</v>
      </c>
      <c r="AM1634" s="137" t="str">
        <f t="shared" si="312"/>
        <v/>
      </c>
      <c r="AN1634" s="137">
        <f t="shared" si="313"/>
        <v>0.29887240577595287</v>
      </c>
      <c r="AO1634" s="137" t="str">
        <f t="shared" si="314"/>
        <v/>
      </c>
      <c r="AP1634" s="137">
        <f t="shared" si="315"/>
        <v>0</v>
      </c>
      <c r="AQ1634" s="137" t="str">
        <f t="shared" si="316"/>
        <v/>
      </c>
      <c r="AR1634" s="137" t="str">
        <f t="shared" si="317"/>
        <v/>
      </c>
      <c r="AZ1634" s="163"/>
      <c r="BA1634" s="142"/>
      <c r="BB1634" s="163"/>
      <c r="BC1634" s="174"/>
      <c r="BD1634" s="174"/>
      <c r="BE1634" s="174"/>
      <c r="BF1634" s="174"/>
      <c r="BG1634" s="164"/>
      <c r="BH1634" s="164"/>
      <c r="BI1634" s="164"/>
      <c r="BK1634" s="137">
        <v>787</v>
      </c>
      <c r="BL1634" s="137">
        <f t="shared" si="305"/>
        <v>5.0304000000000784</v>
      </c>
      <c r="BM1634" s="137">
        <f t="shared" si="306"/>
        <v>0.65625322441622802</v>
      </c>
      <c r="BN1634" s="137">
        <f t="shared" si="307"/>
        <v>7.8102171329619274E-4</v>
      </c>
      <c r="BO1634" s="137" t="str">
        <f t="shared" si="308"/>
        <v/>
      </c>
      <c r="BP1634" s="137" t="str">
        <f t="shared" si="318"/>
        <v/>
      </c>
    </row>
    <row r="1635" spans="3:68" ht="20.100000000000001" customHeight="1" x14ac:dyDescent="0.25">
      <c r="C1635" s="12"/>
      <c r="E1635" s="130"/>
      <c r="F1635" s="130"/>
      <c r="S1635" s="138"/>
      <c r="U1635" s="154"/>
      <c r="V1635" s="154"/>
      <c r="AF1635" s="137">
        <v>811</v>
      </c>
      <c r="AG1635" s="137">
        <f t="shared" si="309"/>
        <v>-0.75599999999999978</v>
      </c>
      <c r="AK1635" s="137">
        <f t="shared" si="310"/>
        <v>0.29977996207034235</v>
      </c>
      <c r="AL1635" s="137">
        <f t="shared" si="311"/>
        <v>0.22482459785246145</v>
      </c>
      <c r="AM1635" s="137" t="str">
        <f t="shared" si="312"/>
        <v/>
      </c>
      <c r="AN1635" s="137">
        <f t="shared" si="313"/>
        <v>0.29977996207034235</v>
      </c>
      <c r="AO1635" s="137" t="str">
        <f t="shared" si="314"/>
        <v/>
      </c>
      <c r="AP1635" s="137">
        <f t="shared" si="315"/>
        <v>0</v>
      </c>
      <c r="AQ1635" s="137" t="str">
        <f t="shared" si="316"/>
        <v/>
      </c>
      <c r="AR1635" s="137" t="str">
        <f t="shared" si="317"/>
        <v/>
      </c>
      <c r="AZ1635" s="163"/>
      <c r="BA1635" s="142"/>
      <c r="BB1635" s="163"/>
      <c r="BC1635" s="174"/>
      <c r="BD1635" s="174"/>
      <c r="BE1635" s="174"/>
      <c r="BF1635" s="174"/>
      <c r="BG1635" s="164"/>
      <c r="BH1635" s="164"/>
      <c r="BI1635" s="164"/>
      <c r="BK1635" s="137">
        <v>788</v>
      </c>
      <c r="BL1635" s="137">
        <f t="shared" si="305"/>
        <v>5.0368000000000785</v>
      </c>
      <c r="BM1635" s="137">
        <f t="shared" si="306"/>
        <v>0.65547220270293183</v>
      </c>
      <c r="BN1635" s="137">
        <f t="shared" si="307"/>
        <v>7.8100345395493154E-4</v>
      </c>
      <c r="BO1635" s="137" t="str">
        <f t="shared" si="308"/>
        <v/>
      </c>
      <c r="BP1635" s="137" t="str">
        <f t="shared" si="318"/>
        <v/>
      </c>
    </row>
    <row r="1636" spans="3:68" ht="20.100000000000001" customHeight="1" x14ac:dyDescent="0.25">
      <c r="C1636" s="12"/>
      <c r="E1636" s="130"/>
      <c r="F1636" s="130"/>
      <c r="S1636" s="138"/>
      <c r="U1636" s="154"/>
      <c r="V1636" s="154"/>
      <c r="AF1636" s="137">
        <v>812</v>
      </c>
      <c r="AG1636" s="137">
        <f t="shared" si="309"/>
        <v>-0.75199999999999978</v>
      </c>
      <c r="AK1636" s="137">
        <f t="shared" si="310"/>
        <v>0.3006854632453293</v>
      </c>
      <c r="AL1636" s="137">
        <f t="shared" si="311"/>
        <v>0.22602552939400333</v>
      </c>
      <c r="AM1636" s="137" t="str">
        <f t="shared" si="312"/>
        <v/>
      </c>
      <c r="AN1636" s="137">
        <f t="shared" si="313"/>
        <v>0.3006854632453293</v>
      </c>
      <c r="AO1636" s="137" t="str">
        <f t="shared" si="314"/>
        <v/>
      </c>
      <c r="AP1636" s="137">
        <f t="shared" si="315"/>
        <v>0</v>
      </c>
      <c r="AQ1636" s="137" t="str">
        <f t="shared" si="316"/>
        <v/>
      </c>
      <c r="AR1636" s="137" t="str">
        <f t="shared" si="317"/>
        <v/>
      </c>
      <c r="AZ1636" s="163"/>
      <c r="BA1636" s="142"/>
      <c r="BB1636" s="163"/>
      <c r="BC1636" s="174"/>
      <c r="BD1636" s="174"/>
      <c r="BE1636" s="174"/>
      <c r="BF1636" s="174"/>
      <c r="BG1636" s="164"/>
      <c r="BH1636" s="164"/>
      <c r="BI1636" s="164"/>
      <c r="BK1636" s="137">
        <v>789</v>
      </c>
      <c r="BL1636" s="137">
        <f t="shared" si="305"/>
        <v>5.0432000000000787</v>
      </c>
      <c r="BM1636" s="137">
        <f t="shared" si="306"/>
        <v>0.6546911992489769</v>
      </c>
      <c r="BN1636" s="137">
        <f t="shared" si="307"/>
        <v>7.8098204670429272E-4</v>
      </c>
      <c r="BO1636" s="137" t="str">
        <f t="shared" si="308"/>
        <v/>
      </c>
      <c r="BP1636" s="137" t="str">
        <f t="shared" si="318"/>
        <v/>
      </c>
    </row>
    <row r="1637" spans="3:68" ht="20.100000000000001" customHeight="1" x14ac:dyDescent="0.25">
      <c r="C1637" s="12"/>
      <c r="E1637" s="130"/>
      <c r="F1637" s="130"/>
      <c r="S1637" s="138"/>
      <c r="U1637" s="154"/>
      <c r="V1637" s="154"/>
      <c r="AF1637" s="137">
        <v>813</v>
      </c>
      <c r="AG1637" s="137">
        <f t="shared" si="309"/>
        <v>-0.74799999999999978</v>
      </c>
      <c r="AK1637" s="137">
        <f t="shared" si="310"/>
        <v>0.30158887407374985</v>
      </c>
      <c r="AL1637" s="137">
        <f t="shared" si="311"/>
        <v>0.22723007877129556</v>
      </c>
      <c r="AM1637" s="137" t="str">
        <f t="shared" si="312"/>
        <v/>
      </c>
      <c r="AN1637" s="137">
        <f t="shared" si="313"/>
        <v>0.30158887407374985</v>
      </c>
      <c r="AO1637" s="137" t="str">
        <f t="shared" si="314"/>
        <v/>
      </c>
      <c r="AP1637" s="137">
        <f t="shared" si="315"/>
        <v>0</v>
      </c>
      <c r="AQ1637" s="137" t="str">
        <f t="shared" si="316"/>
        <v/>
      </c>
      <c r="AR1637" s="137" t="str">
        <f t="shared" si="317"/>
        <v/>
      </c>
      <c r="AZ1637" s="163"/>
      <c r="BA1637" s="142"/>
      <c r="BB1637" s="163"/>
      <c r="BC1637" s="174"/>
      <c r="BD1637" s="174"/>
      <c r="BE1637" s="174"/>
      <c r="BF1637" s="174"/>
      <c r="BG1637" s="164"/>
      <c r="BH1637" s="164"/>
      <c r="BI1637" s="164"/>
      <c r="BK1637" s="137">
        <v>790</v>
      </c>
      <c r="BL1637" s="137">
        <f t="shared" ref="BL1637:BL1700" si="319">BL1636+$BO$845</f>
        <v>5.0496000000000789</v>
      </c>
      <c r="BM1637" s="137">
        <f t="shared" ref="BM1637:BM1700" si="320">_xlfn.CHISQ.DIST.RT(BL1637,7)</f>
        <v>0.6539102172022726</v>
      </c>
      <c r="BN1637" s="137">
        <f t="shared" ref="BN1637:BN1700" si="321">BM1637-BM1638</f>
        <v>7.8095749978235318E-4</v>
      </c>
      <c r="BO1637" s="137" t="str">
        <f t="shared" ref="BO1637:BO1700" si="322">IF(BM1637&lt;(1-$BI$852),BN1637,"")</f>
        <v/>
      </c>
      <c r="BP1637" s="137" t="str">
        <f t="shared" si="318"/>
        <v/>
      </c>
    </row>
    <row r="1638" spans="3:68" ht="20.100000000000001" customHeight="1" x14ac:dyDescent="0.25">
      <c r="C1638" s="12"/>
      <c r="E1638" s="130"/>
      <c r="F1638" s="130"/>
      <c r="S1638" s="138"/>
      <c r="U1638" s="154"/>
      <c r="V1638" s="154"/>
      <c r="AF1638" s="137">
        <v>814</v>
      </c>
      <c r="AG1638" s="137">
        <f t="shared" si="309"/>
        <v>-0.74399999999999977</v>
      </c>
      <c r="AK1638" s="137">
        <f t="shared" si="310"/>
        <v>0.30249015932280471</v>
      </c>
      <c r="AL1638" s="137">
        <f t="shared" si="311"/>
        <v>0.22843823755248766</v>
      </c>
      <c r="AM1638" s="137" t="str">
        <f t="shared" si="312"/>
        <v/>
      </c>
      <c r="AN1638" s="137">
        <f t="shared" si="313"/>
        <v>0.30249015932280471</v>
      </c>
      <c r="AO1638" s="137" t="str">
        <f t="shared" si="314"/>
        <v/>
      </c>
      <c r="AP1638" s="137">
        <f t="shared" si="315"/>
        <v>0</v>
      </c>
      <c r="AQ1638" s="137" t="str">
        <f t="shared" si="316"/>
        <v/>
      </c>
      <c r="AR1638" s="137" t="str">
        <f t="shared" si="317"/>
        <v/>
      </c>
      <c r="AZ1638" s="163"/>
      <c r="BA1638" s="142"/>
      <c r="BB1638" s="163"/>
      <c r="BC1638" s="174"/>
      <c r="BD1638" s="174"/>
      <c r="BE1638" s="174"/>
      <c r="BF1638" s="174"/>
      <c r="BG1638" s="164"/>
      <c r="BH1638" s="164"/>
      <c r="BI1638" s="164"/>
      <c r="BK1638" s="137">
        <v>791</v>
      </c>
      <c r="BL1638" s="137">
        <f t="shared" si="319"/>
        <v>5.0560000000000791</v>
      </c>
      <c r="BM1638" s="137">
        <f t="shared" si="320"/>
        <v>0.65312925970249025</v>
      </c>
      <c r="BN1638" s="137">
        <f t="shared" si="321"/>
        <v>7.8092982143596057E-4</v>
      </c>
      <c r="BO1638" s="137" t="str">
        <f t="shared" si="322"/>
        <v/>
      </c>
      <c r="BP1638" s="137" t="str">
        <f t="shared" si="318"/>
        <v/>
      </c>
    </row>
    <row r="1639" spans="3:68" ht="20.100000000000001" customHeight="1" x14ac:dyDescent="0.25">
      <c r="C1639" s="12"/>
      <c r="E1639" s="130"/>
      <c r="F1639" s="130"/>
      <c r="S1639" s="138"/>
      <c r="U1639" s="154"/>
      <c r="V1639" s="154"/>
      <c r="AF1639" s="137">
        <v>815</v>
      </c>
      <c r="AG1639" s="137">
        <f t="shared" si="309"/>
        <v>-0.73999999999999977</v>
      </c>
      <c r="AK1639" s="137">
        <f t="shared" si="310"/>
        <v>0.3033892837563002</v>
      </c>
      <c r="AL1639" s="137">
        <f t="shared" si="311"/>
        <v>0.22964999716479059</v>
      </c>
      <c r="AM1639" s="137" t="str">
        <f t="shared" si="312"/>
        <v/>
      </c>
      <c r="AN1639" s="137">
        <f t="shared" si="313"/>
        <v>0.3033892837563002</v>
      </c>
      <c r="AO1639" s="137" t="str">
        <f t="shared" si="314"/>
        <v/>
      </c>
      <c r="AP1639" s="137">
        <f t="shared" si="315"/>
        <v>0</v>
      </c>
      <c r="AQ1639" s="137" t="str">
        <f t="shared" si="316"/>
        <v/>
      </c>
      <c r="AR1639" s="137" t="str">
        <f t="shared" si="317"/>
        <v/>
      </c>
      <c r="AZ1639" s="163"/>
      <c r="BA1639" s="142"/>
      <c r="BB1639" s="163"/>
      <c r="BC1639" s="174"/>
      <c r="BD1639" s="174"/>
      <c r="BE1639" s="174"/>
      <c r="BF1639" s="174"/>
      <c r="BG1639" s="164"/>
      <c r="BH1639" s="164"/>
      <c r="BI1639" s="164"/>
      <c r="BK1639" s="137">
        <v>792</v>
      </c>
      <c r="BL1639" s="137">
        <f t="shared" si="319"/>
        <v>5.0624000000000793</v>
      </c>
      <c r="BM1639" s="137">
        <f t="shared" si="320"/>
        <v>0.65234832988105429</v>
      </c>
      <c r="BN1639" s="137">
        <f t="shared" si="321"/>
        <v>7.8089901991662547E-4</v>
      </c>
      <c r="BO1639" s="137" t="str">
        <f t="shared" si="322"/>
        <v/>
      </c>
      <c r="BP1639" s="137" t="str">
        <f t="shared" si="318"/>
        <v/>
      </c>
    </row>
    <row r="1640" spans="3:68" ht="20.100000000000001" customHeight="1" x14ac:dyDescent="0.25">
      <c r="C1640" s="12"/>
      <c r="E1640" s="130"/>
      <c r="F1640" s="130"/>
      <c r="S1640" s="138"/>
      <c r="U1640" s="154"/>
      <c r="V1640" s="154"/>
      <c r="AF1640" s="137">
        <v>816</v>
      </c>
      <c r="AG1640" s="137">
        <f t="shared" si="309"/>
        <v>-0.73599999999999977</v>
      </c>
      <c r="AK1640" s="137">
        <f t="shared" si="310"/>
        <v>0.30428621213689644</v>
      </c>
      <c r="AL1640" s="137">
        <f t="shared" si="311"/>
        <v>0.23086534889446758</v>
      </c>
      <c r="AM1640" s="137" t="str">
        <f t="shared" si="312"/>
        <v/>
      </c>
      <c r="AN1640" s="137">
        <f t="shared" si="313"/>
        <v>0.30428621213689644</v>
      </c>
      <c r="AO1640" s="137" t="str">
        <f t="shared" si="314"/>
        <v/>
      </c>
      <c r="AP1640" s="137">
        <f t="shared" si="315"/>
        <v>0</v>
      </c>
      <c r="AQ1640" s="137" t="str">
        <f t="shared" si="316"/>
        <v/>
      </c>
      <c r="AR1640" s="137" t="str">
        <f t="shared" si="317"/>
        <v/>
      </c>
      <c r="AZ1640" s="163"/>
      <c r="BA1640" s="142"/>
      <c r="BB1640" s="163"/>
      <c r="BC1640" s="174"/>
      <c r="BD1640" s="174"/>
      <c r="BE1640" s="174"/>
      <c r="BF1640" s="174"/>
      <c r="BG1640" s="164"/>
      <c r="BH1640" s="164"/>
      <c r="BI1640" s="164"/>
      <c r="BK1640" s="137">
        <v>793</v>
      </c>
      <c r="BL1640" s="137">
        <f t="shared" si="319"/>
        <v>5.0688000000000795</v>
      </c>
      <c r="BM1640" s="137">
        <f t="shared" si="320"/>
        <v>0.65156743086113766</v>
      </c>
      <c r="BN1640" s="137">
        <f t="shared" si="321"/>
        <v>7.8086510348329696E-4</v>
      </c>
      <c r="BO1640" s="137" t="str">
        <f t="shared" si="322"/>
        <v/>
      </c>
      <c r="BP1640" s="137" t="str">
        <f t="shared" si="318"/>
        <v/>
      </c>
    </row>
    <row r="1641" spans="3:68" ht="20.100000000000001" customHeight="1" x14ac:dyDescent="0.25">
      <c r="C1641" s="12"/>
      <c r="E1641" s="130"/>
      <c r="F1641" s="130"/>
      <c r="S1641" s="138"/>
      <c r="U1641" s="154"/>
      <c r="V1641" s="154"/>
      <c r="AF1641" s="137">
        <v>817</v>
      </c>
      <c r="AG1641" s="137">
        <f t="shared" si="309"/>
        <v>-0.73199999999999976</v>
      </c>
      <c r="AK1641" s="137">
        <f t="shared" si="310"/>
        <v>0.30518090922836283</v>
      </c>
      <c r="AL1641" s="137">
        <f t="shared" si="311"/>
        <v>0.23208428388683353</v>
      </c>
      <c r="AM1641" s="137" t="str">
        <f t="shared" si="312"/>
        <v/>
      </c>
      <c r="AN1641" s="137">
        <f t="shared" si="313"/>
        <v>0.30518090922836283</v>
      </c>
      <c r="AO1641" s="137" t="str">
        <f t="shared" si="314"/>
        <v/>
      </c>
      <c r="AP1641" s="137">
        <f t="shared" si="315"/>
        <v>0</v>
      </c>
      <c r="AQ1641" s="137" t="str">
        <f t="shared" si="316"/>
        <v/>
      </c>
      <c r="AR1641" s="137" t="str">
        <f t="shared" si="317"/>
        <v/>
      </c>
      <c r="AZ1641" s="163"/>
      <c r="BA1641" s="142"/>
      <c r="BB1641" s="163"/>
      <c r="BC1641" s="174"/>
      <c r="BD1641" s="174"/>
      <c r="BE1641" s="174"/>
      <c r="BF1641" s="174"/>
      <c r="BG1641" s="164"/>
      <c r="BH1641" s="164"/>
      <c r="BI1641" s="164"/>
      <c r="BK1641" s="137">
        <v>794</v>
      </c>
      <c r="BL1641" s="137">
        <f t="shared" si="319"/>
        <v>5.0752000000000796</v>
      </c>
      <c r="BM1641" s="137">
        <f t="shared" si="320"/>
        <v>0.65078656575765437</v>
      </c>
      <c r="BN1641" s="137">
        <f t="shared" si="321"/>
        <v>7.8082808040014218E-4</v>
      </c>
      <c r="BO1641" s="137" t="str">
        <f t="shared" si="322"/>
        <v/>
      </c>
      <c r="BP1641" s="137" t="str">
        <f t="shared" si="318"/>
        <v/>
      </c>
    </row>
    <row r="1642" spans="3:68" ht="20.100000000000001" customHeight="1" x14ac:dyDescent="0.25">
      <c r="C1642" s="12"/>
      <c r="E1642" s="130"/>
      <c r="F1642" s="130"/>
      <c r="S1642" s="138"/>
      <c r="U1642" s="154"/>
      <c r="V1642" s="154"/>
      <c r="AF1642" s="137">
        <v>818</v>
      </c>
      <c r="AG1642" s="137">
        <f t="shared" si="309"/>
        <v>-0.72799999999999976</v>
      </c>
      <c r="AK1642" s="137">
        <f t="shared" si="310"/>
        <v>0.30607333979783952</v>
      </c>
      <c r="AL1642" s="137">
        <f t="shared" si="311"/>
        <v>0.23330679314626487</v>
      </c>
      <c r="AM1642" s="137" t="str">
        <f t="shared" si="312"/>
        <v/>
      </c>
      <c r="AN1642" s="137">
        <f t="shared" si="313"/>
        <v>0.30607333979783952</v>
      </c>
      <c r="AO1642" s="137" t="str">
        <f t="shared" si="314"/>
        <v/>
      </c>
      <c r="AP1642" s="137">
        <f t="shared" si="315"/>
        <v>0</v>
      </c>
      <c r="AQ1642" s="137" t="str">
        <f t="shared" si="316"/>
        <v/>
      </c>
      <c r="AR1642" s="137" t="str">
        <f t="shared" si="317"/>
        <v/>
      </c>
      <c r="AZ1642" s="163"/>
      <c r="BA1642" s="142"/>
      <c r="BB1642" s="163"/>
      <c r="BC1642" s="174"/>
      <c r="BD1642" s="174"/>
      <c r="BE1642" s="174"/>
      <c r="BF1642" s="174"/>
      <c r="BG1642" s="164"/>
      <c r="BH1642" s="164"/>
      <c r="BI1642" s="164"/>
      <c r="BK1642" s="137">
        <v>795</v>
      </c>
      <c r="BL1642" s="137">
        <f t="shared" si="319"/>
        <v>5.0816000000000798</v>
      </c>
      <c r="BM1642" s="137">
        <f t="shared" si="320"/>
        <v>0.65000573767725423</v>
      </c>
      <c r="BN1642" s="137">
        <f t="shared" si="321"/>
        <v>7.8078795893843367E-4</v>
      </c>
      <c r="BO1642" s="137" t="str">
        <f t="shared" si="322"/>
        <v/>
      </c>
      <c r="BP1642" s="137" t="str">
        <f t="shared" si="318"/>
        <v/>
      </c>
    </row>
    <row r="1643" spans="3:68" ht="20.100000000000001" customHeight="1" x14ac:dyDescent="0.25">
      <c r="C1643" s="12"/>
      <c r="E1643" s="130"/>
      <c r="F1643" s="130"/>
      <c r="S1643" s="138"/>
      <c r="U1643" s="154"/>
      <c r="V1643" s="154"/>
      <c r="AF1643" s="137">
        <v>819</v>
      </c>
      <c r="AG1643" s="137">
        <f t="shared" si="309"/>
        <v>-0.72399999999999975</v>
      </c>
      <c r="AK1643" s="137">
        <f t="shared" si="310"/>
        <v>0.30696346861810547</v>
      </c>
      <c r="AL1643" s="137">
        <f t="shared" si="311"/>
        <v>0.23453286753621694</v>
      </c>
      <c r="AM1643" s="137" t="str">
        <f t="shared" si="312"/>
        <v/>
      </c>
      <c r="AN1643" s="137">
        <f t="shared" si="313"/>
        <v>0.30696346861810547</v>
      </c>
      <c r="AO1643" s="137" t="str">
        <f t="shared" si="314"/>
        <v/>
      </c>
      <c r="AP1643" s="137">
        <f t="shared" si="315"/>
        <v>0</v>
      </c>
      <c r="AQ1643" s="137" t="str">
        <f t="shared" si="316"/>
        <v/>
      </c>
      <c r="AR1643" s="137" t="str">
        <f t="shared" si="317"/>
        <v/>
      </c>
      <c r="AZ1643" s="163"/>
      <c r="BA1643" s="142"/>
      <c r="BB1643" s="163"/>
      <c r="BC1643" s="174"/>
      <c r="BD1643" s="174"/>
      <c r="BE1643" s="174"/>
      <c r="BF1643" s="174"/>
      <c r="BG1643" s="164"/>
      <c r="BH1643" s="164"/>
      <c r="BI1643" s="164"/>
      <c r="BK1643" s="137">
        <v>796</v>
      </c>
      <c r="BL1643" s="137">
        <f t="shared" si="319"/>
        <v>5.08800000000008</v>
      </c>
      <c r="BM1643" s="137">
        <f t="shared" si="320"/>
        <v>0.64922494971831579</v>
      </c>
      <c r="BN1643" s="137">
        <f t="shared" si="321"/>
        <v>7.8074474737466204E-4</v>
      </c>
      <c r="BO1643" s="137" t="str">
        <f t="shared" si="322"/>
        <v/>
      </c>
      <c r="BP1643" s="137" t="str">
        <f t="shared" si="318"/>
        <v/>
      </c>
    </row>
    <row r="1644" spans="3:68" ht="20.100000000000001" customHeight="1" x14ac:dyDescent="0.25">
      <c r="C1644" s="12"/>
      <c r="E1644" s="130"/>
      <c r="F1644" s="130"/>
      <c r="S1644" s="138"/>
      <c r="U1644" s="154"/>
      <c r="V1644" s="154"/>
      <c r="AF1644" s="137">
        <v>820</v>
      </c>
      <c r="AG1644" s="137">
        <f t="shared" si="309"/>
        <v>-0.71999999999999975</v>
      </c>
      <c r="AK1644" s="137">
        <f t="shared" si="310"/>
        <v>0.30785126046985301</v>
      </c>
      <c r="AL1644" s="137">
        <f t="shared" si="311"/>
        <v>0.23576249777925121</v>
      </c>
      <c r="AM1644" s="137" t="str">
        <f t="shared" si="312"/>
        <v/>
      </c>
      <c r="AN1644" s="137">
        <f t="shared" si="313"/>
        <v>0.30785126046985301</v>
      </c>
      <c r="AO1644" s="137" t="str">
        <f t="shared" si="314"/>
        <v/>
      </c>
      <c r="AP1644" s="137">
        <f t="shared" si="315"/>
        <v>0</v>
      </c>
      <c r="AQ1644" s="137" t="str">
        <f t="shared" si="316"/>
        <v/>
      </c>
      <c r="AR1644" s="137" t="str">
        <f t="shared" si="317"/>
        <v/>
      </c>
      <c r="AZ1644" s="163"/>
      <c r="BA1644" s="142"/>
      <c r="BB1644" s="163"/>
      <c r="BC1644" s="174"/>
      <c r="BD1644" s="174"/>
      <c r="BE1644" s="174"/>
      <c r="BF1644" s="174"/>
      <c r="BG1644" s="164"/>
      <c r="BH1644" s="164"/>
      <c r="BI1644" s="164"/>
      <c r="BK1644" s="137">
        <v>797</v>
      </c>
      <c r="BL1644" s="137">
        <f t="shared" si="319"/>
        <v>5.0944000000000802</v>
      </c>
      <c r="BM1644" s="137">
        <f t="shared" si="320"/>
        <v>0.64844420497094113</v>
      </c>
      <c r="BN1644" s="137">
        <f t="shared" si="321"/>
        <v>7.8069845398975879E-4</v>
      </c>
      <c r="BO1644" s="137" t="str">
        <f t="shared" si="322"/>
        <v/>
      </c>
      <c r="BP1644" s="137" t="str">
        <f t="shared" si="318"/>
        <v/>
      </c>
    </row>
    <row r="1645" spans="3:68" ht="20.100000000000001" customHeight="1" x14ac:dyDescent="0.25">
      <c r="C1645" s="12"/>
      <c r="E1645" s="130"/>
      <c r="F1645" s="130"/>
      <c r="S1645" s="138"/>
      <c r="U1645" s="154"/>
      <c r="V1645" s="154"/>
      <c r="AF1645" s="137">
        <v>821</v>
      </c>
      <c r="AG1645" s="137">
        <f t="shared" si="309"/>
        <v>-0.71599999999999975</v>
      </c>
      <c r="AK1645" s="137">
        <f t="shared" si="310"/>
        <v>0.30873668014396771</v>
      </c>
      <c r="AL1645" s="137">
        <f t="shared" si="311"/>
        <v>0.2369956744570717</v>
      </c>
      <c r="AM1645" s="137" t="str">
        <f t="shared" si="312"/>
        <v/>
      </c>
      <c r="AN1645" s="137">
        <f t="shared" si="313"/>
        <v>0.30873668014396771</v>
      </c>
      <c r="AO1645" s="137" t="str">
        <f t="shared" si="314"/>
        <v/>
      </c>
      <c r="AP1645" s="137">
        <f t="shared" si="315"/>
        <v>0</v>
      </c>
      <c r="AQ1645" s="137" t="str">
        <f t="shared" si="316"/>
        <v/>
      </c>
      <c r="AR1645" s="137" t="str">
        <f t="shared" si="317"/>
        <v/>
      </c>
      <c r="AZ1645" s="163"/>
      <c r="BA1645" s="142"/>
      <c r="BB1645" s="163"/>
      <c r="BC1645" s="174"/>
      <c r="BD1645" s="174"/>
      <c r="BE1645" s="174"/>
      <c r="BF1645" s="174"/>
      <c r="BG1645" s="164"/>
      <c r="BH1645" s="164"/>
      <c r="BI1645" s="164"/>
      <c r="BK1645" s="137">
        <v>798</v>
      </c>
      <c r="BL1645" s="137">
        <f t="shared" si="319"/>
        <v>5.1008000000000804</v>
      </c>
      <c r="BM1645" s="137">
        <f t="shared" si="320"/>
        <v>0.64766350651695137</v>
      </c>
      <c r="BN1645" s="137">
        <f t="shared" si="321"/>
        <v>7.8064908707287106E-4</v>
      </c>
      <c r="BO1645" s="137" t="str">
        <f t="shared" si="322"/>
        <v/>
      </c>
      <c r="BP1645" s="137" t="str">
        <f t="shared" si="318"/>
        <v/>
      </c>
    </row>
    <row r="1646" spans="3:68" ht="20.100000000000001" customHeight="1" x14ac:dyDescent="0.25">
      <c r="C1646" s="12"/>
      <c r="E1646" s="130"/>
      <c r="F1646" s="130"/>
      <c r="S1646" s="138"/>
      <c r="U1646" s="154"/>
      <c r="V1646" s="154"/>
      <c r="AF1646" s="137">
        <v>822</v>
      </c>
      <c r="AG1646" s="137">
        <f t="shared" si="309"/>
        <v>-0.71199999999999974</v>
      </c>
      <c r="AK1646" s="137">
        <f t="shared" si="310"/>
        <v>0.30961969244381499</v>
      </c>
      <c r="AL1646" s="137">
        <f t="shared" si="311"/>
        <v>0.23823238801056992</v>
      </c>
      <c r="AM1646" s="137" t="str">
        <f t="shared" si="312"/>
        <v/>
      </c>
      <c r="AN1646" s="137">
        <f t="shared" si="313"/>
        <v>0.30961969244381499</v>
      </c>
      <c r="AO1646" s="137" t="str">
        <f t="shared" si="314"/>
        <v/>
      </c>
      <c r="AP1646" s="137">
        <f t="shared" si="315"/>
        <v>0</v>
      </c>
      <c r="AQ1646" s="137" t="str">
        <f t="shared" si="316"/>
        <v/>
      </c>
      <c r="AR1646" s="137" t="str">
        <f t="shared" si="317"/>
        <v/>
      </c>
      <c r="AZ1646" s="163"/>
      <c r="BA1646" s="142"/>
      <c r="BB1646" s="163"/>
      <c r="BC1646" s="174"/>
      <c r="BD1646" s="174"/>
      <c r="BE1646" s="174"/>
      <c r="BF1646" s="174"/>
      <c r="BG1646" s="164"/>
      <c r="BH1646" s="164"/>
      <c r="BI1646" s="164"/>
      <c r="BK1646" s="137">
        <v>799</v>
      </c>
      <c r="BL1646" s="137">
        <f t="shared" si="319"/>
        <v>5.1072000000000806</v>
      </c>
      <c r="BM1646" s="137">
        <f t="shared" si="320"/>
        <v>0.6468828574298785</v>
      </c>
      <c r="BN1646" s="137">
        <f t="shared" si="321"/>
        <v>7.8059665491558849E-4</v>
      </c>
      <c r="BO1646" s="137" t="str">
        <f t="shared" si="322"/>
        <v/>
      </c>
      <c r="BP1646" s="137" t="str">
        <f t="shared" si="318"/>
        <v/>
      </c>
    </row>
    <row r="1647" spans="3:68" ht="20.100000000000001" customHeight="1" x14ac:dyDescent="0.25">
      <c r="C1647" s="12"/>
      <c r="E1647" s="130"/>
      <c r="F1647" s="130"/>
      <c r="S1647" s="138"/>
      <c r="U1647" s="154"/>
      <c r="V1647" s="154"/>
      <c r="AF1647" s="137">
        <v>823</v>
      </c>
      <c r="AG1647" s="137">
        <f t="shared" si="309"/>
        <v>-0.70799999999999974</v>
      </c>
      <c r="AK1647" s="137">
        <f t="shared" si="310"/>
        <v>0.3105002621875313</v>
      </c>
      <c r="AL1647" s="137">
        <f t="shared" si="311"/>
        <v>0.23947262873987996</v>
      </c>
      <c r="AM1647" s="137" t="str">
        <f t="shared" si="312"/>
        <v/>
      </c>
      <c r="AN1647" s="137">
        <f t="shared" si="313"/>
        <v>0.3105002621875313</v>
      </c>
      <c r="AO1647" s="137" t="str">
        <f t="shared" si="314"/>
        <v/>
      </c>
      <c r="AP1647" s="137">
        <f t="shared" si="315"/>
        <v>0</v>
      </c>
      <c r="AQ1647" s="137" t="str">
        <f t="shared" si="316"/>
        <v/>
      </c>
      <c r="AR1647" s="137" t="str">
        <f t="shared" si="317"/>
        <v/>
      </c>
      <c r="AZ1647" s="163"/>
      <c r="BA1647" s="142"/>
      <c r="BB1647" s="163"/>
      <c r="BC1647" s="174"/>
      <c r="BD1647" s="174"/>
      <c r="BE1647" s="174"/>
      <c r="BF1647" s="174"/>
      <c r="BG1647" s="164"/>
      <c r="BH1647" s="164"/>
      <c r="BI1647" s="164"/>
      <c r="BK1647" s="137">
        <v>800</v>
      </c>
      <c r="BL1647" s="137">
        <f t="shared" si="319"/>
        <v>5.1136000000000807</v>
      </c>
      <c r="BM1647" s="137">
        <f t="shared" si="320"/>
        <v>0.64610226077496291</v>
      </c>
      <c r="BN1647" s="137">
        <f t="shared" si="321"/>
        <v>7.8054116581660615E-4</v>
      </c>
      <c r="BO1647" s="137" t="str">
        <f t="shared" si="322"/>
        <v/>
      </c>
      <c r="BP1647" s="137" t="str">
        <f t="shared" si="318"/>
        <v/>
      </c>
    </row>
    <row r="1648" spans="3:68" ht="20.100000000000001" customHeight="1" x14ac:dyDescent="0.25">
      <c r="C1648" s="12"/>
      <c r="E1648" s="130"/>
      <c r="F1648" s="130"/>
      <c r="S1648" s="138"/>
      <c r="U1648" s="154"/>
      <c r="V1648" s="154"/>
      <c r="AF1648" s="137">
        <v>824</v>
      </c>
      <c r="AG1648" s="137">
        <f t="shared" si="309"/>
        <v>-0.70399999999999974</v>
      </c>
      <c r="AK1648" s="137">
        <f t="shared" si="310"/>
        <v>0.31137835421032156</v>
      </c>
      <c r="AL1648" s="137">
        <f t="shared" si="311"/>
        <v>0.24071638680444141</v>
      </c>
      <c r="AM1648" s="137" t="str">
        <f t="shared" si="312"/>
        <v/>
      </c>
      <c r="AN1648" s="137">
        <f t="shared" si="313"/>
        <v>0.31137835421032156</v>
      </c>
      <c r="AO1648" s="137" t="str">
        <f t="shared" si="314"/>
        <v/>
      </c>
      <c r="AP1648" s="137">
        <f t="shared" si="315"/>
        <v>0</v>
      </c>
      <c r="AQ1648" s="137" t="str">
        <f t="shared" si="316"/>
        <v/>
      </c>
      <c r="AR1648" s="137" t="str">
        <f t="shared" si="317"/>
        <v/>
      </c>
      <c r="AZ1648" s="163"/>
      <c r="BA1648" s="142"/>
      <c r="BB1648" s="163"/>
      <c r="BC1648" s="174"/>
      <c r="BD1648" s="174"/>
      <c r="BE1648" s="174"/>
      <c r="BF1648" s="174"/>
      <c r="BG1648" s="164"/>
      <c r="BH1648" s="164"/>
      <c r="BI1648" s="164"/>
      <c r="BK1648" s="137">
        <v>801</v>
      </c>
      <c r="BL1648" s="137">
        <f t="shared" si="319"/>
        <v>5.1200000000000809</v>
      </c>
      <c r="BM1648" s="137">
        <f t="shared" si="320"/>
        <v>0.6453217196091463</v>
      </c>
      <c r="BN1648" s="137">
        <f t="shared" si="321"/>
        <v>7.8048262807828284E-4</v>
      </c>
      <c r="BO1648" s="137" t="str">
        <f t="shared" si="322"/>
        <v/>
      </c>
      <c r="BP1648" s="137" t="str">
        <f t="shared" si="318"/>
        <v/>
      </c>
    </row>
    <row r="1649" spans="3:68" ht="20.100000000000001" customHeight="1" x14ac:dyDescent="0.25">
      <c r="C1649" s="12"/>
      <c r="E1649" s="130"/>
      <c r="F1649" s="130"/>
      <c r="S1649" s="138"/>
      <c r="U1649" s="154"/>
      <c r="V1649" s="154"/>
      <c r="AF1649" s="137">
        <v>825</v>
      </c>
      <c r="AG1649" s="137">
        <f t="shared" si="309"/>
        <v>-0.69999999999999973</v>
      </c>
      <c r="AK1649" s="137">
        <f t="shared" si="310"/>
        <v>0.31225393336676138</v>
      </c>
      <c r="AL1649" s="137">
        <f t="shared" si="311"/>
        <v>0.24196365222307309</v>
      </c>
      <c r="AM1649" s="137" t="str">
        <f t="shared" si="312"/>
        <v/>
      </c>
      <c r="AN1649" s="137">
        <f t="shared" si="313"/>
        <v>0.31225393336676138</v>
      </c>
      <c r="AO1649" s="137" t="str">
        <f t="shared" si="314"/>
        <v/>
      </c>
      <c r="AP1649" s="137">
        <f t="shared" si="315"/>
        <v>0</v>
      </c>
      <c r="AQ1649" s="137" t="str">
        <f t="shared" si="316"/>
        <v/>
      </c>
      <c r="AR1649" s="137" t="str">
        <f t="shared" si="317"/>
        <v/>
      </c>
      <c r="AZ1649" s="163"/>
      <c r="BA1649" s="142"/>
      <c r="BB1649" s="163"/>
      <c r="BC1649" s="174"/>
      <c r="BD1649" s="174"/>
      <c r="BE1649" s="174"/>
      <c r="BF1649" s="174"/>
      <c r="BG1649" s="164"/>
      <c r="BH1649" s="164"/>
      <c r="BI1649" s="164"/>
      <c r="BK1649" s="137">
        <v>802</v>
      </c>
      <c r="BL1649" s="137">
        <f t="shared" si="319"/>
        <v>5.1264000000000811</v>
      </c>
      <c r="BM1649" s="137">
        <f t="shared" si="320"/>
        <v>0.64454123698106802</v>
      </c>
      <c r="BN1649" s="137">
        <f t="shared" si="321"/>
        <v>7.8042105000941664E-4</v>
      </c>
      <c r="BO1649" s="137" t="str">
        <f t="shared" si="322"/>
        <v/>
      </c>
      <c r="BP1649" s="137" t="str">
        <f t="shared" si="318"/>
        <v/>
      </c>
    </row>
    <row r="1650" spans="3:68" ht="20.100000000000001" customHeight="1" x14ac:dyDescent="0.25">
      <c r="C1650" s="12"/>
      <c r="E1650" s="130"/>
      <c r="F1650" s="130"/>
      <c r="S1650" s="138"/>
      <c r="U1650" s="154"/>
      <c r="V1650" s="154"/>
      <c r="AF1650" s="137">
        <v>826</v>
      </c>
      <c r="AG1650" s="137">
        <f t="shared" si="309"/>
        <v>-0.69599999999999973</v>
      </c>
      <c r="AK1650" s="137">
        <f t="shared" si="310"/>
        <v>0.3131269645331039</v>
      </c>
      <c r="AL1650" s="137">
        <f t="shared" si="311"/>
        <v>0.24321441487405426</v>
      </c>
      <c r="AM1650" s="137" t="str">
        <f t="shared" si="312"/>
        <v/>
      </c>
      <c r="AN1650" s="137">
        <f t="shared" si="313"/>
        <v>0.3131269645331039</v>
      </c>
      <c r="AO1650" s="137" t="str">
        <f t="shared" si="314"/>
        <v/>
      </c>
      <c r="AP1650" s="137">
        <f t="shared" si="315"/>
        <v>0</v>
      </c>
      <c r="AQ1650" s="137" t="str">
        <f t="shared" si="316"/>
        <v/>
      </c>
      <c r="AR1650" s="137" t="str">
        <f t="shared" si="317"/>
        <v/>
      </c>
      <c r="AZ1650" s="163"/>
      <c r="BA1650" s="142"/>
      <c r="BB1650" s="163"/>
      <c r="BC1650" s="174"/>
      <c r="BD1650" s="174"/>
      <c r="BE1650" s="174"/>
      <c r="BF1650" s="174"/>
      <c r="BG1650" s="164"/>
      <c r="BH1650" s="164"/>
      <c r="BI1650" s="164"/>
      <c r="BK1650" s="137">
        <v>803</v>
      </c>
      <c r="BL1650" s="137">
        <f t="shared" si="319"/>
        <v>5.1328000000000813</v>
      </c>
      <c r="BM1650" s="137">
        <f t="shared" si="320"/>
        <v>0.64376081593105861</v>
      </c>
      <c r="BN1650" s="137">
        <f t="shared" si="321"/>
        <v>7.8035643992191428E-4</v>
      </c>
      <c r="BO1650" s="137" t="str">
        <f t="shared" si="322"/>
        <v/>
      </c>
      <c r="BP1650" s="137" t="str">
        <f t="shared" si="318"/>
        <v/>
      </c>
    </row>
    <row r="1651" spans="3:68" ht="20.100000000000001" customHeight="1" x14ac:dyDescent="0.25">
      <c r="C1651" s="12"/>
      <c r="E1651" s="130"/>
      <c r="F1651" s="130"/>
      <c r="S1651" s="138"/>
      <c r="U1651" s="154"/>
      <c r="V1651" s="154"/>
      <c r="AF1651" s="137">
        <v>827</v>
      </c>
      <c r="AG1651" s="137">
        <f t="shared" si="309"/>
        <v>-0.69199999999999973</v>
      </c>
      <c r="AK1651" s="137">
        <f t="shared" si="310"/>
        <v>0.31399741260959252</v>
      </c>
      <c r="AL1651" s="137">
        <f t="shared" si="311"/>
        <v>0.24446866449521693</v>
      </c>
      <c r="AM1651" s="137" t="str">
        <f t="shared" si="312"/>
        <v/>
      </c>
      <c r="AN1651" s="137">
        <f t="shared" si="313"/>
        <v>0.31399741260959252</v>
      </c>
      <c r="AO1651" s="137" t="str">
        <f t="shared" si="314"/>
        <v/>
      </c>
      <c r="AP1651" s="137">
        <f t="shared" si="315"/>
        <v>0</v>
      </c>
      <c r="AQ1651" s="137" t="str">
        <f t="shared" si="316"/>
        <v/>
      </c>
      <c r="AR1651" s="137" t="str">
        <f t="shared" si="317"/>
        <v/>
      </c>
      <c r="AZ1651" s="163"/>
      <c r="BA1651" s="142"/>
      <c r="BB1651" s="163"/>
      <c r="BC1651" s="174"/>
      <c r="BD1651" s="174"/>
      <c r="BE1651" s="174"/>
      <c r="BF1651" s="174"/>
      <c r="BG1651" s="164"/>
      <c r="BH1651" s="164"/>
      <c r="BI1651" s="164"/>
      <c r="BK1651" s="137">
        <v>804</v>
      </c>
      <c r="BL1651" s="137">
        <f t="shared" si="319"/>
        <v>5.1392000000000815</v>
      </c>
      <c r="BM1651" s="137">
        <f t="shared" si="320"/>
        <v>0.64298045949113669</v>
      </c>
      <c r="BN1651" s="137">
        <f t="shared" si="321"/>
        <v>7.8028880613223439E-4</v>
      </c>
      <c r="BO1651" s="137" t="str">
        <f t="shared" si="322"/>
        <v/>
      </c>
      <c r="BP1651" s="137" t="str">
        <f t="shared" si="318"/>
        <v/>
      </c>
    </row>
    <row r="1652" spans="3:68" ht="20.100000000000001" customHeight="1" x14ac:dyDescent="0.25">
      <c r="C1652" s="12"/>
      <c r="E1652" s="130"/>
      <c r="F1652" s="130"/>
      <c r="S1652" s="138"/>
      <c r="U1652" s="154"/>
      <c r="V1652" s="154"/>
      <c r="AF1652" s="137">
        <v>828</v>
      </c>
      <c r="AG1652" s="137">
        <f t="shared" si="309"/>
        <v>-0.68799999999999972</v>
      </c>
      <c r="AK1652" s="137">
        <f t="shared" si="310"/>
        <v>0.31486524252277687</v>
      </c>
      <c r="AL1652" s="137">
        <f t="shared" si="311"/>
        <v>0.24572639068404534</v>
      </c>
      <c r="AM1652" s="137" t="str">
        <f t="shared" si="312"/>
        <v/>
      </c>
      <c r="AN1652" s="137">
        <f t="shared" si="313"/>
        <v>0.31486524252277687</v>
      </c>
      <c r="AO1652" s="137" t="str">
        <f t="shared" si="314"/>
        <v/>
      </c>
      <c r="AP1652" s="137">
        <f t="shared" si="315"/>
        <v>0</v>
      </c>
      <c r="AQ1652" s="137" t="str">
        <f t="shared" si="316"/>
        <v/>
      </c>
      <c r="AR1652" s="137" t="str">
        <f t="shared" si="317"/>
        <v/>
      </c>
      <c r="AZ1652" s="163"/>
      <c r="BA1652" s="142"/>
      <c r="BB1652" s="163"/>
      <c r="BC1652" s="174"/>
      <c r="BD1652" s="174"/>
      <c r="BE1652" s="174"/>
      <c r="BF1652" s="174"/>
      <c r="BG1652" s="164"/>
      <c r="BH1652" s="164"/>
      <c r="BI1652" s="164"/>
      <c r="BK1652" s="137">
        <v>805</v>
      </c>
      <c r="BL1652" s="137">
        <f t="shared" si="319"/>
        <v>5.1456000000000817</v>
      </c>
      <c r="BM1652" s="137">
        <f t="shared" si="320"/>
        <v>0.64220017068500446</v>
      </c>
      <c r="BN1652" s="137">
        <f t="shared" si="321"/>
        <v>7.8021815696338592E-4</v>
      </c>
      <c r="BO1652" s="137" t="str">
        <f t="shared" si="322"/>
        <v/>
      </c>
      <c r="BP1652" s="137" t="str">
        <f t="shared" si="318"/>
        <v/>
      </c>
    </row>
    <row r="1653" spans="3:68" ht="20.100000000000001" customHeight="1" x14ac:dyDescent="0.25">
      <c r="C1653" s="12"/>
      <c r="E1653" s="130"/>
      <c r="F1653" s="130"/>
      <c r="S1653" s="138"/>
      <c r="U1653" s="154"/>
      <c r="V1653" s="154"/>
      <c r="AF1653" s="137">
        <v>829</v>
      </c>
      <c r="AG1653" s="137">
        <f t="shared" si="309"/>
        <v>-0.68399999999999972</v>
      </c>
      <c r="AK1653" s="137">
        <f t="shared" si="310"/>
        <v>0.31573041922783385</v>
      </c>
      <c r="AL1653" s="137">
        <f t="shared" si="311"/>
        <v>0.24698758289778688</v>
      </c>
      <c r="AM1653" s="137" t="str">
        <f t="shared" si="312"/>
        <v/>
      </c>
      <c r="AN1653" s="137">
        <f t="shared" si="313"/>
        <v>0.31573041922783385</v>
      </c>
      <c r="AO1653" s="137" t="str">
        <f t="shared" si="314"/>
        <v/>
      </c>
      <c r="AP1653" s="137">
        <f t="shared" si="315"/>
        <v>0</v>
      </c>
      <c r="AQ1653" s="137" t="str">
        <f t="shared" si="316"/>
        <v/>
      </c>
      <c r="AR1653" s="137" t="str">
        <f t="shared" si="317"/>
        <v/>
      </c>
      <c r="AZ1653" s="163"/>
      <c r="BA1653" s="142"/>
      <c r="BB1653" s="163"/>
      <c r="BC1653" s="174"/>
      <c r="BD1653" s="174"/>
      <c r="BE1653" s="174"/>
      <c r="BF1653" s="174"/>
      <c r="BG1653" s="164"/>
      <c r="BH1653" s="164"/>
      <c r="BI1653" s="164"/>
      <c r="BK1653" s="137">
        <v>806</v>
      </c>
      <c r="BL1653" s="137">
        <f t="shared" si="319"/>
        <v>5.1520000000000818</v>
      </c>
      <c r="BM1653" s="137">
        <f t="shared" si="320"/>
        <v>0.64141995252804107</v>
      </c>
      <c r="BN1653" s="137">
        <f t="shared" si="321"/>
        <v>7.8014450073871089E-4</v>
      </c>
      <c r="BO1653" s="137" t="str">
        <f t="shared" si="322"/>
        <v/>
      </c>
      <c r="BP1653" s="137" t="str">
        <f t="shared" si="318"/>
        <v/>
      </c>
    </row>
    <row r="1654" spans="3:68" ht="20.100000000000001" customHeight="1" x14ac:dyDescent="0.25">
      <c r="C1654" s="12"/>
      <c r="E1654" s="130"/>
      <c r="F1654" s="130"/>
      <c r="S1654" s="138"/>
      <c r="U1654" s="154"/>
      <c r="V1654" s="154"/>
      <c r="AF1654" s="137">
        <v>830</v>
      </c>
      <c r="AG1654" s="137">
        <f t="shared" si="309"/>
        <v>-0.67999999999999972</v>
      </c>
      <c r="AK1654" s="137">
        <f t="shared" si="310"/>
        <v>0.31659290771089288</v>
      </c>
      <c r="AL1654" s="137">
        <f t="shared" si="311"/>
        <v>0.24825223045357059</v>
      </c>
      <c r="AM1654" s="137" t="str">
        <f t="shared" si="312"/>
        <v/>
      </c>
      <c r="AN1654" s="137">
        <f t="shared" si="313"/>
        <v>0.31659290771089288</v>
      </c>
      <c r="AO1654" s="137" t="str">
        <f t="shared" si="314"/>
        <v/>
      </c>
      <c r="AP1654" s="137">
        <f t="shared" si="315"/>
        <v>0</v>
      </c>
      <c r="AQ1654" s="137" t="str">
        <f t="shared" si="316"/>
        <v/>
      </c>
      <c r="AR1654" s="137" t="str">
        <f t="shared" si="317"/>
        <v/>
      </c>
      <c r="AZ1654" s="163"/>
      <c r="BA1654" s="142"/>
      <c r="BB1654" s="163"/>
      <c r="BC1654" s="174"/>
      <c r="BD1654" s="174"/>
      <c r="BE1654" s="174"/>
      <c r="BF1654" s="174"/>
      <c r="BG1654" s="164"/>
      <c r="BH1654" s="164"/>
      <c r="BI1654" s="164"/>
      <c r="BK1654" s="137">
        <v>807</v>
      </c>
      <c r="BL1654" s="137">
        <f t="shared" si="319"/>
        <v>5.158400000000082</v>
      </c>
      <c r="BM1654" s="137">
        <f t="shared" si="320"/>
        <v>0.64063980802730236</v>
      </c>
      <c r="BN1654" s="137">
        <f t="shared" si="321"/>
        <v>7.8006784579076616E-4</v>
      </c>
      <c r="BO1654" s="137" t="str">
        <f t="shared" si="322"/>
        <v/>
      </c>
      <c r="BP1654" s="137" t="str">
        <f t="shared" si="318"/>
        <v/>
      </c>
    </row>
    <row r="1655" spans="3:68" ht="20.100000000000001" customHeight="1" x14ac:dyDescent="0.25">
      <c r="C1655" s="12"/>
      <c r="E1655" s="130"/>
      <c r="F1655" s="130"/>
      <c r="S1655" s="138"/>
      <c r="U1655" s="154"/>
      <c r="V1655" s="154"/>
      <c r="AF1655" s="137">
        <v>831</v>
      </c>
      <c r="AG1655" s="137">
        <f t="shared" si="309"/>
        <v>-0.67599999999999971</v>
      </c>
      <c r="AK1655" s="137">
        <f t="shared" si="310"/>
        <v>0.3174526729913647</v>
      </c>
      <c r="AL1655" s="137">
        <f t="shared" si="311"/>
        <v>0.24952032252853573</v>
      </c>
      <c r="AM1655" s="137" t="str">
        <f t="shared" si="312"/>
        <v/>
      </c>
      <c r="AN1655" s="137">
        <f t="shared" si="313"/>
        <v>0.3174526729913647</v>
      </c>
      <c r="AO1655" s="137" t="str">
        <f t="shared" si="314"/>
        <v/>
      </c>
      <c r="AP1655" s="137">
        <f t="shared" si="315"/>
        <v>0</v>
      </c>
      <c r="AQ1655" s="137" t="str">
        <f t="shared" si="316"/>
        <v/>
      </c>
      <c r="AR1655" s="137" t="str">
        <f t="shared" si="317"/>
        <v/>
      </c>
      <c r="AZ1655" s="163"/>
      <c r="BA1655" s="142"/>
      <c r="BB1655" s="163"/>
      <c r="BC1655" s="174"/>
      <c r="BD1655" s="174"/>
      <c r="BE1655" s="174"/>
      <c r="BF1655" s="174"/>
      <c r="BG1655" s="164"/>
      <c r="BH1655" s="164"/>
      <c r="BI1655" s="164"/>
      <c r="BK1655" s="137">
        <v>808</v>
      </c>
      <c r="BL1655" s="137">
        <f t="shared" si="319"/>
        <v>5.1648000000000822</v>
      </c>
      <c r="BM1655" s="137">
        <f t="shared" si="320"/>
        <v>0.63985974018151159</v>
      </c>
      <c r="BN1655" s="137">
        <f t="shared" si="321"/>
        <v>7.7998820045044326E-4</v>
      </c>
      <c r="BO1655" s="137" t="str">
        <f t="shared" si="322"/>
        <v/>
      </c>
      <c r="BP1655" s="137" t="str">
        <f t="shared" si="318"/>
        <v/>
      </c>
    </row>
    <row r="1656" spans="3:68" ht="20.100000000000001" customHeight="1" x14ac:dyDescent="0.25">
      <c r="C1656" s="12"/>
      <c r="E1656" s="130"/>
      <c r="F1656" s="130"/>
      <c r="S1656" s="138"/>
      <c r="U1656" s="154"/>
      <c r="V1656" s="154"/>
      <c r="AF1656" s="137">
        <v>832</v>
      </c>
      <c r="AG1656" s="137">
        <f t="shared" si="309"/>
        <v>-0.67199999999999971</v>
      </c>
      <c r="AK1656" s="137">
        <f t="shared" si="310"/>
        <v>0.3183096801242743</v>
      </c>
      <c r="AL1656" s="137">
        <f t="shared" si="311"/>
        <v>0.25079184815996969</v>
      </c>
      <c r="AM1656" s="137" t="str">
        <f t="shared" si="312"/>
        <v/>
      </c>
      <c r="AN1656" s="137">
        <f t="shared" si="313"/>
        <v>0.3183096801242743</v>
      </c>
      <c r="AO1656" s="137" t="str">
        <f t="shared" si="314"/>
        <v/>
      </c>
      <c r="AP1656" s="137">
        <f t="shared" si="315"/>
        <v>0</v>
      </c>
      <c r="AQ1656" s="137" t="str">
        <f t="shared" si="316"/>
        <v/>
      </c>
      <c r="AR1656" s="137" t="str">
        <f t="shared" si="317"/>
        <v/>
      </c>
      <c r="AZ1656" s="163"/>
      <c r="BA1656" s="142"/>
      <c r="BB1656" s="163"/>
      <c r="BC1656" s="174"/>
      <c r="BD1656" s="174"/>
      <c r="BE1656" s="174"/>
      <c r="BF1656" s="174"/>
      <c r="BG1656" s="164"/>
      <c r="BH1656" s="164"/>
      <c r="BI1656" s="164"/>
      <c r="BK1656" s="137">
        <v>809</v>
      </c>
      <c r="BL1656" s="137">
        <f t="shared" si="319"/>
        <v>5.1712000000000824</v>
      </c>
      <c r="BM1656" s="137">
        <f t="shared" si="320"/>
        <v>0.63907975198106115</v>
      </c>
      <c r="BN1656" s="137">
        <f t="shared" si="321"/>
        <v>7.7990557305618324E-4</v>
      </c>
      <c r="BO1656" s="137" t="str">
        <f t="shared" si="322"/>
        <v/>
      </c>
      <c r="BP1656" s="137" t="str">
        <f t="shared" si="318"/>
        <v/>
      </c>
    </row>
    <row r="1657" spans="3:68" ht="20.100000000000001" customHeight="1" x14ac:dyDescent="0.25">
      <c r="C1657" s="12"/>
      <c r="E1657" s="130"/>
      <c r="F1657" s="130"/>
      <c r="S1657" s="138"/>
      <c r="U1657" s="154"/>
      <c r="V1657" s="154"/>
      <c r="AF1657" s="137">
        <v>833</v>
      </c>
      <c r="AG1657" s="137">
        <f t="shared" ref="AG1657:AG1720" si="323">AG$818+(AF1657*AG$821)</f>
        <v>-0.66800000000000015</v>
      </c>
      <c r="AK1657" s="137">
        <f t="shared" ref="AK1657:AK1720" si="324">_xlfn.NORM.DIST(AG1657,AG$815,AG$816,0)</f>
        <v>0.31916389420259672</v>
      </c>
      <c r="AL1657" s="137">
        <f t="shared" ref="AL1657:AL1720" si="325">_xlfn.NORM.DIST(AG1657,AG$815,AG$816,1)</f>
        <v>0.25206679624545525</v>
      </c>
      <c r="AM1657" s="137" t="str">
        <f t="shared" ref="AM1657:AM1720" si="326">IF(OR(AL1657&lt;$AN$820,AL1657&gt;$AN$821),AK1657,"")</f>
        <v/>
      </c>
      <c r="AN1657" s="137">
        <f t="shared" ref="AN1657:AN1720" si="327">IF(AND(AL1657&gt;$AN$820,AL1657&lt;$AN$821),AK1657,"")</f>
        <v>0.31916389420259672</v>
      </c>
      <c r="AO1657" s="137" t="str">
        <f t="shared" ref="AO1657:AO1720" si="328">IF(AK1657=MAX(AK$824:AK$2815),AK1657,"")</f>
        <v/>
      </c>
      <c r="AP1657" s="137">
        <f t="shared" ref="AP1657:AP1720" si="329">_xlfn.NORM.DIST(AF1657,AN$816,AN$817,0)</f>
        <v>0</v>
      </c>
      <c r="AQ1657" s="137" t="str">
        <f t="shared" ref="AQ1657:AQ1720" si="330">IF(AP1657=MAX(AP$824:AP$2815),AK1657,"")</f>
        <v/>
      </c>
      <c r="AR1657" s="137" t="str">
        <f t="shared" ref="AR1657:AR1720" si="331">IF(AQ1657=MIN(AQ$824:AQ$2815),AQ1657,"")</f>
        <v/>
      </c>
      <c r="AZ1657" s="163"/>
      <c r="BA1657" s="142"/>
      <c r="BB1657" s="163"/>
      <c r="BC1657" s="174"/>
      <c r="BD1657" s="174"/>
      <c r="BE1657" s="174"/>
      <c r="BF1657" s="174"/>
      <c r="BG1657" s="164"/>
      <c r="BH1657" s="164"/>
      <c r="BI1657" s="164"/>
      <c r="BK1657" s="137">
        <v>810</v>
      </c>
      <c r="BL1657" s="137">
        <f t="shared" si="319"/>
        <v>5.1776000000000826</v>
      </c>
      <c r="BM1657" s="137">
        <f t="shared" si="320"/>
        <v>0.63829984640800497</v>
      </c>
      <c r="BN1657" s="137">
        <f t="shared" si="321"/>
        <v>7.7981997194931374E-4</v>
      </c>
      <c r="BO1657" s="137" t="str">
        <f t="shared" si="322"/>
        <v/>
      </c>
      <c r="BP1657" s="137" t="str">
        <f t="shared" si="318"/>
        <v/>
      </c>
    </row>
    <row r="1658" spans="3:68" ht="20.100000000000001" customHeight="1" x14ac:dyDescent="0.25">
      <c r="C1658" s="12"/>
      <c r="E1658" s="130"/>
      <c r="F1658" s="130"/>
      <c r="S1658" s="138"/>
      <c r="U1658" s="154"/>
      <c r="V1658" s="154"/>
      <c r="AF1658" s="137">
        <v>834</v>
      </c>
      <c r="AG1658" s="137">
        <f t="shared" si="323"/>
        <v>-0.66400000000000015</v>
      </c>
      <c r="AK1658" s="137">
        <f t="shared" si="324"/>
        <v>0.32001528035959703</v>
      </c>
      <c r="AL1658" s="137">
        <f t="shared" si="325"/>
        <v>0.25334515554302672</v>
      </c>
      <c r="AM1658" s="137" t="str">
        <f t="shared" si="326"/>
        <v/>
      </c>
      <c r="AN1658" s="137">
        <f t="shared" si="327"/>
        <v>0.32001528035959703</v>
      </c>
      <c r="AO1658" s="137" t="str">
        <f t="shared" si="328"/>
        <v/>
      </c>
      <c r="AP1658" s="137">
        <f t="shared" si="329"/>
        <v>0</v>
      </c>
      <c r="AQ1658" s="137" t="str">
        <f t="shared" si="330"/>
        <v/>
      </c>
      <c r="AR1658" s="137" t="str">
        <f t="shared" si="331"/>
        <v/>
      </c>
      <c r="AZ1658" s="163"/>
      <c r="BA1658" s="142"/>
      <c r="BB1658" s="163"/>
      <c r="BC1658" s="174"/>
      <c r="BD1658" s="174"/>
      <c r="BE1658" s="174"/>
      <c r="BF1658" s="174"/>
      <c r="BG1658" s="164"/>
      <c r="BH1658" s="164"/>
      <c r="BI1658" s="164"/>
      <c r="BK1658" s="137">
        <v>811</v>
      </c>
      <c r="BL1658" s="137">
        <f t="shared" si="319"/>
        <v>5.1840000000000828</v>
      </c>
      <c r="BM1658" s="137">
        <f t="shared" si="320"/>
        <v>0.63752002643605565</v>
      </c>
      <c r="BN1658" s="137">
        <f t="shared" si="321"/>
        <v>7.7973140547371589E-4</v>
      </c>
      <c r="BO1658" s="137" t="str">
        <f t="shared" si="322"/>
        <v/>
      </c>
      <c r="BP1658" s="137" t="str">
        <f t="shared" si="318"/>
        <v/>
      </c>
    </row>
    <row r="1659" spans="3:68" ht="20.100000000000001" customHeight="1" x14ac:dyDescent="0.25">
      <c r="C1659" s="12"/>
      <c r="E1659" s="130"/>
      <c r="F1659" s="130"/>
      <c r="S1659" s="138"/>
      <c r="U1659" s="154"/>
      <c r="V1659" s="154"/>
      <c r="AF1659" s="137">
        <v>835</v>
      </c>
      <c r="AG1659" s="137">
        <f t="shared" si="323"/>
        <v>-0.66000000000000014</v>
      </c>
      <c r="AK1659" s="137">
        <f t="shared" si="324"/>
        <v>0.32086380377117246</v>
      </c>
      <c r="AL1659" s="137">
        <f t="shared" si="325"/>
        <v>0.25462691467133608</v>
      </c>
      <c r="AM1659" s="137" t="str">
        <f t="shared" si="326"/>
        <v/>
      </c>
      <c r="AN1659" s="137">
        <f t="shared" si="327"/>
        <v>0.32086380377117246</v>
      </c>
      <c r="AO1659" s="137" t="str">
        <f t="shared" si="328"/>
        <v/>
      </c>
      <c r="AP1659" s="137">
        <f t="shared" si="329"/>
        <v>0</v>
      </c>
      <c r="AQ1659" s="137" t="str">
        <f t="shared" si="330"/>
        <v/>
      </c>
      <c r="AR1659" s="137" t="str">
        <f t="shared" si="331"/>
        <v/>
      </c>
      <c r="AZ1659" s="163"/>
      <c r="BA1659" s="142"/>
      <c r="BB1659" s="163"/>
      <c r="BC1659" s="174"/>
      <c r="BD1659" s="174"/>
      <c r="BE1659" s="174"/>
      <c r="BF1659" s="174"/>
      <c r="BG1659" s="164"/>
      <c r="BH1659" s="164"/>
      <c r="BI1659" s="164"/>
      <c r="BK1659" s="137">
        <v>812</v>
      </c>
      <c r="BL1659" s="137">
        <f t="shared" si="319"/>
        <v>5.1904000000000829</v>
      </c>
      <c r="BM1659" s="137">
        <f t="shared" si="320"/>
        <v>0.63674029503058194</v>
      </c>
      <c r="BN1659" s="137">
        <f t="shared" si="321"/>
        <v>7.7963988197704559E-4</v>
      </c>
      <c r="BO1659" s="137" t="str">
        <f t="shared" si="322"/>
        <v/>
      </c>
      <c r="BP1659" s="137" t="str">
        <f t="shared" si="318"/>
        <v/>
      </c>
    </row>
    <row r="1660" spans="3:68" ht="20.100000000000001" customHeight="1" x14ac:dyDescent="0.25">
      <c r="C1660" s="12"/>
      <c r="E1660" s="130"/>
      <c r="F1660" s="130"/>
      <c r="S1660" s="138"/>
      <c r="U1660" s="154"/>
      <c r="V1660" s="154"/>
      <c r="AF1660" s="137">
        <v>836</v>
      </c>
      <c r="AG1660" s="137">
        <f t="shared" si="323"/>
        <v>-0.65600000000000014</v>
      </c>
      <c r="AK1660" s="137">
        <f t="shared" si="324"/>
        <v>0.32170942965819821</v>
      </c>
      <c r="AL1660" s="137">
        <f t="shared" si="325"/>
        <v>0.25591206210982798</v>
      </c>
      <c r="AM1660" s="137" t="str">
        <f t="shared" si="326"/>
        <v/>
      </c>
      <c r="AN1660" s="137">
        <f t="shared" si="327"/>
        <v>0.32170942965819821</v>
      </c>
      <c r="AO1660" s="137" t="str">
        <f t="shared" si="328"/>
        <v/>
      </c>
      <c r="AP1660" s="137">
        <f t="shared" si="329"/>
        <v>0</v>
      </c>
      <c r="AQ1660" s="137" t="str">
        <f t="shared" si="330"/>
        <v/>
      </c>
      <c r="AR1660" s="137" t="str">
        <f t="shared" si="331"/>
        <v/>
      </c>
      <c r="AZ1660" s="163"/>
      <c r="BA1660" s="142"/>
      <c r="BB1660" s="163"/>
      <c r="BC1660" s="174"/>
      <c r="BD1660" s="174"/>
      <c r="BE1660" s="174"/>
      <c r="BF1660" s="174"/>
      <c r="BG1660" s="164"/>
      <c r="BH1660" s="164"/>
      <c r="BI1660" s="164"/>
      <c r="BK1660" s="137">
        <v>813</v>
      </c>
      <c r="BL1660" s="137">
        <f t="shared" si="319"/>
        <v>5.1968000000000831</v>
      </c>
      <c r="BM1660" s="137">
        <f t="shared" si="320"/>
        <v>0.63596065514860489</v>
      </c>
      <c r="BN1660" s="137">
        <f t="shared" si="321"/>
        <v>7.7954540981017839E-4</v>
      </c>
      <c r="BO1660" s="137" t="str">
        <f t="shared" si="322"/>
        <v/>
      </c>
      <c r="BP1660" s="137" t="str">
        <f t="shared" si="318"/>
        <v/>
      </c>
    </row>
    <row r="1661" spans="3:68" ht="20.100000000000001" customHeight="1" x14ac:dyDescent="0.25">
      <c r="C1661" s="12"/>
      <c r="E1661" s="130"/>
      <c r="F1661" s="130"/>
      <c r="S1661" s="138"/>
      <c r="U1661" s="154"/>
      <c r="V1661" s="154"/>
      <c r="AF1661" s="137">
        <v>837</v>
      </c>
      <c r="AG1661" s="137">
        <f t="shared" si="323"/>
        <v>-0.65200000000000014</v>
      </c>
      <c r="AK1661" s="137">
        <f t="shared" si="324"/>
        <v>0.32255212328887495</v>
      </c>
      <c r="AL1661" s="137">
        <f t="shared" si="325"/>
        <v>0.25720058619892433</v>
      </c>
      <c r="AM1661" s="137" t="str">
        <f t="shared" si="326"/>
        <v/>
      </c>
      <c r="AN1661" s="137">
        <f t="shared" si="327"/>
        <v>0.32255212328887495</v>
      </c>
      <c r="AO1661" s="137" t="str">
        <f t="shared" si="328"/>
        <v/>
      </c>
      <c r="AP1661" s="137">
        <f t="shared" si="329"/>
        <v>0</v>
      </c>
      <c r="AQ1661" s="137" t="str">
        <f t="shared" si="330"/>
        <v/>
      </c>
      <c r="AR1661" s="137" t="str">
        <f t="shared" si="331"/>
        <v/>
      </c>
      <c r="AZ1661" s="163"/>
      <c r="BA1661" s="142"/>
      <c r="BB1661" s="163"/>
      <c r="BC1661" s="174"/>
      <c r="BD1661" s="174"/>
      <c r="BE1661" s="174"/>
      <c r="BF1661" s="174"/>
      <c r="BG1661" s="164"/>
      <c r="BH1661" s="164"/>
      <c r="BI1661" s="164"/>
      <c r="BK1661" s="137">
        <v>814</v>
      </c>
      <c r="BL1661" s="137">
        <f t="shared" si="319"/>
        <v>5.2032000000000833</v>
      </c>
      <c r="BM1661" s="137">
        <f t="shared" si="320"/>
        <v>0.63518110973879471</v>
      </c>
      <c r="BN1661" s="137">
        <f t="shared" si="321"/>
        <v>7.7944799732754255E-4</v>
      </c>
      <c r="BO1661" s="137" t="str">
        <f t="shared" si="322"/>
        <v/>
      </c>
      <c r="BP1661" s="137" t="str">
        <f t="shared" si="318"/>
        <v/>
      </c>
    </row>
    <row r="1662" spans="3:68" ht="20.100000000000001" customHeight="1" x14ac:dyDescent="0.25">
      <c r="C1662" s="12"/>
      <c r="E1662" s="130"/>
      <c r="F1662" s="130"/>
      <c r="S1662" s="138"/>
      <c r="U1662" s="154"/>
      <c r="V1662" s="154"/>
      <c r="AF1662" s="137">
        <v>838</v>
      </c>
      <c r="AG1662" s="137">
        <f t="shared" si="323"/>
        <v>-0.64800000000000013</v>
      </c>
      <c r="AK1662" s="137">
        <f t="shared" si="324"/>
        <v>0.32339184998107989</v>
      </c>
      <c r="AL1662" s="137">
        <f t="shared" si="325"/>
        <v>0.25849247514021867</v>
      </c>
      <c r="AM1662" s="137" t="str">
        <f t="shared" si="326"/>
        <v/>
      </c>
      <c r="AN1662" s="137">
        <f t="shared" si="327"/>
        <v>0.32339184998107989</v>
      </c>
      <c r="AO1662" s="137" t="str">
        <f t="shared" si="328"/>
        <v/>
      </c>
      <c r="AP1662" s="137">
        <f t="shared" si="329"/>
        <v>0</v>
      </c>
      <c r="AQ1662" s="137" t="str">
        <f t="shared" si="330"/>
        <v/>
      </c>
      <c r="AR1662" s="137" t="str">
        <f t="shared" si="331"/>
        <v/>
      </c>
      <c r="AZ1662" s="163"/>
      <c r="BA1662" s="142"/>
      <c r="BB1662" s="163"/>
      <c r="BC1662" s="174"/>
      <c r="BD1662" s="174"/>
      <c r="BE1662" s="174"/>
      <c r="BF1662" s="174"/>
      <c r="BG1662" s="164"/>
      <c r="BH1662" s="164"/>
      <c r="BI1662" s="164"/>
      <c r="BK1662" s="137">
        <v>815</v>
      </c>
      <c r="BL1662" s="137">
        <f t="shared" si="319"/>
        <v>5.2096000000000835</v>
      </c>
      <c r="BM1662" s="137">
        <f t="shared" si="320"/>
        <v>0.63440166174146717</v>
      </c>
      <c r="BN1662" s="137">
        <f t="shared" si="321"/>
        <v>7.7934765288500962E-4</v>
      </c>
      <c r="BO1662" s="137" t="str">
        <f t="shared" si="322"/>
        <v/>
      </c>
      <c r="BP1662" s="137" t="str">
        <f t="shared" si="318"/>
        <v/>
      </c>
    </row>
    <row r="1663" spans="3:68" ht="20.100000000000001" customHeight="1" x14ac:dyDescent="0.25">
      <c r="C1663" s="12"/>
      <c r="E1663" s="130"/>
      <c r="F1663" s="130"/>
      <c r="S1663" s="138"/>
      <c r="U1663" s="154"/>
      <c r="V1663" s="154"/>
      <c r="AF1663" s="137">
        <v>839</v>
      </c>
      <c r="AG1663" s="137">
        <f t="shared" si="323"/>
        <v>-0.64400000000000013</v>
      </c>
      <c r="AK1663" s="137">
        <f t="shared" si="324"/>
        <v>0.32422857510471909</v>
      </c>
      <c r="AL1663" s="137">
        <f t="shared" si="325"/>
        <v>0.25978771699667913</v>
      </c>
      <c r="AM1663" s="137" t="str">
        <f t="shared" si="326"/>
        <v/>
      </c>
      <c r="AN1663" s="137">
        <f t="shared" si="327"/>
        <v>0.32422857510471909</v>
      </c>
      <c r="AO1663" s="137" t="str">
        <f t="shared" si="328"/>
        <v/>
      </c>
      <c r="AP1663" s="137">
        <f t="shared" si="329"/>
        <v>0</v>
      </c>
      <c r="AQ1663" s="137" t="str">
        <f t="shared" si="330"/>
        <v/>
      </c>
      <c r="AR1663" s="137" t="str">
        <f t="shared" si="331"/>
        <v/>
      </c>
      <c r="AZ1663" s="163"/>
      <c r="BA1663" s="142"/>
      <c r="BB1663" s="163"/>
      <c r="BC1663" s="174"/>
      <c r="BD1663" s="174"/>
      <c r="BE1663" s="174"/>
      <c r="BF1663" s="174"/>
      <c r="BG1663" s="164"/>
      <c r="BH1663" s="164"/>
      <c r="BI1663" s="164"/>
      <c r="BK1663" s="137">
        <v>816</v>
      </c>
      <c r="BL1663" s="137">
        <f t="shared" si="319"/>
        <v>5.2160000000000837</v>
      </c>
      <c r="BM1663" s="137">
        <f t="shared" si="320"/>
        <v>0.63362231408858216</v>
      </c>
      <c r="BN1663" s="137">
        <f t="shared" si="321"/>
        <v>7.7924438484200387E-4</v>
      </c>
      <c r="BO1663" s="137" t="str">
        <f t="shared" si="322"/>
        <v/>
      </c>
      <c r="BP1663" s="137" t="str">
        <f t="shared" si="318"/>
        <v/>
      </c>
    </row>
    <row r="1664" spans="3:68" ht="20.100000000000001" customHeight="1" x14ac:dyDescent="0.25">
      <c r="C1664" s="12"/>
      <c r="E1664" s="130"/>
      <c r="F1664" s="130"/>
      <c r="S1664" s="138"/>
      <c r="U1664" s="154"/>
      <c r="V1664" s="154"/>
      <c r="AF1664" s="137">
        <v>840</v>
      </c>
      <c r="AG1664" s="137">
        <f t="shared" si="323"/>
        <v>-0.64000000000000012</v>
      </c>
      <c r="AK1664" s="137">
        <f t="shared" si="324"/>
        <v>0.32506226408408212</v>
      </c>
      <c r="AL1664" s="137">
        <f t="shared" si="325"/>
        <v>0.26108629969286151</v>
      </c>
      <c r="AM1664" s="137" t="str">
        <f t="shared" si="326"/>
        <v/>
      </c>
      <c r="AN1664" s="137">
        <f t="shared" si="327"/>
        <v>0.32506226408408212</v>
      </c>
      <c r="AO1664" s="137" t="str">
        <f t="shared" si="328"/>
        <v/>
      </c>
      <c r="AP1664" s="137">
        <f t="shared" si="329"/>
        <v>0</v>
      </c>
      <c r="AQ1664" s="137" t="str">
        <f t="shared" si="330"/>
        <v/>
      </c>
      <c r="AR1664" s="137" t="str">
        <f t="shared" si="331"/>
        <v/>
      </c>
      <c r="AZ1664" s="163"/>
      <c r="BA1664" s="142"/>
      <c r="BB1664" s="163"/>
      <c r="BC1664" s="174"/>
      <c r="BD1664" s="174"/>
      <c r="BE1664" s="174"/>
      <c r="BF1664" s="174"/>
      <c r="BG1664" s="164"/>
      <c r="BH1664" s="164"/>
      <c r="BI1664" s="164"/>
      <c r="BK1664" s="137">
        <v>817</v>
      </c>
      <c r="BL1664" s="137">
        <f t="shared" si="319"/>
        <v>5.2224000000000839</v>
      </c>
      <c r="BM1664" s="137">
        <f t="shared" si="320"/>
        <v>0.63284306970374016</v>
      </c>
      <c r="BN1664" s="137">
        <f t="shared" si="321"/>
        <v>7.7913820156205738E-4</v>
      </c>
      <c r="BO1664" s="137" t="str">
        <f t="shared" si="322"/>
        <v/>
      </c>
      <c r="BP1664" s="137" t="str">
        <f t="shared" si="318"/>
        <v/>
      </c>
    </row>
    <row r="1665" spans="3:68" ht="20.100000000000001" customHeight="1" x14ac:dyDescent="0.25">
      <c r="C1665" s="12"/>
      <c r="E1665" s="130"/>
      <c r="F1665" s="130"/>
      <c r="S1665" s="138"/>
      <c r="U1665" s="154"/>
      <c r="V1665" s="154"/>
      <c r="AF1665" s="137">
        <v>841</v>
      </c>
      <c r="AG1665" s="137">
        <f t="shared" si="323"/>
        <v>-0.63600000000000012</v>
      </c>
      <c r="AK1665" s="137">
        <f t="shared" si="324"/>
        <v>0.32589288240019854</v>
      </c>
      <c r="AL1665" s="137">
        <f t="shared" si="325"/>
        <v>0.26238821101513154</v>
      </c>
      <c r="AM1665" s="137" t="str">
        <f t="shared" si="326"/>
        <v/>
      </c>
      <c r="AN1665" s="137">
        <f t="shared" si="327"/>
        <v>0.32589288240019854</v>
      </c>
      <c r="AO1665" s="137" t="str">
        <f t="shared" si="328"/>
        <v/>
      </c>
      <c r="AP1665" s="137">
        <f t="shared" si="329"/>
        <v>0</v>
      </c>
      <c r="AQ1665" s="137" t="str">
        <f t="shared" si="330"/>
        <v/>
      </c>
      <c r="AR1665" s="137" t="str">
        <f t="shared" si="331"/>
        <v/>
      </c>
      <c r="AZ1665" s="163"/>
      <c r="BA1665" s="142"/>
      <c r="BB1665" s="163"/>
      <c r="BC1665" s="174"/>
      <c r="BD1665" s="174"/>
      <c r="BE1665" s="174"/>
      <c r="BF1665" s="174"/>
      <c r="BG1665" s="164"/>
      <c r="BH1665" s="164"/>
      <c r="BI1665" s="164"/>
      <c r="BK1665" s="137">
        <v>818</v>
      </c>
      <c r="BL1665" s="137">
        <f t="shared" si="319"/>
        <v>5.228800000000084</v>
      </c>
      <c r="BM1665" s="137">
        <f t="shared" si="320"/>
        <v>0.6320639315021781</v>
      </c>
      <c r="BN1665" s="137">
        <f t="shared" si="321"/>
        <v>7.7902911140759201E-4</v>
      </c>
      <c r="BO1665" s="137" t="str">
        <f t="shared" si="322"/>
        <v/>
      </c>
      <c r="BP1665" s="137" t="str">
        <f t="shared" si="318"/>
        <v/>
      </c>
    </row>
    <row r="1666" spans="3:68" ht="20.100000000000001" customHeight="1" x14ac:dyDescent="0.25">
      <c r="C1666" s="12"/>
      <c r="E1666" s="130"/>
      <c r="F1666" s="130"/>
      <c r="S1666" s="138"/>
      <c r="U1666" s="154"/>
      <c r="V1666" s="154"/>
      <c r="AF1666" s="137">
        <v>842</v>
      </c>
      <c r="AG1666" s="137">
        <f t="shared" si="323"/>
        <v>-0.63200000000000012</v>
      </c>
      <c r="AK1666" s="137">
        <f t="shared" si="324"/>
        <v>0.32672039559319566</v>
      </c>
      <c r="AL1666" s="137">
        <f t="shared" si="325"/>
        <v>0.2636934386118962</v>
      </c>
      <c r="AM1666" s="137" t="str">
        <f t="shared" si="326"/>
        <v/>
      </c>
      <c r="AN1666" s="137">
        <f t="shared" si="327"/>
        <v>0.32672039559319566</v>
      </c>
      <c r="AO1666" s="137" t="str">
        <f t="shared" si="328"/>
        <v/>
      </c>
      <c r="AP1666" s="137">
        <f t="shared" si="329"/>
        <v>0</v>
      </c>
      <c r="AQ1666" s="137" t="str">
        <f t="shared" si="330"/>
        <v/>
      </c>
      <c r="AR1666" s="137" t="str">
        <f t="shared" si="331"/>
        <v/>
      </c>
      <c r="AZ1666" s="163"/>
      <c r="BA1666" s="142"/>
      <c r="BB1666" s="163"/>
      <c r="BC1666" s="174"/>
      <c r="BD1666" s="174"/>
      <c r="BE1666" s="174"/>
      <c r="BF1666" s="174"/>
      <c r="BG1666" s="164"/>
      <c r="BH1666" s="164"/>
      <c r="BI1666" s="164"/>
      <c r="BK1666" s="137">
        <v>819</v>
      </c>
      <c r="BL1666" s="137">
        <f t="shared" si="319"/>
        <v>5.2352000000000842</v>
      </c>
      <c r="BM1666" s="137">
        <f t="shared" si="320"/>
        <v>0.63128490239077051</v>
      </c>
      <c r="BN1666" s="137">
        <f t="shared" si="321"/>
        <v>7.7891712274646974E-4</v>
      </c>
      <c r="BO1666" s="137" t="str">
        <f t="shared" si="322"/>
        <v/>
      </c>
      <c r="BP1666" s="137" t="str">
        <f t="shared" si="318"/>
        <v/>
      </c>
    </row>
    <row r="1667" spans="3:68" ht="20.100000000000001" customHeight="1" x14ac:dyDescent="0.25">
      <c r="C1667" s="12"/>
      <c r="E1667" s="130"/>
      <c r="F1667" s="130"/>
      <c r="S1667" s="138"/>
      <c r="U1667" s="154"/>
      <c r="V1667" s="154"/>
      <c r="AF1667" s="137">
        <v>843</v>
      </c>
      <c r="AG1667" s="137">
        <f t="shared" si="323"/>
        <v>-0.62800000000000011</v>
      </c>
      <c r="AK1667" s="137">
        <f t="shared" si="324"/>
        <v>0.32754476926465803</v>
      </c>
      <c r="AL1667" s="137">
        <f t="shared" si="325"/>
        <v>0.26500196999384551</v>
      </c>
      <c r="AM1667" s="137" t="str">
        <f t="shared" si="326"/>
        <v/>
      </c>
      <c r="AN1667" s="137">
        <f t="shared" si="327"/>
        <v>0.32754476926465803</v>
      </c>
      <c r="AO1667" s="137" t="str">
        <f t="shared" si="328"/>
        <v/>
      </c>
      <c r="AP1667" s="137">
        <f t="shared" si="329"/>
        <v>0</v>
      </c>
      <c r="AQ1667" s="137" t="str">
        <f t="shared" si="330"/>
        <v/>
      </c>
      <c r="AR1667" s="137" t="str">
        <f t="shared" si="331"/>
        <v/>
      </c>
      <c r="AZ1667" s="163"/>
      <c r="BA1667" s="142"/>
      <c r="BB1667" s="163"/>
      <c r="BC1667" s="174"/>
      <c r="BD1667" s="174"/>
      <c r="BE1667" s="174"/>
      <c r="BF1667" s="174"/>
      <c r="BG1667" s="164"/>
      <c r="BH1667" s="164"/>
      <c r="BI1667" s="164"/>
      <c r="BK1667" s="137">
        <v>820</v>
      </c>
      <c r="BL1667" s="137">
        <f t="shared" si="319"/>
        <v>5.2416000000000844</v>
      </c>
      <c r="BM1667" s="137">
        <f t="shared" si="320"/>
        <v>0.63050598526802404</v>
      </c>
      <c r="BN1667" s="137">
        <f t="shared" si="321"/>
        <v>7.7880224394710762E-4</v>
      </c>
      <c r="BO1667" s="137" t="str">
        <f t="shared" si="322"/>
        <v/>
      </c>
      <c r="BP1667" s="137" t="str">
        <f t="shared" si="318"/>
        <v/>
      </c>
    </row>
    <row r="1668" spans="3:68" ht="20.100000000000001" customHeight="1" x14ac:dyDescent="0.25">
      <c r="C1668" s="12"/>
      <c r="E1668" s="130"/>
      <c r="F1668" s="130"/>
      <c r="S1668" s="138"/>
      <c r="U1668" s="154"/>
      <c r="V1668" s="154"/>
      <c r="AF1668" s="137">
        <v>844</v>
      </c>
      <c r="AG1668" s="137">
        <f t="shared" si="323"/>
        <v>-0.62400000000000011</v>
      </c>
      <c r="AK1668" s="137">
        <f t="shared" si="324"/>
        <v>0.32836596907998755</v>
      </c>
      <c r="AL1668" s="137">
        <f t="shared" si="325"/>
        <v>0.2663137925342024</v>
      </c>
      <c r="AM1668" s="137" t="str">
        <f t="shared" si="326"/>
        <v/>
      </c>
      <c r="AN1668" s="137">
        <f t="shared" si="327"/>
        <v>0.32836596907998755</v>
      </c>
      <c r="AO1668" s="137" t="str">
        <f t="shared" si="328"/>
        <v/>
      </c>
      <c r="AP1668" s="137">
        <f t="shared" si="329"/>
        <v>0</v>
      </c>
      <c r="AQ1668" s="137" t="str">
        <f t="shared" si="330"/>
        <v/>
      </c>
      <c r="AR1668" s="137" t="str">
        <f t="shared" si="331"/>
        <v/>
      </c>
      <c r="AZ1668" s="163"/>
      <c r="BA1668" s="142"/>
      <c r="BB1668" s="163"/>
      <c r="BC1668" s="174"/>
      <c r="BD1668" s="174"/>
      <c r="BE1668" s="174"/>
      <c r="BF1668" s="174"/>
      <c r="BG1668" s="164"/>
      <c r="BH1668" s="164"/>
      <c r="BI1668" s="164"/>
      <c r="BK1668" s="137">
        <v>821</v>
      </c>
      <c r="BL1668" s="137">
        <f t="shared" si="319"/>
        <v>5.2480000000000846</v>
      </c>
      <c r="BM1668" s="137">
        <f t="shared" si="320"/>
        <v>0.62972718302407693</v>
      </c>
      <c r="BN1668" s="137">
        <f t="shared" si="321"/>
        <v>7.7868448338092033E-4</v>
      </c>
      <c r="BO1668" s="137" t="str">
        <f t="shared" si="322"/>
        <v/>
      </c>
      <c r="BP1668" s="137" t="str">
        <f t="shared" si="318"/>
        <v/>
      </c>
    </row>
    <row r="1669" spans="3:68" ht="20.100000000000001" customHeight="1" x14ac:dyDescent="0.25">
      <c r="C1669" s="12"/>
      <c r="E1669" s="130"/>
      <c r="F1669" s="130"/>
      <c r="S1669" s="138"/>
      <c r="U1669" s="154"/>
      <c r="V1669" s="154"/>
      <c r="AF1669" s="137">
        <v>845</v>
      </c>
      <c r="AG1669" s="137">
        <f t="shared" si="323"/>
        <v>-0.62000000000000011</v>
      </c>
      <c r="AK1669" s="137">
        <f t="shared" si="324"/>
        <v>0.32918396077076478</v>
      </c>
      <c r="AL1669" s="137">
        <f t="shared" si="325"/>
        <v>0.267628893468983</v>
      </c>
      <c r="AM1669" s="137" t="str">
        <f t="shared" si="326"/>
        <v/>
      </c>
      <c r="AN1669" s="137">
        <f t="shared" si="327"/>
        <v>0.32918396077076478</v>
      </c>
      <c r="AO1669" s="137" t="str">
        <f t="shared" si="328"/>
        <v/>
      </c>
      <c r="AP1669" s="137">
        <f t="shared" si="329"/>
        <v>0</v>
      </c>
      <c r="AQ1669" s="137" t="str">
        <f t="shared" si="330"/>
        <v/>
      </c>
      <c r="AR1669" s="137" t="str">
        <f t="shared" si="331"/>
        <v/>
      </c>
      <c r="AZ1669" s="163"/>
      <c r="BA1669" s="142"/>
      <c r="BB1669" s="163"/>
      <c r="BC1669" s="174"/>
      <c r="BD1669" s="174"/>
      <c r="BE1669" s="174"/>
      <c r="BF1669" s="174"/>
      <c r="BG1669" s="164"/>
      <c r="BH1669" s="164"/>
      <c r="BI1669" s="164"/>
      <c r="BK1669" s="137">
        <v>822</v>
      </c>
      <c r="BL1669" s="137">
        <f t="shared" si="319"/>
        <v>5.2544000000000848</v>
      </c>
      <c r="BM1669" s="137">
        <f t="shared" si="320"/>
        <v>0.62894849854069601</v>
      </c>
      <c r="BN1669" s="137">
        <f t="shared" si="321"/>
        <v>7.7856384942009971E-4</v>
      </c>
      <c r="BO1669" s="137" t="str">
        <f t="shared" si="322"/>
        <v/>
      </c>
      <c r="BP1669" s="137" t="str">
        <f t="shared" si="318"/>
        <v/>
      </c>
    </row>
    <row r="1670" spans="3:68" ht="20.100000000000001" customHeight="1" x14ac:dyDescent="0.25">
      <c r="C1670" s="12"/>
      <c r="E1670" s="130"/>
      <c r="F1670" s="130"/>
      <c r="S1670" s="138"/>
      <c r="U1670" s="154"/>
      <c r="V1670" s="154"/>
      <c r="AF1670" s="137">
        <v>846</v>
      </c>
      <c r="AG1670" s="137">
        <f t="shared" si="323"/>
        <v>-0.6160000000000001</v>
      </c>
      <c r="AK1670" s="137">
        <f t="shared" si="324"/>
        <v>0.32999871013711052</v>
      </c>
      <c r="AL1670" s="137">
        <f t="shared" si="325"/>
        <v>0.26894725989726609</v>
      </c>
      <c r="AM1670" s="137" t="str">
        <f t="shared" si="326"/>
        <v/>
      </c>
      <c r="AN1670" s="137">
        <f t="shared" si="327"/>
        <v>0.32999871013711052</v>
      </c>
      <c r="AO1670" s="137" t="str">
        <f t="shared" si="328"/>
        <v/>
      </c>
      <c r="AP1670" s="137">
        <f t="shared" si="329"/>
        <v>0</v>
      </c>
      <c r="AQ1670" s="137" t="str">
        <f t="shared" si="330"/>
        <v/>
      </c>
      <c r="AR1670" s="137" t="str">
        <f t="shared" si="331"/>
        <v/>
      </c>
      <c r="AZ1670" s="163"/>
      <c r="BA1670" s="142"/>
      <c r="BB1670" s="163"/>
      <c r="BC1670" s="174"/>
      <c r="BD1670" s="174"/>
      <c r="BE1670" s="174"/>
      <c r="BF1670" s="174"/>
      <c r="BG1670" s="164"/>
      <c r="BH1670" s="164"/>
      <c r="BI1670" s="164"/>
      <c r="BK1670" s="137">
        <v>823</v>
      </c>
      <c r="BL1670" s="137">
        <f t="shared" si="319"/>
        <v>5.260800000000085</v>
      </c>
      <c r="BM1670" s="137">
        <f t="shared" si="320"/>
        <v>0.62816993469127591</v>
      </c>
      <c r="BN1670" s="137">
        <f t="shared" si="321"/>
        <v>7.7844035043894699E-4</v>
      </c>
      <c r="BO1670" s="137" t="str">
        <f t="shared" si="322"/>
        <v/>
      </c>
      <c r="BP1670" s="137" t="str">
        <f t="shared" si="318"/>
        <v/>
      </c>
    </row>
    <row r="1671" spans="3:68" ht="20.100000000000001" customHeight="1" x14ac:dyDescent="0.25">
      <c r="C1671" s="12"/>
      <c r="E1671" s="130"/>
      <c r="F1671" s="130"/>
      <c r="S1671" s="138"/>
      <c r="U1671" s="154"/>
      <c r="V1671" s="154"/>
      <c r="AF1671" s="137">
        <v>847</v>
      </c>
      <c r="AG1671" s="137">
        <f t="shared" si="323"/>
        <v>-0.6120000000000001</v>
      </c>
      <c r="AK1671" s="137">
        <f t="shared" si="324"/>
        <v>0.33081018305004833</v>
      </c>
      <c r="AL1671" s="137">
        <f t="shared" si="325"/>
        <v>0.2702688787814721</v>
      </c>
      <c r="AM1671" s="137" t="str">
        <f t="shared" si="326"/>
        <v/>
      </c>
      <c r="AN1671" s="137">
        <f t="shared" si="327"/>
        <v>0.33081018305004833</v>
      </c>
      <c r="AO1671" s="137" t="str">
        <f t="shared" si="328"/>
        <v/>
      </c>
      <c r="AP1671" s="137">
        <f t="shared" si="329"/>
        <v>0</v>
      </c>
      <c r="AQ1671" s="137" t="str">
        <f t="shared" si="330"/>
        <v/>
      </c>
      <c r="AR1671" s="137" t="str">
        <f t="shared" si="331"/>
        <v/>
      </c>
      <c r="AZ1671" s="163"/>
      <c r="BA1671" s="142"/>
      <c r="BB1671" s="163"/>
      <c r="BC1671" s="174"/>
      <c r="BD1671" s="174"/>
      <c r="BE1671" s="174"/>
      <c r="BF1671" s="174"/>
      <c r="BG1671" s="164"/>
      <c r="BH1671" s="164"/>
      <c r="BI1671" s="164"/>
      <c r="BK1671" s="137">
        <v>824</v>
      </c>
      <c r="BL1671" s="137">
        <f t="shared" si="319"/>
        <v>5.2672000000000851</v>
      </c>
      <c r="BM1671" s="137">
        <f t="shared" si="320"/>
        <v>0.62739149434083696</v>
      </c>
      <c r="BN1671" s="137">
        <f t="shared" si="321"/>
        <v>7.78313994814539E-4</v>
      </c>
      <c r="BO1671" s="137" t="str">
        <f t="shared" si="322"/>
        <v/>
      </c>
      <c r="BP1671" s="137" t="str">
        <f t="shared" si="318"/>
        <v/>
      </c>
    </row>
    <row r="1672" spans="3:68" ht="20.100000000000001" customHeight="1" x14ac:dyDescent="0.25">
      <c r="C1672" s="12"/>
      <c r="E1672" s="130"/>
      <c r="F1672" s="130"/>
      <c r="S1672" s="138"/>
      <c r="U1672" s="154"/>
      <c r="V1672" s="154"/>
      <c r="AF1672" s="137">
        <v>848</v>
      </c>
      <c r="AG1672" s="137">
        <f t="shared" si="323"/>
        <v>-0.6080000000000001</v>
      </c>
      <c r="AK1672" s="137">
        <f t="shared" si="324"/>
        <v>0.33161834545386687</v>
      </c>
      <c r="AL1672" s="137">
        <f t="shared" si="325"/>
        <v>0.27159373694765093</v>
      </c>
      <c r="AM1672" s="137" t="str">
        <f t="shared" si="326"/>
        <v/>
      </c>
      <c r="AN1672" s="137">
        <f t="shared" si="327"/>
        <v>0.33161834545386687</v>
      </c>
      <c r="AO1672" s="137" t="str">
        <f t="shared" si="328"/>
        <v/>
      </c>
      <c r="AP1672" s="137">
        <f t="shared" si="329"/>
        <v>0</v>
      </c>
      <c r="AQ1672" s="137" t="str">
        <f t="shared" si="330"/>
        <v/>
      </c>
      <c r="AR1672" s="137" t="str">
        <f t="shared" si="331"/>
        <v/>
      </c>
      <c r="AZ1672" s="163"/>
      <c r="BA1672" s="142"/>
      <c r="BB1672" s="163"/>
      <c r="BC1672" s="174"/>
      <c r="BD1672" s="174"/>
      <c r="BE1672" s="174"/>
      <c r="BF1672" s="174"/>
      <c r="BG1672" s="164"/>
      <c r="BH1672" s="164"/>
      <c r="BI1672" s="164"/>
      <c r="BK1672" s="137">
        <v>825</v>
      </c>
      <c r="BL1672" s="137">
        <f t="shared" si="319"/>
        <v>5.2736000000000853</v>
      </c>
      <c r="BM1672" s="137">
        <f t="shared" si="320"/>
        <v>0.62661318034602242</v>
      </c>
      <c r="BN1672" s="137">
        <f t="shared" si="321"/>
        <v>7.781847909227313E-4</v>
      </c>
      <c r="BO1672" s="137" t="str">
        <f t="shared" si="322"/>
        <v/>
      </c>
      <c r="BP1672" s="137" t="str">
        <f t="shared" si="318"/>
        <v/>
      </c>
    </row>
    <row r="1673" spans="3:68" ht="20.100000000000001" customHeight="1" x14ac:dyDescent="0.25">
      <c r="C1673" s="12"/>
      <c r="E1673" s="130"/>
      <c r="F1673" s="130"/>
      <c r="S1673" s="138"/>
      <c r="U1673" s="154"/>
      <c r="V1673" s="154"/>
      <c r="AF1673" s="137">
        <v>849</v>
      </c>
      <c r="AG1673" s="137">
        <f t="shared" si="323"/>
        <v>-0.60400000000000009</v>
      </c>
      <c r="AK1673" s="137">
        <f t="shared" si="324"/>
        <v>0.3324231633684821</v>
      </c>
      <c r="AL1673" s="137">
        <f t="shared" si="325"/>
        <v>0.27292182108578056</v>
      </c>
      <c r="AM1673" s="137" t="str">
        <f t="shared" si="326"/>
        <v/>
      </c>
      <c r="AN1673" s="137">
        <f t="shared" si="327"/>
        <v>0.3324231633684821</v>
      </c>
      <c r="AO1673" s="137" t="str">
        <f t="shared" si="328"/>
        <v/>
      </c>
      <c r="AP1673" s="137">
        <f t="shared" si="329"/>
        <v>0</v>
      </c>
      <c r="AQ1673" s="137" t="str">
        <f t="shared" si="330"/>
        <v/>
      </c>
      <c r="AR1673" s="137" t="str">
        <f t="shared" si="331"/>
        <v/>
      </c>
      <c r="AZ1673" s="163"/>
      <c r="BA1673" s="142"/>
      <c r="BB1673" s="163"/>
      <c r="BC1673" s="174"/>
      <c r="BD1673" s="174"/>
      <c r="BE1673" s="174"/>
      <c r="BF1673" s="174"/>
      <c r="BG1673" s="164"/>
      <c r="BH1673" s="164"/>
      <c r="BI1673" s="164"/>
      <c r="BK1673" s="137">
        <v>826</v>
      </c>
      <c r="BL1673" s="137">
        <f t="shared" si="319"/>
        <v>5.2800000000000855</v>
      </c>
      <c r="BM1673" s="137">
        <f t="shared" si="320"/>
        <v>0.62583499555509969</v>
      </c>
      <c r="BN1673" s="137">
        <f t="shared" si="321"/>
        <v>7.780527471441534E-4</v>
      </c>
      <c r="BO1673" s="137" t="str">
        <f t="shared" si="322"/>
        <v/>
      </c>
      <c r="BP1673" s="137" t="str">
        <f t="shared" si="318"/>
        <v/>
      </c>
    </row>
    <row r="1674" spans="3:68" ht="20.100000000000001" customHeight="1" x14ac:dyDescent="0.25">
      <c r="C1674" s="12"/>
      <c r="E1674" s="130"/>
      <c r="F1674" s="130"/>
      <c r="S1674" s="138"/>
      <c r="U1674" s="154"/>
      <c r="V1674" s="154"/>
      <c r="AF1674" s="137">
        <v>850</v>
      </c>
      <c r="AG1674" s="137">
        <f t="shared" si="323"/>
        <v>-0.60000000000000009</v>
      </c>
      <c r="AK1674" s="137">
        <f t="shared" si="324"/>
        <v>0.33322460289179967</v>
      </c>
      <c r="AL1674" s="137">
        <f t="shared" si="325"/>
        <v>0.27425311775007355</v>
      </c>
      <c r="AM1674" s="137" t="str">
        <f t="shared" si="326"/>
        <v/>
      </c>
      <c r="AN1674" s="137">
        <f t="shared" si="327"/>
        <v>0.33322460289179967</v>
      </c>
      <c r="AO1674" s="137" t="str">
        <f t="shared" si="328"/>
        <v/>
      </c>
      <c r="AP1674" s="137">
        <f t="shared" si="329"/>
        <v>0</v>
      </c>
      <c r="AQ1674" s="137" t="str">
        <f t="shared" si="330"/>
        <v/>
      </c>
      <c r="AR1674" s="137" t="str">
        <f t="shared" si="331"/>
        <v/>
      </c>
      <c r="AZ1674" s="163"/>
      <c r="BA1674" s="142"/>
      <c r="BB1674" s="163"/>
      <c r="BC1674" s="174"/>
      <c r="BD1674" s="174"/>
      <c r="BE1674" s="174"/>
      <c r="BF1674" s="174"/>
      <c r="BG1674" s="164"/>
      <c r="BH1674" s="164"/>
      <c r="BI1674" s="164"/>
      <c r="BK1674" s="137">
        <v>827</v>
      </c>
      <c r="BL1674" s="137">
        <f t="shared" si="319"/>
        <v>5.2864000000000857</v>
      </c>
      <c r="BM1674" s="137">
        <f t="shared" si="320"/>
        <v>0.62505694280795554</v>
      </c>
      <c r="BN1674" s="137">
        <f t="shared" si="321"/>
        <v>7.7791787185710337E-4</v>
      </c>
      <c r="BO1674" s="137" t="str">
        <f t="shared" si="322"/>
        <v/>
      </c>
      <c r="BP1674" s="137" t="str">
        <f t="shared" si="318"/>
        <v/>
      </c>
    </row>
    <row r="1675" spans="3:68" ht="20.100000000000001" customHeight="1" x14ac:dyDescent="0.25">
      <c r="C1675" s="12"/>
      <c r="E1675" s="130"/>
      <c r="F1675" s="130"/>
      <c r="S1675" s="138"/>
      <c r="U1675" s="154"/>
      <c r="V1675" s="154"/>
      <c r="AF1675" s="137">
        <v>851</v>
      </c>
      <c r="AG1675" s="137">
        <f t="shared" si="323"/>
        <v>-0.59600000000000009</v>
      </c>
      <c r="AK1675" s="137">
        <f t="shared" si="324"/>
        <v>0.33402263020207623</v>
      </c>
      <c r="AL1675" s="137">
        <f t="shared" si="325"/>
        <v>0.27558761335929394</v>
      </c>
      <c r="AM1675" s="137" t="str">
        <f t="shared" si="326"/>
        <v/>
      </c>
      <c r="AN1675" s="137">
        <f t="shared" si="327"/>
        <v>0.33402263020207623</v>
      </c>
      <c r="AO1675" s="137" t="str">
        <f t="shared" si="328"/>
        <v/>
      </c>
      <c r="AP1675" s="137">
        <f t="shared" si="329"/>
        <v>0</v>
      </c>
      <c r="AQ1675" s="137" t="str">
        <f t="shared" si="330"/>
        <v/>
      </c>
      <c r="AR1675" s="137" t="str">
        <f t="shared" si="331"/>
        <v/>
      </c>
      <c r="AZ1675" s="163"/>
      <c r="BA1675" s="142"/>
      <c r="BB1675" s="163"/>
      <c r="BC1675" s="174"/>
      <c r="BD1675" s="174"/>
      <c r="BE1675" s="174"/>
      <c r="BF1675" s="174"/>
      <c r="BG1675" s="164"/>
      <c r="BH1675" s="164"/>
      <c r="BI1675" s="164"/>
      <c r="BK1675" s="137">
        <v>828</v>
      </c>
      <c r="BL1675" s="137">
        <f t="shared" si="319"/>
        <v>5.2928000000000859</v>
      </c>
      <c r="BM1675" s="137">
        <f t="shared" si="320"/>
        <v>0.62427902493609844</v>
      </c>
      <c r="BN1675" s="137">
        <f t="shared" si="321"/>
        <v>7.77780173443543E-4</v>
      </c>
      <c r="BO1675" s="137" t="str">
        <f t="shared" si="322"/>
        <v/>
      </c>
      <c r="BP1675" s="137" t="str">
        <f t="shared" si="318"/>
        <v/>
      </c>
    </row>
    <row r="1676" spans="3:68" ht="20.100000000000001" customHeight="1" x14ac:dyDescent="0.25">
      <c r="C1676" s="12"/>
      <c r="E1676" s="130"/>
      <c r="F1676" s="130"/>
      <c r="S1676" s="138"/>
      <c r="U1676" s="154"/>
      <c r="V1676" s="154"/>
      <c r="AF1676" s="137">
        <v>852</v>
      </c>
      <c r="AG1676" s="137">
        <f t="shared" si="323"/>
        <v>-0.59200000000000008</v>
      </c>
      <c r="AK1676" s="137">
        <f t="shared" si="324"/>
        <v>0.33481721156028077</v>
      </c>
      <c r="AL1676" s="137">
        <f t="shared" si="325"/>
        <v>0.27692529419708356</v>
      </c>
      <c r="AM1676" s="137" t="str">
        <f t="shared" si="326"/>
        <v/>
      </c>
      <c r="AN1676" s="137">
        <f t="shared" si="327"/>
        <v>0.33481721156028077</v>
      </c>
      <c r="AO1676" s="137" t="str">
        <f t="shared" si="328"/>
        <v/>
      </c>
      <c r="AP1676" s="137">
        <f t="shared" si="329"/>
        <v>0</v>
      </c>
      <c r="AQ1676" s="137" t="str">
        <f t="shared" si="330"/>
        <v/>
      </c>
      <c r="AR1676" s="137" t="str">
        <f t="shared" si="331"/>
        <v/>
      </c>
      <c r="AZ1676" s="163"/>
      <c r="BA1676" s="142"/>
      <c r="BB1676" s="163"/>
      <c r="BC1676" s="174"/>
      <c r="BD1676" s="174"/>
      <c r="BE1676" s="174"/>
      <c r="BF1676" s="174"/>
      <c r="BG1676" s="164"/>
      <c r="BH1676" s="164"/>
      <c r="BI1676" s="164"/>
      <c r="BK1676" s="137">
        <v>829</v>
      </c>
      <c r="BL1676" s="137">
        <f t="shared" si="319"/>
        <v>5.2992000000000861</v>
      </c>
      <c r="BM1676" s="137">
        <f t="shared" si="320"/>
        <v>0.62350124476265489</v>
      </c>
      <c r="BN1676" s="137">
        <f t="shared" si="321"/>
        <v>7.7763966028510101E-4</v>
      </c>
      <c r="BO1676" s="137" t="str">
        <f t="shared" si="322"/>
        <v/>
      </c>
      <c r="BP1676" s="137" t="str">
        <f t="shared" si="318"/>
        <v/>
      </c>
    </row>
    <row r="1677" spans="3:68" ht="20.100000000000001" customHeight="1" x14ac:dyDescent="0.25">
      <c r="C1677" s="12"/>
      <c r="E1677" s="130"/>
      <c r="F1677" s="130"/>
      <c r="S1677" s="138"/>
      <c r="U1677" s="154"/>
      <c r="V1677" s="154"/>
      <c r="AF1677" s="137">
        <v>853</v>
      </c>
      <c r="AG1677" s="137">
        <f t="shared" si="323"/>
        <v>-0.58800000000000008</v>
      </c>
      <c r="AK1677" s="137">
        <f t="shared" si="324"/>
        <v>0.33560831331245394</v>
      </c>
      <c r="AL1677" s="137">
        <f t="shared" si="325"/>
        <v>0.27826614641229752</v>
      </c>
      <c r="AM1677" s="137" t="str">
        <f t="shared" si="326"/>
        <v/>
      </c>
      <c r="AN1677" s="137">
        <f t="shared" si="327"/>
        <v>0.33560831331245394</v>
      </c>
      <c r="AO1677" s="137" t="str">
        <f t="shared" si="328"/>
        <v/>
      </c>
      <c r="AP1677" s="137">
        <f t="shared" si="329"/>
        <v>0</v>
      </c>
      <c r="AQ1677" s="137" t="str">
        <f t="shared" si="330"/>
        <v/>
      </c>
      <c r="AR1677" s="137" t="str">
        <f t="shared" si="331"/>
        <v/>
      </c>
      <c r="AZ1677" s="163"/>
      <c r="BA1677" s="142"/>
      <c r="BB1677" s="163"/>
      <c r="BC1677" s="174"/>
      <c r="BD1677" s="174"/>
      <c r="BE1677" s="174"/>
      <c r="BF1677" s="174"/>
      <c r="BG1677" s="164"/>
      <c r="BH1677" s="164"/>
      <c r="BI1677" s="164"/>
      <c r="BK1677" s="137">
        <v>830</v>
      </c>
      <c r="BL1677" s="137">
        <f t="shared" si="319"/>
        <v>5.3056000000000862</v>
      </c>
      <c r="BM1677" s="137">
        <f t="shared" si="320"/>
        <v>0.62272360510236979</v>
      </c>
      <c r="BN1677" s="137">
        <f t="shared" si="321"/>
        <v>7.7749634076440532E-4</v>
      </c>
      <c r="BO1677" s="137" t="str">
        <f t="shared" si="322"/>
        <v/>
      </c>
      <c r="BP1677" s="137" t="str">
        <f t="shared" si="318"/>
        <v/>
      </c>
    </row>
    <row r="1678" spans="3:68" ht="20.100000000000001" customHeight="1" x14ac:dyDescent="0.25">
      <c r="C1678" s="12"/>
      <c r="E1678" s="130"/>
      <c r="F1678" s="130"/>
      <c r="S1678" s="138"/>
      <c r="U1678" s="154"/>
      <c r="V1678" s="154"/>
      <c r="AF1678" s="137">
        <v>854</v>
      </c>
      <c r="AG1678" s="137">
        <f t="shared" si="323"/>
        <v>-0.58400000000000007</v>
      </c>
      <c r="AK1678" s="137">
        <f t="shared" si="324"/>
        <v>0.33639590189206731</v>
      </c>
      <c r="AL1678" s="137">
        <f t="shared" si="325"/>
        <v>0.27961015601934913</v>
      </c>
      <c r="AM1678" s="137" t="str">
        <f t="shared" si="326"/>
        <v/>
      </c>
      <c r="AN1678" s="137">
        <f t="shared" si="327"/>
        <v>0.33639590189206731</v>
      </c>
      <c r="AO1678" s="137" t="str">
        <f t="shared" si="328"/>
        <v/>
      </c>
      <c r="AP1678" s="137">
        <f t="shared" si="329"/>
        <v>0</v>
      </c>
      <c r="AQ1678" s="137" t="str">
        <f t="shared" si="330"/>
        <v/>
      </c>
      <c r="AR1678" s="137" t="str">
        <f t="shared" si="331"/>
        <v/>
      </c>
      <c r="AZ1678" s="163"/>
      <c r="BA1678" s="142"/>
      <c r="BB1678" s="163"/>
      <c r="BC1678" s="174"/>
      <c r="BD1678" s="174"/>
      <c r="BE1678" s="174"/>
      <c r="BF1678" s="174"/>
      <c r="BG1678" s="164"/>
      <c r="BH1678" s="164"/>
      <c r="BI1678" s="164"/>
      <c r="BK1678" s="137">
        <v>831</v>
      </c>
      <c r="BL1678" s="137">
        <f t="shared" si="319"/>
        <v>5.3120000000000864</v>
      </c>
      <c r="BM1678" s="137">
        <f t="shared" si="320"/>
        <v>0.62194610876160539</v>
      </c>
      <c r="BN1678" s="137">
        <f t="shared" si="321"/>
        <v>7.7735022326463898E-4</v>
      </c>
      <c r="BO1678" s="137" t="str">
        <f t="shared" si="322"/>
        <v/>
      </c>
      <c r="BP1678" s="137" t="str">
        <f t="shared" si="318"/>
        <v/>
      </c>
    </row>
    <row r="1679" spans="3:68" ht="20.100000000000001" customHeight="1" x14ac:dyDescent="0.25">
      <c r="C1679" s="12"/>
      <c r="E1679" s="130"/>
      <c r="F1679" s="130"/>
      <c r="S1679" s="138"/>
      <c r="U1679" s="154"/>
      <c r="V1679" s="154"/>
      <c r="AF1679" s="137">
        <v>855</v>
      </c>
      <c r="AG1679" s="137">
        <f t="shared" si="323"/>
        <v>-0.58000000000000007</v>
      </c>
      <c r="AK1679" s="137">
        <f t="shared" si="324"/>
        <v>0.33717994382238053</v>
      </c>
      <c r="AL1679" s="137">
        <f t="shared" si="325"/>
        <v>0.2809573088985643</v>
      </c>
      <c r="AM1679" s="137" t="str">
        <f t="shared" si="326"/>
        <v/>
      </c>
      <c r="AN1679" s="137">
        <f t="shared" si="327"/>
        <v>0.33717994382238053</v>
      </c>
      <c r="AO1679" s="137" t="str">
        <f t="shared" si="328"/>
        <v/>
      </c>
      <c r="AP1679" s="137">
        <f t="shared" si="329"/>
        <v>0</v>
      </c>
      <c r="AQ1679" s="137" t="str">
        <f t="shared" si="330"/>
        <v/>
      </c>
      <c r="AR1679" s="137" t="str">
        <f t="shared" si="331"/>
        <v/>
      </c>
      <c r="AZ1679" s="163"/>
      <c r="BA1679" s="142"/>
      <c r="BB1679" s="163"/>
      <c r="BC1679" s="174"/>
      <c r="BD1679" s="174"/>
      <c r="BE1679" s="174"/>
      <c r="BF1679" s="174"/>
      <c r="BG1679" s="164"/>
      <c r="BH1679" s="164"/>
      <c r="BI1679" s="164"/>
      <c r="BK1679" s="137">
        <v>832</v>
      </c>
      <c r="BL1679" s="137">
        <f t="shared" si="319"/>
        <v>5.3184000000000866</v>
      </c>
      <c r="BM1679" s="137">
        <f t="shared" si="320"/>
        <v>0.62116875853834075</v>
      </c>
      <c r="BN1679" s="137">
        <f t="shared" si="321"/>
        <v>7.7720131616976218E-4</v>
      </c>
      <c r="BO1679" s="137" t="str">
        <f t="shared" si="322"/>
        <v/>
      </c>
      <c r="BP1679" s="137" t="str">
        <f t="shared" si="318"/>
        <v/>
      </c>
    </row>
    <row r="1680" spans="3:68" ht="20.100000000000001" customHeight="1" x14ac:dyDescent="0.25">
      <c r="C1680" s="12"/>
      <c r="E1680" s="130"/>
      <c r="F1680" s="130"/>
      <c r="S1680" s="138"/>
      <c r="U1680" s="154"/>
      <c r="V1680" s="154"/>
      <c r="AF1680" s="137">
        <v>856</v>
      </c>
      <c r="AG1680" s="137">
        <f t="shared" si="323"/>
        <v>-0.57600000000000007</v>
      </c>
      <c r="AK1680" s="137">
        <f t="shared" si="324"/>
        <v>0.3379604057187971</v>
      </c>
      <c r="AL1680" s="137">
        <f t="shared" si="325"/>
        <v>0.28230759079654544</v>
      </c>
      <c r="AM1680" s="137" t="str">
        <f t="shared" si="326"/>
        <v/>
      </c>
      <c r="AN1680" s="137">
        <f t="shared" si="327"/>
        <v>0.3379604057187971</v>
      </c>
      <c r="AO1680" s="137" t="str">
        <f t="shared" si="328"/>
        <v/>
      </c>
      <c r="AP1680" s="137">
        <f t="shared" si="329"/>
        <v>0</v>
      </c>
      <c r="AQ1680" s="137" t="str">
        <f t="shared" si="330"/>
        <v/>
      </c>
      <c r="AR1680" s="137" t="str">
        <f t="shared" si="331"/>
        <v/>
      </c>
      <c r="AZ1680" s="163"/>
      <c r="BA1680" s="142"/>
      <c r="BB1680" s="163"/>
      <c r="BC1680" s="174"/>
      <c r="BD1680" s="174"/>
      <c r="BE1680" s="174"/>
      <c r="BF1680" s="174"/>
      <c r="BG1680" s="164"/>
      <c r="BH1680" s="164"/>
      <c r="BI1680" s="164"/>
      <c r="BK1680" s="137">
        <v>833</v>
      </c>
      <c r="BL1680" s="137">
        <f t="shared" si="319"/>
        <v>5.3248000000000868</v>
      </c>
      <c r="BM1680" s="137">
        <f t="shared" si="320"/>
        <v>0.62039155722217099</v>
      </c>
      <c r="BN1680" s="137">
        <f t="shared" si="321"/>
        <v>7.7704962786362408E-4</v>
      </c>
      <c r="BO1680" s="137" t="str">
        <f t="shared" si="322"/>
        <v/>
      </c>
      <c r="BP1680" s="137" t="str">
        <f t="shared" ref="BP1680:BP1743" si="332">IF($BM1680&lt;(1-$BI$860),$BN1680,"")</f>
        <v/>
      </c>
    </row>
    <row r="1681" spans="3:68" ht="20.100000000000001" customHeight="1" x14ac:dyDescent="0.25">
      <c r="C1681" s="12"/>
      <c r="E1681" s="130"/>
      <c r="F1681" s="130"/>
      <c r="S1681" s="138"/>
      <c r="U1681" s="154"/>
      <c r="V1681" s="154"/>
      <c r="AF1681" s="137">
        <v>857</v>
      </c>
      <c r="AG1681" s="137">
        <f t="shared" si="323"/>
        <v>-0.57200000000000006</v>
      </c>
      <c r="AK1681" s="137">
        <f t="shared" si="324"/>
        <v>0.33873725429121798</v>
      </c>
      <c r="AL1681" s="137">
        <f t="shared" si="325"/>
        <v>0.28366098732654504</v>
      </c>
      <c r="AM1681" s="137" t="str">
        <f t="shared" si="326"/>
        <v/>
      </c>
      <c r="AN1681" s="137">
        <f t="shared" si="327"/>
        <v>0.33873725429121798</v>
      </c>
      <c r="AO1681" s="137" t="str">
        <f t="shared" si="328"/>
        <v/>
      </c>
      <c r="AP1681" s="137">
        <f t="shared" si="329"/>
        <v>0</v>
      </c>
      <c r="AQ1681" s="137" t="str">
        <f t="shared" si="330"/>
        <v/>
      </c>
      <c r="AR1681" s="137" t="str">
        <f t="shared" si="331"/>
        <v/>
      </c>
      <c r="AZ1681" s="163"/>
      <c r="BA1681" s="142"/>
      <c r="BB1681" s="163"/>
      <c r="BC1681" s="174"/>
      <c r="BD1681" s="174"/>
      <c r="BE1681" s="174"/>
      <c r="BF1681" s="174"/>
      <c r="BG1681" s="164"/>
      <c r="BH1681" s="164"/>
      <c r="BI1681" s="164"/>
      <c r="BK1681" s="137">
        <v>834</v>
      </c>
      <c r="BL1681" s="137">
        <f t="shared" si="319"/>
        <v>5.331200000000087</v>
      </c>
      <c r="BM1681" s="137">
        <f t="shared" si="320"/>
        <v>0.61961450759430736</v>
      </c>
      <c r="BN1681" s="137">
        <f t="shared" si="321"/>
        <v>7.7689516673185022E-4</v>
      </c>
      <c r="BO1681" s="137" t="str">
        <f t="shared" si="322"/>
        <v/>
      </c>
      <c r="BP1681" s="137" t="str">
        <f t="shared" si="332"/>
        <v/>
      </c>
    </row>
    <row r="1682" spans="3:68" ht="20.100000000000001" customHeight="1" x14ac:dyDescent="0.25">
      <c r="C1682" s="12"/>
      <c r="E1682" s="130"/>
      <c r="F1682" s="130"/>
      <c r="S1682" s="138"/>
      <c r="U1682" s="154"/>
      <c r="V1682" s="154"/>
      <c r="AF1682" s="137">
        <v>858</v>
      </c>
      <c r="AG1682" s="137">
        <f t="shared" si="323"/>
        <v>-0.56800000000000006</v>
      </c>
      <c r="AK1682" s="137">
        <f t="shared" si="324"/>
        <v>0.33951045634639376</v>
      </c>
      <c r="AL1682" s="137">
        <f t="shared" si="325"/>
        <v>0.2850174839688478</v>
      </c>
      <c r="AM1682" s="137" t="str">
        <f t="shared" si="326"/>
        <v/>
      </c>
      <c r="AN1682" s="137">
        <f t="shared" si="327"/>
        <v>0.33951045634639376</v>
      </c>
      <c r="AO1682" s="137" t="str">
        <f t="shared" si="328"/>
        <v/>
      </c>
      <c r="AP1682" s="137">
        <f t="shared" si="329"/>
        <v>0</v>
      </c>
      <c r="AQ1682" s="137" t="str">
        <f t="shared" si="330"/>
        <v/>
      </c>
      <c r="AR1682" s="137" t="str">
        <f t="shared" si="331"/>
        <v/>
      </c>
      <c r="AZ1682" s="163"/>
      <c r="BA1682" s="142"/>
      <c r="BB1682" s="163"/>
      <c r="BC1682" s="174"/>
      <c r="BD1682" s="174"/>
      <c r="BE1682" s="174"/>
      <c r="BF1682" s="174"/>
      <c r="BG1682" s="164"/>
      <c r="BH1682" s="164"/>
      <c r="BI1682" s="164"/>
      <c r="BK1682" s="137">
        <v>835</v>
      </c>
      <c r="BL1682" s="137">
        <f t="shared" si="319"/>
        <v>5.3376000000000872</v>
      </c>
      <c r="BM1682" s="137">
        <f t="shared" si="320"/>
        <v>0.61883761242757551</v>
      </c>
      <c r="BN1682" s="137">
        <f t="shared" si="321"/>
        <v>7.7673794115640238E-4</v>
      </c>
      <c r="BO1682" s="137" t="str">
        <f t="shared" si="322"/>
        <v/>
      </c>
      <c r="BP1682" s="137" t="str">
        <f t="shared" si="332"/>
        <v/>
      </c>
    </row>
    <row r="1683" spans="3:68" ht="20.100000000000001" customHeight="1" x14ac:dyDescent="0.25">
      <c r="C1683" s="12"/>
      <c r="E1683" s="130"/>
      <c r="F1683" s="130"/>
      <c r="S1683" s="138"/>
      <c r="U1683" s="154"/>
      <c r="V1683" s="154"/>
      <c r="AF1683" s="137">
        <v>859</v>
      </c>
      <c r="AG1683" s="137">
        <f t="shared" si="323"/>
        <v>-0.56400000000000006</v>
      </c>
      <c r="AK1683" s="137">
        <f t="shared" si="324"/>
        <v>0.34027997879027366</v>
      </c>
      <c r="AL1683" s="137">
        <f t="shared" si="325"/>
        <v>0.28637706607116326</v>
      </c>
      <c r="AM1683" s="137" t="str">
        <f t="shared" si="326"/>
        <v/>
      </c>
      <c r="AN1683" s="137">
        <f t="shared" si="327"/>
        <v>0.34027997879027366</v>
      </c>
      <c r="AO1683" s="137" t="str">
        <f t="shared" si="328"/>
        <v/>
      </c>
      <c r="AP1683" s="137">
        <f t="shared" si="329"/>
        <v>0</v>
      </c>
      <c r="AQ1683" s="137" t="str">
        <f t="shared" si="330"/>
        <v/>
      </c>
      <c r="AR1683" s="137" t="str">
        <f t="shared" si="331"/>
        <v/>
      </c>
      <c r="AZ1683" s="163"/>
      <c r="BA1683" s="142"/>
      <c r="BB1683" s="163"/>
      <c r="BC1683" s="174"/>
      <c r="BD1683" s="174"/>
      <c r="BE1683" s="174"/>
      <c r="BF1683" s="174"/>
      <c r="BG1683" s="164"/>
      <c r="BH1683" s="164"/>
      <c r="BI1683" s="164"/>
      <c r="BK1683" s="137">
        <v>836</v>
      </c>
      <c r="BL1683" s="137">
        <f t="shared" si="319"/>
        <v>5.3440000000000873</v>
      </c>
      <c r="BM1683" s="137">
        <f t="shared" si="320"/>
        <v>0.61806087448641911</v>
      </c>
      <c r="BN1683" s="137">
        <f t="shared" si="321"/>
        <v>7.7657795952457143E-4</v>
      </c>
      <c r="BO1683" s="137" t="str">
        <f t="shared" si="322"/>
        <v/>
      </c>
      <c r="BP1683" s="137" t="str">
        <f t="shared" si="332"/>
        <v/>
      </c>
    </row>
    <row r="1684" spans="3:68" ht="20.100000000000001" customHeight="1" x14ac:dyDescent="0.25">
      <c r="C1684" s="12"/>
      <c r="E1684" s="130"/>
      <c r="F1684" s="130"/>
      <c r="S1684" s="138"/>
      <c r="U1684" s="154"/>
      <c r="V1684" s="154"/>
      <c r="AF1684" s="137">
        <v>860</v>
      </c>
      <c r="AG1684" s="137">
        <f t="shared" si="323"/>
        <v>-0.56000000000000005</v>
      </c>
      <c r="AK1684" s="137">
        <f t="shared" si="324"/>
        <v>0.34104578863035256</v>
      </c>
      <c r="AL1684" s="137">
        <f t="shared" si="325"/>
        <v>0.28773971884902705</v>
      </c>
      <c r="AM1684" s="137" t="str">
        <f t="shared" si="326"/>
        <v/>
      </c>
      <c r="AN1684" s="137">
        <f t="shared" si="327"/>
        <v>0.34104578863035256</v>
      </c>
      <c r="AO1684" s="137" t="str">
        <f t="shared" si="328"/>
        <v/>
      </c>
      <c r="AP1684" s="137">
        <f t="shared" si="329"/>
        <v>0</v>
      </c>
      <c r="AQ1684" s="137" t="str">
        <f t="shared" si="330"/>
        <v/>
      </c>
      <c r="AR1684" s="137" t="str">
        <f t="shared" si="331"/>
        <v/>
      </c>
      <c r="AZ1684" s="163"/>
      <c r="BA1684" s="142"/>
      <c r="BB1684" s="163"/>
      <c r="BC1684" s="174"/>
      <c r="BD1684" s="174"/>
      <c r="BE1684" s="174"/>
      <c r="BF1684" s="174"/>
      <c r="BG1684" s="164"/>
      <c r="BH1684" s="164"/>
      <c r="BI1684" s="164"/>
      <c r="BK1684" s="137">
        <v>837</v>
      </c>
      <c r="BL1684" s="137">
        <f t="shared" si="319"/>
        <v>5.3504000000000875</v>
      </c>
      <c r="BM1684" s="137">
        <f t="shared" si="320"/>
        <v>0.61728429652689454</v>
      </c>
      <c r="BN1684" s="137">
        <f t="shared" si="321"/>
        <v>7.7641523021898529E-4</v>
      </c>
      <c r="BO1684" s="137" t="str">
        <f t="shared" si="322"/>
        <v/>
      </c>
      <c r="BP1684" s="137" t="str">
        <f t="shared" si="332"/>
        <v/>
      </c>
    </row>
    <row r="1685" spans="3:68" ht="20.100000000000001" customHeight="1" x14ac:dyDescent="0.25">
      <c r="C1685" s="12"/>
      <c r="E1685" s="130"/>
      <c r="F1685" s="130"/>
      <c r="S1685" s="138"/>
      <c r="U1685" s="154"/>
      <c r="V1685" s="154"/>
      <c r="AF1685" s="137">
        <v>861</v>
      </c>
      <c r="AG1685" s="137">
        <f t="shared" si="323"/>
        <v>-0.55600000000000005</v>
      </c>
      <c r="AK1685" s="137">
        <f t="shared" si="324"/>
        <v>0.34180785297801497</v>
      </c>
      <c r="AL1685" s="137">
        <f t="shared" si="325"/>
        <v>0.28910542738621148</v>
      </c>
      <c r="AM1685" s="137" t="str">
        <f t="shared" si="326"/>
        <v/>
      </c>
      <c r="AN1685" s="137">
        <f t="shared" si="327"/>
        <v>0.34180785297801497</v>
      </c>
      <c r="AO1685" s="137" t="str">
        <f t="shared" si="328"/>
        <v/>
      </c>
      <c r="AP1685" s="137">
        <f t="shared" si="329"/>
        <v>0</v>
      </c>
      <c r="AQ1685" s="137" t="str">
        <f t="shared" si="330"/>
        <v/>
      </c>
      <c r="AR1685" s="137" t="str">
        <f t="shared" si="331"/>
        <v/>
      </c>
      <c r="AZ1685" s="163"/>
      <c r="BA1685" s="142"/>
      <c r="BB1685" s="163"/>
      <c r="BC1685" s="174"/>
      <c r="BD1685" s="174"/>
      <c r="BE1685" s="174"/>
      <c r="BF1685" s="174"/>
      <c r="BG1685" s="164"/>
      <c r="BH1685" s="164"/>
      <c r="BI1685" s="164"/>
      <c r="BK1685" s="137">
        <v>838</v>
      </c>
      <c r="BL1685" s="137">
        <f t="shared" si="319"/>
        <v>5.3568000000000877</v>
      </c>
      <c r="BM1685" s="137">
        <f t="shared" si="320"/>
        <v>0.61650788129667555</v>
      </c>
      <c r="BN1685" s="137">
        <f t="shared" si="321"/>
        <v>7.7624976162427028E-4</v>
      </c>
      <c r="BO1685" s="137" t="str">
        <f t="shared" si="322"/>
        <v/>
      </c>
      <c r="BP1685" s="137" t="str">
        <f t="shared" si="332"/>
        <v/>
      </c>
    </row>
    <row r="1686" spans="3:68" ht="20.100000000000001" customHeight="1" x14ac:dyDescent="0.25">
      <c r="C1686" s="12"/>
      <c r="E1686" s="130"/>
      <c r="F1686" s="130"/>
      <c r="S1686" s="138"/>
      <c r="U1686" s="154"/>
      <c r="V1686" s="154"/>
      <c r="AF1686" s="137">
        <v>862</v>
      </c>
      <c r="AG1686" s="137">
        <f t="shared" si="323"/>
        <v>-0.55200000000000005</v>
      </c>
      <c r="AK1686" s="137">
        <f t="shared" si="324"/>
        <v>0.34256613905087618</v>
      </c>
      <c r="AL1686" s="137">
        <f t="shared" si="325"/>
        <v>0.29047417663514652</v>
      </c>
      <c r="AM1686" s="137" t="str">
        <f t="shared" si="326"/>
        <v/>
      </c>
      <c r="AN1686" s="137">
        <f t="shared" si="327"/>
        <v>0.34256613905087618</v>
      </c>
      <c r="AO1686" s="137" t="str">
        <f t="shared" si="328"/>
        <v/>
      </c>
      <c r="AP1686" s="137">
        <f t="shared" si="329"/>
        <v>0</v>
      </c>
      <c r="AQ1686" s="137" t="str">
        <f t="shared" si="330"/>
        <v/>
      </c>
      <c r="AR1686" s="137" t="str">
        <f t="shared" si="331"/>
        <v/>
      </c>
      <c r="AZ1686" s="163"/>
      <c r="BA1686" s="142"/>
      <c r="BB1686" s="163"/>
      <c r="BC1686" s="174"/>
      <c r="BD1686" s="174"/>
      <c r="BE1686" s="174"/>
      <c r="BF1686" s="174"/>
      <c r="BG1686" s="164"/>
      <c r="BH1686" s="164"/>
      <c r="BI1686" s="164"/>
      <c r="BK1686" s="137">
        <v>839</v>
      </c>
      <c r="BL1686" s="137">
        <f t="shared" si="319"/>
        <v>5.3632000000000879</v>
      </c>
      <c r="BM1686" s="137">
        <f t="shared" si="320"/>
        <v>0.61573163153505128</v>
      </c>
      <c r="BN1686" s="137">
        <f t="shared" si="321"/>
        <v>7.7608156212372048E-4</v>
      </c>
      <c r="BO1686" s="137" t="str">
        <f t="shared" si="322"/>
        <v/>
      </c>
      <c r="BP1686" s="137" t="str">
        <f t="shared" si="332"/>
        <v/>
      </c>
    </row>
    <row r="1687" spans="3:68" ht="20.100000000000001" customHeight="1" x14ac:dyDescent="0.25">
      <c r="C1687" s="12"/>
      <c r="E1687" s="130"/>
      <c r="F1687" s="130"/>
      <c r="S1687" s="138"/>
      <c r="U1687" s="154"/>
      <c r="V1687" s="154"/>
      <c r="AF1687" s="137">
        <v>863</v>
      </c>
      <c r="AG1687" s="137">
        <f t="shared" si="323"/>
        <v>-0.54800000000000004</v>
      </c>
      <c r="AK1687" s="137">
        <f t="shared" si="324"/>
        <v>0.34332061417511983</v>
      </c>
      <c r="AL1687" s="137">
        <f t="shared" si="325"/>
        <v>0.2918459514173487</v>
      </c>
      <c r="AM1687" s="137" t="str">
        <f t="shared" si="326"/>
        <v/>
      </c>
      <c r="AN1687" s="137">
        <f t="shared" si="327"/>
        <v>0.34332061417511983</v>
      </c>
      <c r="AO1687" s="137" t="str">
        <f t="shared" si="328"/>
        <v/>
      </c>
      <c r="AP1687" s="137">
        <f t="shared" si="329"/>
        <v>0</v>
      </c>
      <c r="AQ1687" s="137" t="str">
        <f t="shared" si="330"/>
        <v/>
      </c>
      <c r="AR1687" s="137" t="str">
        <f t="shared" si="331"/>
        <v/>
      </c>
      <c r="AZ1687" s="163"/>
      <c r="BA1687" s="142"/>
      <c r="BB1687" s="163"/>
      <c r="BC1687" s="174"/>
      <c r="BD1687" s="174"/>
      <c r="BE1687" s="174"/>
      <c r="BF1687" s="174"/>
      <c r="BG1687" s="164"/>
      <c r="BH1687" s="164"/>
      <c r="BI1687" s="164"/>
      <c r="BK1687" s="137">
        <v>840</v>
      </c>
      <c r="BL1687" s="137">
        <f t="shared" si="319"/>
        <v>5.3696000000000881</v>
      </c>
      <c r="BM1687" s="137">
        <f t="shared" si="320"/>
        <v>0.61495554997292756</v>
      </c>
      <c r="BN1687" s="137">
        <f t="shared" si="321"/>
        <v>7.7591064010085198E-4</v>
      </c>
      <c r="BO1687" s="137" t="str">
        <f t="shared" si="322"/>
        <v/>
      </c>
      <c r="BP1687" s="137" t="str">
        <f t="shared" si="332"/>
        <v/>
      </c>
    </row>
    <row r="1688" spans="3:68" ht="20.100000000000001" customHeight="1" x14ac:dyDescent="0.25">
      <c r="C1688" s="12"/>
      <c r="E1688" s="130"/>
      <c r="F1688" s="130"/>
      <c r="S1688" s="138"/>
      <c r="U1688" s="154"/>
      <c r="V1688" s="154"/>
      <c r="AF1688" s="137">
        <v>864</v>
      </c>
      <c r="AG1688" s="137">
        <f t="shared" si="323"/>
        <v>-0.54400000000000004</v>
      </c>
      <c r="AK1688" s="137">
        <f t="shared" si="324"/>
        <v>0.34407124578783232</v>
      </c>
      <c r="AL1688" s="137">
        <f t="shared" si="325"/>
        <v>0.29322073642386043</v>
      </c>
      <c r="AM1688" s="137" t="str">
        <f t="shared" si="326"/>
        <v/>
      </c>
      <c r="AN1688" s="137">
        <f t="shared" si="327"/>
        <v>0.34407124578783232</v>
      </c>
      <c r="AO1688" s="137" t="str">
        <f t="shared" si="328"/>
        <v/>
      </c>
      <c r="AP1688" s="137">
        <f t="shared" si="329"/>
        <v>0</v>
      </c>
      <c r="AQ1688" s="137" t="str">
        <f t="shared" si="330"/>
        <v/>
      </c>
      <c r="AR1688" s="137" t="str">
        <f t="shared" si="331"/>
        <v/>
      </c>
      <c r="AZ1688" s="163"/>
      <c r="BA1688" s="142"/>
      <c r="BB1688" s="163"/>
      <c r="BC1688" s="174"/>
      <c r="BD1688" s="174"/>
      <c r="BE1688" s="174"/>
      <c r="BF1688" s="174"/>
      <c r="BG1688" s="164"/>
      <c r="BH1688" s="164"/>
      <c r="BI1688" s="164"/>
      <c r="BK1688" s="137">
        <v>841</v>
      </c>
      <c r="BL1688" s="137">
        <f t="shared" si="319"/>
        <v>5.3760000000000883</v>
      </c>
      <c r="BM1688" s="137">
        <f t="shared" si="320"/>
        <v>0.61417963933282671</v>
      </c>
      <c r="BN1688" s="137">
        <f t="shared" si="321"/>
        <v>7.757370039382927E-4</v>
      </c>
      <c r="BO1688" s="137" t="str">
        <f t="shared" si="322"/>
        <v/>
      </c>
      <c r="BP1688" s="137" t="str">
        <f t="shared" si="332"/>
        <v/>
      </c>
    </row>
    <row r="1689" spans="3:68" ht="20.100000000000001" customHeight="1" x14ac:dyDescent="0.25">
      <c r="C1689" s="12"/>
      <c r="E1689" s="130"/>
      <c r="F1689" s="130"/>
      <c r="S1689" s="138"/>
      <c r="U1689" s="154"/>
      <c r="V1689" s="154"/>
      <c r="AF1689" s="137">
        <v>865</v>
      </c>
      <c r="AG1689" s="137">
        <f t="shared" si="323"/>
        <v>-0.54</v>
      </c>
      <c r="AK1689" s="137">
        <f t="shared" si="324"/>
        <v>0.34481800143933333</v>
      </c>
      <c r="AL1689" s="137">
        <f t="shared" si="325"/>
        <v>0.29459851621569799</v>
      </c>
      <c r="AM1689" s="137" t="str">
        <f t="shared" si="326"/>
        <v/>
      </c>
      <c r="AN1689" s="137">
        <f t="shared" si="327"/>
        <v>0.34481800143933333</v>
      </c>
      <c r="AO1689" s="137" t="str">
        <f t="shared" si="328"/>
        <v/>
      </c>
      <c r="AP1689" s="137">
        <f t="shared" si="329"/>
        <v>0</v>
      </c>
      <c r="AQ1689" s="137" t="str">
        <f t="shared" si="330"/>
        <v/>
      </c>
      <c r="AR1689" s="137" t="str">
        <f t="shared" si="331"/>
        <v/>
      </c>
      <c r="AZ1689" s="163"/>
      <c r="BA1689" s="142"/>
      <c r="BB1689" s="163"/>
      <c r="BC1689" s="174"/>
      <c r="BD1689" s="174"/>
      <c r="BE1689" s="174"/>
      <c r="BF1689" s="174"/>
      <c r="BG1689" s="164"/>
      <c r="BH1689" s="164"/>
      <c r="BI1689" s="164"/>
      <c r="BK1689" s="137">
        <v>842</v>
      </c>
      <c r="BL1689" s="137">
        <f t="shared" si="319"/>
        <v>5.3824000000000884</v>
      </c>
      <c r="BM1689" s="137">
        <f t="shared" si="320"/>
        <v>0.61340390232888842</v>
      </c>
      <c r="BN1689" s="137">
        <f t="shared" si="321"/>
        <v>7.7556066201722729E-4</v>
      </c>
      <c r="BO1689" s="137" t="str">
        <f t="shared" si="322"/>
        <v/>
      </c>
      <c r="BP1689" s="137" t="str">
        <f t="shared" si="332"/>
        <v/>
      </c>
    </row>
    <row r="1690" spans="3:68" ht="20.100000000000001" customHeight="1" x14ac:dyDescent="0.25">
      <c r="C1690" s="12"/>
      <c r="E1690" s="130"/>
      <c r="F1690" s="130"/>
      <c r="S1690" s="138"/>
      <c r="U1690" s="154"/>
      <c r="V1690" s="154"/>
      <c r="AF1690" s="137">
        <v>866</v>
      </c>
      <c r="AG1690" s="137">
        <f t="shared" si="323"/>
        <v>-0.53600000000000003</v>
      </c>
      <c r="AK1690" s="137">
        <f t="shared" si="324"/>
        <v>0.34556084879550247</v>
      </c>
      <c r="AL1690" s="137">
        <f t="shared" si="325"/>
        <v>0.29597927522430945</v>
      </c>
      <c r="AM1690" s="137" t="str">
        <f t="shared" si="326"/>
        <v/>
      </c>
      <c r="AN1690" s="137">
        <f t="shared" si="327"/>
        <v>0.34556084879550247</v>
      </c>
      <c r="AO1690" s="137" t="str">
        <f t="shared" si="328"/>
        <v/>
      </c>
      <c r="AP1690" s="137">
        <f t="shared" si="329"/>
        <v>0</v>
      </c>
      <c r="AQ1690" s="137" t="str">
        <f t="shared" si="330"/>
        <v/>
      </c>
      <c r="AR1690" s="137" t="str">
        <f t="shared" si="331"/>
        <v/>
      </c>
      <c r="AZ1690" s="163"/>
      <c r="BA1690" s="142"/>
      <c r="BB1690" s="163"/>
      <c r="BC1690" s="174"/>
      <c r="BD1690" s="174"/>
      <c r="BE1690" s="174"/>
      <c r="BF1690" s="174"/>
      <c r="BG1690" s="164"/>
      <c r="BH1690" s="164"/>
      <c r="BI1690" s="164"/>
      <c r="BK1690" s="137">
        <v>843</v>
      </c>
      <c r="BL1690" s="137">
        <f t="shared" si="319"/>
        <v>5.3888000000000886</v>
      </c>
      <c r="BM1690" s="137">
        <f t="shared" si="320"/>
        <v>0.61262834166687119</v>
      </c>
      <c r="BN1690" s="137">
        <f t="shared" si="321"/>
        <v>7.753816227185073E-4</v>
      </c>
      <c r="BO1690" s="137" t="str">
        <f t="shared" si="322"/>
        <v/>
      </c>
      <c r="BP1690" s="137" t="str">
        <f t="shared" si="332"/>
        <v/>
      </c>
    </row>
    <row r="1691" spans="3:68" ht="20.100000000000001" customHeight="1" x14ac:dyDescent="0.25">
      <c r="C1691" s="12"/>
      <c r="E1691" s="130"/>
      <c r="F1691" s="130"/>
      <c r="S1691" s="138"/>
      <c r="U1691" s="154"/>
      <c r="V1691" s="154"/>
      <c r="AF1691" s="137">
        <v>867</v>
      </c>
      <c r="AG1691" s="137">
        <f t="shared" si="323"/>
        <v>-0.53200000000000003</v>
      </c>
      <c r="AK1691" s="137">
        <f t="shared" si="324"/>
        <v>0.3462997556401014</v>
      </c>
      <c r="AL1691" s="137">
        <f t="shared" si="325"/>
        <v>0.29736299775204122</v>
      </c>
      <c r="AM1691" s="137" t="str">
        <f t="shared" si="326"/>
        <v/>
      </c>
      <c r="AN1691" s="137">
        <f t="shared" si="327"/>
        <v>0.3462997556401014</v>
      </c>
      <c r="AO1691" s="137" t="str">
        <f t="shared" si="328"/>
        <v/>
      </c>
      <c r="AP1691" s="137">
        <f t="shared" si="329"/>
        <v>0</v>
      </c>
      <c r="AQ1691" s="137" t="str">
        <f t="shared" si="330"/>
        <v/>
      </c>
      <c r="AR1691" s="137" t="str">
        <f t="shared" si="331"/>
        <v/>
      </c>
      <c r="AZ1691" s="163"/>
      <c r="BA1691" s="142"/>
      <c r="BB1691" s="163"/>
      <c r="BC1691" s="174"/>
      <c r="BD1691" s="174"/>
      <c r="BE1691" s="174"/>
      <c r="BF1691" s="174"/>
      <c r="BG1691" s="164"/>
      <c r="BH1691" s="164"/>
      <c r="BI1691" s="164"/>
      <c r="BK1691" s="137">
        <v>844</v>
      </c>
      <c r="BL1691" s="137">
        <f t="shared" si="319"/>
        <v>5.3952000000000888</v>
      </c>
      <c r="BM1691" s="137">
        <f t="shared" si="320"/>
        <v>0.61185296004415268</v>
      </c>
      <c r="BN1691" s="137">
        <f t="shared" si="321"/>
        <v>7.7519989442231818E-4</v>
      </c>
      <c r="BO1691" s="137" t="str">
        <f t="shared" si="322"/>
        <v/>
      </c>
      <c r="BP1691" s="137" t="str">
        <f t="shared" si="332"/>
        <v/>
      </c>
    </row>
    <row r="1692" spans="3:68" ht="20.100000000000001" customHeight="1" x14ac:dyDescent="0.25">
      <c r="C1692" s="12"/>
      <c r="E1692" s="130"/>
      <c r="F1692" s="130"/>
      <c r="S1692" s="138"/>
      <c r="U1692" s="154"/>
      <c r="V1692" s="154"/>
      <c r="AF1692" s="137">
        <v>868</v>
      </c>
      <c r="AG1692" s="137">
        <f t="shared" si="323"/>
        <v>-0.52800000000000002</v>
      </c>
      <c r="AK1692" s="137">
        <f t="shared" si="324"/>
        <v>0.34703468987709229</v>
      </c>
      <c r="AL1692" s="137">
        <f t="shared" si="325"/>
        <v>0.2987496679726146</v>
      </c>
      <c r="AM1692" s="137" t="str">
        <f t="shared" si="326"/>
        <v/>
      </c>
      <c r="AN1692" s="137">
        <f t="shared" si="327"/>
        <v>0.34703468987709229</v>
      </c>
      <c r="AO1692" s="137" t="str">
        <f t="shared" si="328"/>
        <v/>
      </c>
      <c r="AP1692" s="137">
        <f t="shared" si="329"/>
        <v>0</v>
      </c>
      <c r="AQ1692" s="137" t="str">
        <f t="shared" si="330"/>
        <v/>
      </c>
      <c r="AR1692" s="137" t="str">
        <f t="shared" si="331"/>
        <v/>
      </c>
      <c r="AZ1692" s="163"/>
      <c r="BA1692" s="142"/>
      <c r="BB1692" s="163"/>
      <c r="BC1692" s="174"/>
      <c r="BD1692" s="174"/>
      <c r="BE1692" s="174"/>
      <c r="BF1692" s="174"/>
      <c r="BG1692" s="164"/>
      <c r="BH1692" s="164"/>
      <c r="BI1692" s="164"/>
      <c r="BK1692" s="137">
        <v>845</v>
      </c>
      <c r="BL1692" s="137">
        <f t="shared" si="319"/>
        <v>5.401600000000089</v>
      </c>
      <c r="BM1692" s="137">
        <f t="shared" si="320"/>
        <v>0.61107776014973036</v>
      </c>
      <c r="BN1692" s="137">
        <f t="shared" si="321"/>
        <v>7.7501548550718002E-4</v>
      </c>
      <c r="BO1692" s="137" t="str">
        <f t="shared" si="322"/>
        <v/>
      </c>
      <c r="BP1692" s="137" t="str">
        <f t="shared" si="332"/>
        <v/>
      </c>
    </row>
    <row r="1693" spans="3:68" ht="20.100000000000001" customHeight="1" x14ac:dyDescent="0.25">
      <c r="C1693" s="12"/>
      <c r="E1693" s="130"/>
      <c r="F1693" s="130"/>
      <c r="S1693" s="138"/>
      <c r="U1693" s="154"/>
      <c r="V1693" s="154"/>
      <c r="AF1693" s="137">
        <v>869</v>
      </c>
      <c r="AG1693" s="137">
        <f t="shared" si="323"/>
        <v>-0.52400000000000002</v>
      </c>
      <c r="AK1693" s="137">
        <f t="shared" si="324"/>
        <v>0.34776561953295076</v>
      </c>
      <c r="AL1693" s="137">
        <f t="shared" si="325"/>
        <v>0.30013926993161094</v>
      </c>
      <c r="AM1693" s="137" t="str">
        <f t="shared" si="326"/>
        <v/>
      </c>
      <c r="AN1693" s="137">
        <f t="shared" si="327"/>
        <v>0.34776561953295076</v>
      </c>
      <c r="AO1693" s="137" t="str">
        <f t="shared" si="328"/>
        <v/>
      </c>
      <c r="AP1693" s="137">
        <f t="shared" si="329"/>
        <v>0</v>
      </c>
      <c r="AQ1693" s="137" t="str">
        <f t="shared" si="330"/>
        <v/>
      </c>
      <c r="AR1693" s="137" t="str">
        <f t="shared" si="331"/>
        <v/>
      </c>
      <c r="AZ1693" s="163"/>
      <c r="BA1693" s="142"/>
      <c r="BB1693" s="163"/>
      <c r="BC1693" s="174"/>
      <c r="BD1693" s="174"/>
      <c r="BE1693" s="174"/>
      <c r="BF1693" s="174"/>
      <c r="BG1693" s="164"/>
      <c r="BH1693" s="164"/>
      <c r="BI1693" s="164"/>
      <c r="BK1693" s="137">
        <v>846</v>
      </c>
      <c r="BL1693" s="137">
        <f t="shared" si="319"/>
        <v>5.4080000000000892</v>
      </c>
      <c r="BM1693" s="137">
        <f t="shared" si="320"/>
        <v>0.61030274466422318</v>
      </c>
      <c r="BN1693" s="137">
        <f t="shared" si="321"/>
        <v>7.7482840435016964E-4</v>
      </c>
      <c r="BO1693" s="137" t="str">
        <f t="shared" si="322"/>
        <v/>
      </c>
      <c r="BP1693" s="137" t="str">
        <f t="shared" si="332"/>
        <v/>
      </c>
    </row>
    <row r="1694" spans="3:68" ht="20.100000000000001" customHeight="1" x14ac:dyDescent="0.25">
      <c r="C1694" s="12"/>
      <c r="E1694" s="130"/>
      <c r="F1694" s="130"/>
      <c r="S1694" s="138"/>
      <c r="U1694" s="154"/>
      <c r="V1694" s="154"/>
      <c r="AF1694" s="137">
        <v>870</v>
      </c>
      <c r="AG1694" s="137">
        <f t="shared" si="323"/>
        <v>-0.52</v>
      </c>
      <c r="AK1694" s="137">
        <f t="shared" si="324"/>
        <v>0.34849251275897447</v>
      </c>
      <c r="AL1694" s="137">
        <f t="shared" si="325"/>
        <v>0.30153178754696619</v>
      </c>
      <c r="AM1694" s="137" t="str">
        <f t="shared" si="326"/>
        <v/>
      </c>
      <c r="AN1694" s="137">
        <f t="shared" si="327"/>
        <v>0.34849251275897447</v>
      </c>
      <c r="AO1694" s="137" t="str">
        <f t="shared" si="328"/>
        <v/>
      </c>
      <c r="AP1694" s="137">
        <f t="shared" si="329"/>
        <v>0</v>
      </c>
      <c r="AQ1694" s="137" t="str">
        <f t="shared" si="330"/>
        <v/>
      </c>
      <c r="AR1694" s="137" t="str">
        <f t="shared" si="331"/>
        <v/>
      </c>
      <c r="AZ1694" s="163"/>
      <c r="BA1694" s="142"/>
      <c r="BB1694" s="163"/>
      <c r="BC1694" s="174"/>
      <c r="BD1694" s="174"/>
      <c r="BE1694" s="174"/>
      <c r="BF1694" s="174"/>
      <c r="BG1694" s="164"/>
      <c r="BH1694" s="164"/>
      <c r="BI1694" s="164"/>
      <c r="BK1694" s="137">
        <v>847</v>
      </c>
      <c r="BL1694" s="137">
        <f t="shared" si="319"/>
        <v>5.4144000000000894</v>
      </c>
      <c r="BM1694" s="137">
        <f t="shared" si="320"/>
        <v>0.60952791625987301</v>
      </c>
      <c r="BN1694" s="137">
        <f t="shared" si="321"/>
        <v>7.7463865932747566E-4</v>
      </c>
      <c r="BO1694" s="137" t="str">
        <f t="shared" si="322"/>
        <v/>
      </c>
      <c r="BP1694" s="137" t="str">
        <f t="shared" si="332"/>
        <v/>
      </c>
    </row>
    <row r="1695" spans="3:68" ht="20.100000000000001" customHeight="1" x14ac:dyDescent="0.25">
      <c r="C1695" s="12"/>
      <c r="E1695" s="130"/>
      <c r="F1695" s="130"/>
      <c r="S1695" s="138"/>
      <c r="U1695" s="154"/>
      <c r="V1695" s="154"/>
      <c r="AF1695" s="137">
        <v>871</v>
      </c>
      <c r="AG1695" s="137">
        <f t="shared" si="323"/>
        <v>-0.51600000000000001</v>
      </c>
      <c r="AK1695" s="137">
        <f t="shared" si="324"/>
        <v>0.34921533783358666</v>
      </c>
      <c r="AL1695" s="137">
        <f t="shared" si="325"/>
        <v>0.30292720460947509</v>
      </c>
      <c r="AM1695" s="137" t="str">
        <f t="shared" si="326"/>
        <v/>
      </c>
      <c r="AN1695" s="137">
        <f t="shared" si="327"/>
        <v>0.34921533783358666</v>
      </c>
      <c r="AO1695" s="137" t="str">
        <f t="shared" si="328"/>
        <v/>
      </c>
      <c r="AP1695" s="137">
        <f t="shared" si="329"/>
        <v>0</v>
      </c>
      <c r="AQ1695" s="137" t="str">
        <f t="shared" si="330"/>
        <v/>
      </c>
      <c r="AR1695" s="137" t="str">
        <f t="shared" si="331"/>
        <v/>
      </c>
      <c r="AZ1695" s="163"/>
      <c r="BA1695" s="142"/>
      <c r="BB1695" s="163"/>
      <c r="BC1695" s="174"/>
      <c r="BD1695" s="174"/>
      <c r="BE1695" s="174"/>
      <c r="BF1695" s="174"/>
      <c r="BG1695" s="164"/>
      <c r="BH1695" s="164"/>
      <c r="BI1695" s="164"/>
      <c r="BK1695" s="137">
        <v>848</v>
      </c>
      <c r="BL1695" s="137">
        <f t="shared" si="319"/>
        <v>5.4208000000000895</v>
      </c>
      <c r="BM1695" s="137">
        <f t="shared" si="320"/>
        <v>0.60875327760054554</v>
      </c>
      <c r="BN1695" s="137">
        <f t="shared" si="321"/>
        <v>7.7444625881339935E-4</v>
      </c>
      <c r="BO1695" s="137" t="str">
        <f t="shared" si="322"/>
        <v/>
      </c>
      <c r="BP1695" s="137" t="str">
        <f t="shared" si="332"/>
        <v/>
      </c>
    </row>
    <row r="1696" spans="3:68" ht="20.100000000000001" customHeight="1" x14ac:dyDescent="0.25">
      <c r="C1696" s="12"/>
      <c r="E1696" s="130"/>
      <c r="F1696" s="130"/>
      <c r="S1696" s="138"/>
      <c r="U1696" s="154"/>
      <c r="V1696" s="154"/>
      <c r="AF1696" s="137">
        <v>872</v>
      </c>
      <c r="AG1696" s="137">
        <f t="shared" si="323"/>
        <v>-0.51200000000000001</v>
      </c>
      <c r="AK1696" s="137">
        <f t="shared" si="324"/>
        <v>0.34993406316463371</v>
      </c>
      <c r="AL1696" s="137">
        <f t="shared" si="325"/>
        <v>0.30432550478330422</v>
      </c>
      <c r="AM1696" s="137" t="str">
        <f t="shared" si="326"/>
        <v/>
      </c>
      <c r="AN1696" s="137">
        <f t="shared" si="327"/>
        <v>0.34993406316463371</v>
      </c>
      <c r="AO1696" s="137" t="str">
        <f t="shared" si="328"/>
        <v/>
      </c>
      <c r="AP1696" s="137">
        <f t="shared" si="329"/>
        <v>0</v>
      </c>
      <c r="AQ1696" s="137" t="str">
        <f t="shared" si="330"/>
        <v/>
      </c>
      <c r="AR1696" s="137" t="str">
        <f t="shared" si="331"/>
        <v/>
      </c>
      <c r="AZ1696" s="163"/>
      <c r="BA1696" s="142"/>
      <c r="BB1696" s="163"/>
      <c r="BC1696" s="174"/>
      <c r="BD1696" s="174"/>
      <c r="BE1696" s="174"/>
      <c r="BF1696" s="174"/>
      <c r="BG1696" s="164"/>
      <c r="BH1696" s="164"/>
      <c r="BI1696" s="164"/>
      <c r="BK1696" s="137">
        <v>849</v>
      </c>
      <c r="BL1696" s="137">
        <f t="shared" si="319"/>
        <v>5.4272000000000897</v>
      </c>
      <c r="BM1696" s="137">
        <f t="shared" si="320"/>
        <v>0.60797883134173214</v>
      </c>
      <c r="BN1696" s="137">
        <f t="shared" si="321"/>
        <v>7.7425121118068763E-4</v>
      </c>
      <c r="BO1696" s="137" t="str">
        <f t="shared" si="322"/>
        <v/>
      </c>
      <c r="BP1696" s="137" t="str">
        <f t="shared" si="332"/>
        <v/>
      </c>
    </row>
    <row r="1697" spans="3:68" ht="20.100000000000001" customHeight="1" x14ac:dyDescent="0.25">
      <c r="C1697" s="12"/>
      <c r="E1697" s="130"/>
      <c r="F1697" s="130"/>
      <c r="S1697" s="138"/>
      <c r="U1697" s="154"/>
      <c r="V1697" s="154"/>
      <c r="AF1697" s="137">
        <v>873</v>
      </c>
      <c r="AG1697" s="137">
        <f t="shared" si="323"/>
        <v>-0.50800000000000001</v>
      </c>
      <c r="AK1697" s="137">
        <f t="shared" si="324"/>
        <v>0.35064865729167793</v>
      </c>
      <c r="AL1697" s="137">
        <f t="shared" si="325"/>
        <v>0.30572667160651423</v>
      </c>
      <c r="AM1697" s="137" t="str">
        <f t="shared" si="326"/>
        <v/>
      </c>
      <c r="AN1697" s="137">
        <f t="shared" si="327"/>
        <v>0.35064865729167793</v>
      </c>
      <c r="AO1697" s="137" t="str">
        <f t="shared" si="328"/>
        <v/>
      </c>
      <c r="AP1697" s="137">
        <f t="shared" si="329"/>
        <v>0</v>
      </c>
      <c r="AQ1697" s="137" t="str">
        <f t="shared" si="330"/>
        <v/>
      </c>
      <c r="AR1697" s="137" t="str">
        <f t="shared" si="331"/>
        <v/>
      </c>
      <c r="AZ1697" s="163"/>
      <c r="BA1697" s="142"/>
      <c r="BB1697" s="163"/>
      <c r="BC1697" s="174"/>
      <c r="BD1697" s="174"/>
      <c r="BE1697" s="174"/>
      <c r="BF1697" s="174"/>
      <c r="BG1697" s="164"/>
      <c r="BH1697" s="164"/>
      <c r="BI1697" s="164"/>
      <c r="BK1697" s="137">
        <v>850</v>
      </c>
      <c r="BL1697" s="137">
        <f t="shared" si="319"/>
        <v>5.4336000000000899</v>
      </c>
      <c r="BM1697" s="137">
        <f t="shared" si="320"/>
        <v>0.60720458013055145</v>
      </c>
      <c r="BN1697" s="137">
        <f t="shared" si="321"/>
        <v>7.7405352480097722E-4</v>
      </c>
      <c r="BO1697" s="137" t="str">
        <f t="shared" si="322"/>
        <v/>
      </c>
      <c r="BP1697" s="137" t="str">
        <f t="shared" si="332"/>
        <v/>
      </c>
    </row>
    <row r="1698" spans="3:68" ht="20.100000000000001" customHeight="1" x14ac:dyDescent="0.25">
      <c r="C1698" s="12"/>
      <c r="E1698" s="130"/>
      <c r="F1698" s="130"/>
      <c r="S1698" s="138"/>
      <c r="U1698" s="154"/>
      <c r="V1698" s="154"/>
      <c r="AF1698" s="137">
        <v>874</v>
      </c>
      <c r="AG1698" s="137">
        <f t="shared" si="323"/>
        <v>-0.504</v>
      </c>
      <c r="AK1698" s="137">
        <f t="shared" si="324"/>
        <v>0.35135908888828399</v>
      </c>
      <c r="AL1698" s="137">
        <f t="shared" si="325"/>
        <v>0.30713068849159109</v>
      </c>
      <c r="AM1698" s="137" t="str">
        <f t="shared" si="326"/>
        <v/>
      </c>
      <c r="AN1698" s="137">
        <f t="shared" si="327"/>
        <v>0.35135908888828399</v>
      </c>
      <c r="AO1698" s="137" t="str">
        <f t="shared" si="328"/>
        <v/>
      </c>
      <c r="AP1698" s="137">
        <f t="shared" si="329"/>
        <v>0</v>
      </c>
      <c r="AQ1698" s="137" t="str">
        <f t="shared" si="330"/>
        <v/>
      </c>
      <c r="AR1698" s="137" t="str">
        <f t="shared" si="331"/>
        <v/>
      </c>
      <c r="AZ1698" s="163"/>
      <c r="BA1698" s="142"/>
      <c r="BB1698" s="163"/>
      <c r="BC1698" s="174"/>
      <c r="BD1698" s="174"/>
      <c r="BE1698" s="174"/>
      <c r="BF1698" s="174"/>
      <c r="BG1698" s="164"/>
      <c r="BH1698" s="164"/>
      <c r="BI1698" s="164"/>
      <c r="BK1698" s="137">
        <v>851</v>
      </c>
      <c r="BL1698" s="137">
        <f t="shared" si="319"/>
        <v>5.4400000000000901</v>
      </c>
      <c r="BM1698" s="137">
        <f t="shared" si="320"/>
        <v>0.60643052660575048</v>
      </c>
      <c r="BN1698" s="137">
        <f t="shared" si="321"/>
        <v>7.7385320804335134E-4</v>
      </c>
      <c r="BO1698" s="137" t="str">
        <f t="shared" si="322"/>
        <v/>
      </c>
      <c r="BP1698" s="137" t="str">
        <f t="shared" si="332"/>
        <v/>
      </c>
    </row>
    <row r="1699" spans="3:68" ht="20.100000000000001" customHeight="1" x14ac:dyDescent="0.25">
      <c r="C1699" s="12"/>
      <c r="E1699" s="130"/>
      <c r="F1699" s="130"/>
      <c r="S1699" s="138"/>
      <c r="U1699" s="154"/>
      <c r="V1699" s="154"/>
      <c r="AF1699" s="137">
        <v>875</v>
      </c>
      <c r="AG1699" s="137">
        <f t="shared" si="323"/>
        <v>-0.5</v>
      </c>
      <c r="AK1699" s="137">
        <f t="shared" si="324"/>
        <v>0.35206532676429952</v>
      </c>
      <c r="AL1699" s="137">
        <f t="shared" si="325"/>
        <v>0.30853753872598688</v>
      </c>
      <c r="AM1699" s="137" t="str">
        <f t="shared" si="326"/>
        <v/>
      </c>
      <c r="AN1699" s="137">
        <f t="shared" si="327"/>
        <v>0.35206532676429952</v>
      </c>
      <c r="AO1699" s="137" t="str">
        <f t="shared" si="328"/>
        <v/>
      </c>
      <c r="AP1699" s="137">
        <f t="shared" si="329"/>
        <v>0</v>
      </c>
      <c r="AQ1699" s="137" t="str">
        <f t="shared" si="330"/>
        <v/>
      </c>
      <c r="AR1699" s="137" t="str">
        <f t="shared" si="331"/>
        <v/>
      </c>
      <c r="AZ1699" s="163"/>
      <c r="BA1699" s="142"/>
      <c r="BB1699" s="163"/>
      <c r="BC1699" s="174"/>
      <c r="BD1699" s="174"/>
      <c r="BE1699" s="174"/>
      <c r="BF1699" s="174"/>
      <c r="BG1699" s="164"/>
      <c r="BH1699" s="164"/>
      <c r="BI1699" s="164"/>
      <c r="BK1699" s="137">
        <v>852</v>
      </c>
      <c r="BL1699" s="137">
        <f t="shared" si="319"/>
        <v>5.4464000000000903</v>
      </c>
      <c r="BM1699" s="137">
        <f t="shared" si="320"/>
        <v>0.60565667339770712</v>
      </c>
      <c r="BN1699" s="137">
        <f t="shared" si="321"/>
        <v>7.7365026927456171E-4</v>
      </c>
      <c r="BO1699" s="137" t="str">
        <f t="shared" si="322"/>
        <v/>
      </c>
      <c r="BP1699" s="137" t="str">
        <f t="shared" si="332"/>
        <v/>
      </c>
    </row>
    <row r="1700" spans="3:68" ht="20.100000000000001" customHeight="1" x14ac:dyDescent="0.25">
      <c r="C1700" s="12"/>
      <c r="E1700" s="130"/>
      <c r="F1700" s="130"/>
      <c r="S1700" s="138"/>
      <c r="U1700" s="154"/>
      <c r="V1700" s="154"/>
      <c r="AF1700" s="137">
        <v>876</v>
      </c>
      <c r="AG1700" s="137">
        <f t="shared" si="323"/>
        <v>-0.496</v>
      </c>
      <c r="AK1700" s="137">
        <f t="shared" si="324"/>
        <v>0.3527673398681293</v>
      </c>
      <c r="AL1700" s="137">
        <f t="shared" si="325"/>
        <v>0.30994720547266957</v>
      </c>
      <c r="AM1700" s="137" t="str">
        <f t="shared" si="326"/>
        <v/>
      </c>
      <c r="AN1700" s="137">
        <f t="shared" si="327"/>
        <v>0.3527673398681293</v>
      </c>
      <c r="AO1700" s="137" t="str">
        <f t="shared" si="328"/>
        <v/>
      </c>
      <c r="AP1700" s="137">
        <f t="shared" si="329"/>
        <v>0</v>
      </c>
      <c r="AQ1700" s="137" t="str">
        <f t="shared" si="330"/>
        <v/>
      </c>
      <c r="AR1700" s="137" t="str">
        <f t="shared" si="331"/>
        <v/>
      </c>
      <c r="AZ1700" s="163"/>
      <c r="BA1700" s="142"/>
      <c r="BB1700" s="163"/>
      <c r="BC1700" s="174"/>
      <c r="BD1700" s="174"/>
      <c r="BE1700" s="174"/>
      <c r="BF1700" s="174"/>
      <c r="BG1700" s="164"/>
      <c r="BH1700" s="164"/>
      <c r="BI1700" s="164"/>
      <c r="BK1700" s="137">
        <v>853</v>
      </c>
      <c r="BL1700" s="137">
        <f t="shared" si="319"/>
        <v>5.4528000000000905</v>
      </c>
      <c r="BM1700" s="137">
        <f t="shared" si="320"/>
        <v>0.60488302312843256</v>
      </c>
      <c r="BN1700" s="137">
        <f t="shared" si="321"/>
        <v>7.7344471685980576E-4</v>
      </c>
      <c r="BO1700" s="137" t="str">
        <f t="shared" si="322"/>
        <v/>
      </c>
      <c r="BP1700" s="137" t="str">
        <f t="shared" si="332"/>
        <v/>
      </c>
    </row>
    <row r="1701" spans="3:68" ht="20.100000000000001" customHeight="1" x14ac:dyDescent="0.25">
      <c r="C1701" s="12"/>
      <c r="E1701" s="130"/>
      <c r="F1701" s="130"/>
      <c r="S1701" s="138"/>
      <c r="U1701" s="154"/>
      <c r="V1701" s="154"/>
      <c r="AF1701" s="137">
        <v>877</v>
      </c>
      <c r="AG1701" s="137">
        <f t="shared" si="323"/>
        <v>-0.49199999999999999</v>
      </c>
      <c r="AK1701" s="137">
        <f t="shared" si="324"/>
        <v>0.35346509728900333</v>
      </c>
      <c r="AL1701" s="137">
        <f t="shared" si="325"/>
        <v>0.31135967177068158</v>
      </c>
      <c r="AM1701" s="137" t="str">
        <f t="shared" si="326"/>
        <v/>
      </c>
      <c r="AN1701" s="137">
        <f t="shared" si="327"/>
        <v>0.35346509728900333</v>
      </c>
      <c r="AO1701" s="137" t="str">
        <f t="shared" si="328"/>
        <v/>
      </c>
      <c r="AP1701" s="137">
        <f t="shared" si="329"/>
        <v>0</v>
      </c>
      <c r="AQ1701" s="137" t="str">
        <f t="shared" si="330"/>
        <v/>
      </c>
      <c r="AR1701" s="137" t="str">
        <f t="shared" si="331"/>
        <v/>
      </c>
      <c r="AZ1701" s="163"/>
      <c r="BA1701" s="142"/>
      <c r="BB1701" s="163"/>
      <c r="BC1701" s="174"/>
      <c r="BD1701" s="174"/>
      <c r="BE1701" s="174"/>
      <c r="BF1701" s="174"/>
      <c r="BG1701" s="164"/>
      <c r="BH1701" s="164"/>
      <c r="BI1701" s="164"/>
      <c r="BK1701" s="137">
        <v>854</v>
      </c>
      <c r="BL1701" s="137">
        <f t="shared" ref="BL1701:BL1764" si="333">BL1700+$BO$845</f>
        <v>5.4592000000000906</v>
      </c>
      <c r="BM1701" s="137">
        <f t="shared" ref="BM1701:BM1764" si="334">_xlfn.CHISQ.DIST.RT(BL1701,7)</f>
        <v>0.60410957841157276</v>
      </c>
      <c r="BN1701" s="137">
        <f t="shared" ref="BN1701:BN1764" si="335">BM1701-BM1702</f>
        <v>7.732365591627266E-4</v>
      </c>
      <c r="BO1701" s="137" t="str">
        <f t="shared" ref="BO1701:BO1764" si="336">IF(BM1701&lt;(1-$BI$852),BN1701,"")</f>
        <v/>
      </c>
      <c r="BP1701" s="137" t="str">
        <f t="shared" si="332"/>
        <v/>
      </c>
    </row>
    <row r="1702" spans="3:68" ht="20.100000000000001" customHeight="1" x14ac:dyDescent="0.25">
      <c r="C1702" s="12"/>
      <c r="E1702" s="130"/>
      <c r="F1702" s="130"/>
      <c r="S1702" s="138"/>
      <c r="U1702" s="154"/>
      <c r="V1702" s="154"/>
      <c r="AF1702" s="137">
        <v>878</v>
      </c>
      <c r="AG1702" s="137">
        <f t="shared" si="323"/>
        <v>-0.48799999999999999</v>
      </c>
      <c r="AK1702" s="137">
        <f t="shared" si="324"/>
        <v>0.35415856825923747</v>
      </c>
      <c r="AL1702" s="137">
        <f t="shared" si="325"/>
        <v>0.31277492053570766</v>
      </c>
      <c r="AM1702" s="137" t="str">
        <f t="shared" si="326"/>
        <v/>
      </c>
      <c r="AN1702" s="137">
        <f t="shared" si="327"/>
        <v>0.35415856825923747</v>
      </c>
      <c r="AO1702" s="137" t="str">
        <f t="shared" si="328"/>
        <v/>
      </c>
      <c r="AP1702" s="137">
        <f t="shared" si="329"/>
        <v>0</v>
      </c>
      <c r="AQ1702" s="137" t="str">
        <f t="shared" si="330"/>
        <v/>
      </c>
      <c r="AR1702" s="137" t="str">
        <f t="shared" si="331"/>
        <v/>
      </c>
      <c r="AZ1702" s="163"/>
      <c r="BA1702" s="142"/>
      <c r="BB1702" s="163"/>
      <c r="BC1702" s="174"/>
      <c r="BD1702" s="174"/>
      <c r="BE1702" s="174"/>
      <c r="BF1702" s="174"/>
      <c r="BG1702" s="164"/>
      <c r="BH1702" s="164"/>
      <c r="BI1702" s="164"/>
      <c r="BK1702" s="137">
        <v>855</v>
      </c>
      <c r="BL1702" s="137">
        <f t="shared" si="333"/>
        <v>5.4656000000000908</v>
      </c>
      <c r="BM1702" s="137">
        <f t="shared" si="334"/>
        <v>0.60333634185241003</v>
      </c>
      <c r="BN1702" s="137">
        <f t="shared" si="335"/>
        <v>7.7302580454352565E-4</v>
      </c>
      <c r="BO1702" s="137" t="str">
        <f t="shared" si="336"/>
        <v/>
      </c>
      <c r="BP1702" s="137" t="str">
        <f t="shared" si="332"/>
        <v/>
      </c>
    </row>
    <row r="1703" spans="3:68" ht="20.100000000000001" customHeight="1" x14ac:dyDescent="0.25">
      <c r="C1703" s="12"/>
      <c r="E1703" s="130"/>
      <c r="F1703" s="130"/>
      <c r="S1703" s="138"/>
      <c r="U1703" s="154"/>
      <c r="V1703" s="154"/>
      <c r="AF1703" s="137">
        <v>879</v>
      </c>
      <c r="AG1703" s="137">
        <f t="shared" si="323"/>
        <v>-0.48399999999999999</v>
      </c>
      <c r="AK1703" s="137">
        <f t="shared" si="324"/>
        <v>0.35484772215648769</v>
      </c>
      <c r="AL1703" s="137">
        <f t="shared" si="325"/>
        <v>0.31419293456065167</v>
      </c>
      <c r="AM1703" s="137" t="str">
        <f t="shared" si="326"/>
        <v/>
      </c>
      <c r="AN1703" s="137">
        <f t="shared" si="327"/>
        <v>0.35484772215648769</v>
      </c>
      <c r="AO1703" s="137" t="str">
        <f t="shared" si="328"/>
        <v/>
      </c>
      <c r="AP1703" s="137">
        <f t="shared" si="329"/>
        <v>0</v>
      </c>
      <c r="AQ1703" s="137" t="str">
        <f t="shared" si="330"/>
        <v/>
      </c>
      <c r="AR1703" s="137" t="str">
        <f t="shared" si="331"/>
        <v/>
      </c>
      <c r="AZ1703" s="163"/>
      <c r="BA1703" s="142"/>
      <c r="BB1703" s="163"/>
      <c r="BC1703" s="174"/>
      <c r="BD1703" s="174"/>
      <c r="BE1703" s="174"/>
      <c r="BF1703" s="174"/>
      <c r="BG1703" s="164"/>
      <c r="BH1703" s="164"/>
      <c r="BI1703" s="164"/>
      <c r="BK1703" s="137">
        <v>856</v>
      </c>
      <c r="BL1703" s="137">
        <f t="shared" si="333"/>
        <v>5.472000000000091</v>
      </c>
      <c r="BM1703" s="137">
        <f t="shared" si="334"/>
        <v>0.6025633160478665</v>
      </c>
      <c r="BN1703" s="137">
        <f t="shared" si="335"/>
        <v>7.7281246136018389E-4</v>
      </c>
      <c r="BO1703" s="137" t="str">
        <f t="shared" si="336"/>
        <v/>
      </c>
      <c r="BP1703" s="137" t="str">
        <f t="shared" si="332"/>
        <v/>
      </c>
    </row>
    <row r="1704" spans="3:68" ht="20.100000000000001" customHeight="1" x14ac:dyDescent="0.25">
      <c r="C1704" s="12"/>
      <c r="E1704" s="130"/>
      <c r="F1704" s="130"/>
      <c r="S1704" s="138"/>
      <c r="U1704" s="154"/>
      <c r="V1704" s="154"/>
      <c r="AF1704" s="137">
        <v>880</v>
      </c>
      <c r="AG1704" s="137">
        <f t="shared" si="323"/>
        <v>-0.48</v>
      </c>
      <c r="AK1704" s="137">
        <f t="shared" si="324"/>
        <v>0.35553252850599709</v>
      </c>
      <c r="AL1704" s="137">
        <f t="shared" si="325"/>
        <v>0.31561369651622256</v>
      </c>
      <c r="AM1704" s="137" t="str">
        <f t="shared" si="326"/>
        <v/>
      </c>
      <c r="AN1704" s="137">
        <f t="shared" si="327"/>
        <v>0.35553252850599709</v>
      </c>
      <c r="AO1704" s="137" t="str">
        <f t="shared" si="328"/>
        <v/>
      </c>
      <c r="AP1704" s="137">
        <f t="shared" si="329"/>
        <v>0</v>
      </c>
      <c r="AQ1704" s="137" t="str">
        <f t="shared" si="330"/>
        <v/>
      </c>
      <c r="AR1704" s="137" t="str">
        <f t="shared" si="331"/>
        <v/>
      </c>
      <c r="AZ1704" s="163"/>
      <c r="BA1704" s="142"/>
      <c r="BB1704" s="163"/>
      <c r="BC1704" s="174"/>
      <c r="BD1704" s="174"/>
      <c r="BE1704" s="174"/>
      <c r="BF1704" s="174"/>
      <c r="BG1704" s="164"/>
      <c r="BH1704" s="164"/>
      <c r="BI1704" s="164"/>
      <c r="BK1704" s="137">
        <v>857</v>
      </c>
      <c r="BL1704" s="137">
        <f t="shared" si="333"/>
        <v>5.4784000000000912</v>
      </c>
      <c r="BM1704" s="137">
        <f t="shared" si="334"/>
        <v>0.60179050358650632</v>
      </c>
      <c r="BN1704" s="137">
        <f t="shared" si="335"/>
        <v>7.7259653796835082E-4</v>
      </c>
      <c r="BO1704" s="137" t="str">
        <f t="shared" si="336"/>
        <v/>
      </c>
      <c r="BP1704" s="137" t="str">
        <f t="shared" si="332"/>
        <v/>
      </c>
    </row>
    <row r="1705" spans="3:68" ht="20.100000000000001" customHeight="1" x14ac:dyDescent="0.25">
      <c r="C1705" s="12"/>
      <c r="E1705" s="130"/>
      <c r="F1705" s="130"/>
      <c r="S1705" s="138"/>
      <c r="U1705" s="154"/>
      <c r="V1705" s="154"/>
      <c r="AF1705" s="137">
        <v>881</v>
      </c>
      <c r="AG1705" s="137">
        <f t="shared" si="323"/>
        <v>-0.47599999999999998</v>
      </c>
      <c r="AK1705" s="137">
        <f t="shared" si="324"/>
        <v>0.35621295698283506</v>
      </c>
      <c r="AL1705" s="137">
        <f t="shared" si="325"/>
        <v>0.31703718895152933</v>
      </c>
      <c r="AM1705" s="137" t="str">
        <f t="shared" si="326"/>
        <v/>
      </c>
      <c r="AN1705" s="137">
        <f t="shared" si="327"/>
        <v>0.35621295698283506</v>
      </c>
      <c r="AO1705" s="137" t="str">
        <f t="shared" si="328"/>
        <v/>
      </c>
      <c r="AP1705" s="137">
        <f t="shared" si="329"/>
        <v>0</v>
      </c>
      <c r="AQ1705" s="137" t="str">
        <f t="shared" si="330"/>
        <v/>
      </c>
      <c r="AR1705" s="137" t="str">
        <f t="shared" si="331"/>
        <v/>
      </c>
      <c r="AZ1705" s="163"/>
      <c r="BA1705" s="142"/>
      <c r="BB1705" s="163"/>
      <c r="BC1705" s="174"/>
      <c r="BD1705" s="174"/>
      <c r="BE1705" s="174"/>
      <c r="BF1705" s="174"/>
      <c r="BG1705" s="164"/>
      <c r="BH1705" s="164"/>
      <c r="BI1705" s="164"/>
      <c r="BK1705" s="137">
        <v>858</v>
      </c>
      <c r="BL1705" s="137">
        <f t="shared" si="333"/>
        <v>5.4848000000000914</v>
      </c>
      <c r="BM1705" s="137">
        <f t="shared" si="334"/>
        <v>0.60101790704853797</v>
      </c>
      <c r="BN1705" s="137">
        <f t="shared" si="335"/>
        <v>7.7237804272178856E-4</v>
      </c>
      <c r="BO1705" s="137" t="str">
        <f t="shared" si="336"/>
        <v/>
      </c>
      <c r="BP1705" s="137" t="str">
        <f t="shared" si="332"/>
        <v/>
      </c>
    </row>
    <row r="1706" spans="3:68" ht="20.100000000000001" customHeight="1" x14ac:dyDescent="0.25">
      <c r="C1706" s="12"/>
      <c r="E1706" s="130"/>
      <c r="F1706" s="130"/>
      <c r="S1706" s="138"/>
      <c r="U1706" s="154"/>
      <c r="V1706" s="154"/>
      <c r="AF1706" s="137">
        <v>882</v>
      </c>
      <c r="AG1706" s="137">
        <f t="shared" si="323"/>
        <v>-0.47199999999999998</v>
      </c>
      <c r="AK1706" s="137">
        <f t="shared" si="324"/>
        <v>0.35688897741412928</v>
      </c>
      <c r="AL1706" s="137">
        <f t="shared" si="325"/>
        <v>0.31846339429468434</v>
      </c>
      <c r="AM1706" s="137" t="str">
        <f t="shared" si="326"/>
        <v/>
      </c>
      <c r="AN1706" s="137">
        <f t="shared" si="327"/>
        <v>0.35688897741412928</v>
      </c>
      <c r="AO1706" s="137" t="str">
        <f t="shared" si="328"/>
        <v/>
      </c>
      <c r="AP1706" s="137">
        <f t="shared" si="329"/>
        <v>0</v>
      </c>
      <c r="AQ1706" s="137" t="str">
        <f t="shared" si="330"/>
        <v/>
      </c>
      <c r="AR1706" s="137" t="str">
        <f t="shared" si="331"/>
        <v/>
      </c>
      <c r="AZ1706" s="163"/>
      <c r="BA1706" s="142"/>
      <c r="BB1706" s="163"/>
      <c r="BC1706" s="174"/>
      <c r="BD1706" s="174"/>
      <c r="BE1706" s="174"/>
      <c r="BF1706" s="174"/>
      <c r="BG1706" s="164"/>
      <c r="BH1706" s="164"/>
      <c r="BI1706" s="164"/>
      <c r="BK1706" s="137">
        <v>859</v>
      </c>
      <c r="BL1706" s="137">
        <f t="shared" si="333"/>
        <v>5.4912000000000916</v>
      </c>
      <c r="BM1706" s="137">
        <f t="shared" si="334"/>
        <v>0.60024552900581618</v>
      </c>
      <c r="BN1706" s="137">
        <f t="shared" si="335"/>
        <v>7.7215698396981836E-4</v>
      </c>
      <c r="BO1706" s="137" t="str">
        <f t="shared" si="336"/>
        <v/>
      </c>
      <c r="BP1706" s="137" t="str">
        <f t="shared" si="332"/>
        <v/>
      </c>
    </row>
    <row r="1707" spans="3:68" ht="20.100000000000001" customHeight="1" x14ac:dyDescent="0.25">
      <c r="C1707" s="12"/>
      <c r="E1707" s="130"/>
      <c r="F1707" s="130"/>
      <c r="S1707" s="138"/>
      <c r="U1707" s="154"/>
      <c r="V1707" s="154"/>
      <c r="AF1707" s="137">
        <v>883</v>
      </c>
      <c r="AG1707" s="137">
        <f t="shared" si="323"/>
        <v>-0.46799999999999997</v>
      </c>
      <c r="AK1707" s="137">
        <f t="shared" si="324"/>
        <v>0.35756055978128964</v>
      </c>
      <c r="AL1707" s="137">
        <f t="shared" si="325"/>
        <v>0.31989229485341653</v>
      </c>
      <c r="AM1707" s="137" t="str">
        <f t="shared" si="326"/>
        <v/>
      </c>
      <c r="AN1707" s="137">
        <f t="shared" si="327"/>
        <v>0.35756055978128964</v>
      </c>
      <c r="AO1707" s="137" t="str">
        <f t="shared" si="328"/>
        <v/>
      </c>
      <c r="AP1707" s="137">
        <f t="shared" si="329"/>
        <v>0</v>
      </c>
      <c r="AQ1707" s="137" t="str">
        <f t="shared" si="330"/>
        <v/>
      </c>
      <c r="AR1707" s="137" t="str">
        <f t="shared" si="331"/>
        <v/>
      </c>
      <c r="AZ1707" s="163"/>
      <c r="BA1707" s="142"/>
      <c r="BB1707" s="163"/>
      <c r="BC1707" s="174"/>
      <c r="BD1707" s="174"/>
      <c r="BE1707" s="174"/>
      <c r="BF1707" s="174"/>
      <c r="BG1707" s="164"/>
      <c r="BH1707" s="164"/>
      <c r="BI1707" s="164"/>
      <c r="BK1707" s="137">
        <v>860</v>
      </c>
      <c r="BL1707" s="137">
        <f t="shared" si="333"/>
        <v>5.4976000000000917</v>
      </c>
      <c r="BM1707" s="137">
        <f t="shared" si="334"/>
        <v>0.59947337202184636</v>
      </c>
      <c r="BN1707" s="137">
        <f t="shared" si="335"/>
        <v>7.7193337005987406E-4</v>
      </c>
      <c r="BO1707" s="137" t="str">
        <f t="shared" si="336"/>
        <v/>
      </c>
      <c r="BP1707" s="137" t="str">
        <f t="shared" si="332"/>
        <v/>
      </c>
    </row>
    <row r="1708" spans="3:68" ht="20.100000000000001" customHeight="1" x14ac:dyDescent="0.25">
      <c r="C1708" s="12"/>
      <c r="E1708" s="130"/>
      <c r="F1708" s="130"/>
      <c r="S1708" s="138"/>
      <c r="U1708" s="154"/>
      <c r="V1708" s="154"/>
      <c r="AF1708" s="137">
        <v>884</v>
      </c>
      <c r="AG1708" s="137">
        <f t="shared" si="323"/>
        <v>-0.46399999999999997</v>
      </c>
      <c r="AK1708" s="137">
        <f t="shared" si="324"/>
        <v>0.35822767422222374</v>
      </c>
      <c r="AL1708" s="137">
        <f t="shared" si="325"/>
        <v>0.32132387281569263</v>
      </c>
      <c r="AM1708" s="137" t="str">
        <f t="shared" si="326"/>
        <v/>
      </c>
      <c r="AN1708" s="137">
        <f t="shared" si="327"/>
        <v>0.35822767422222374</v>
      </c>
      <c r="AO1708" s="137" t="str">
        <f t="shared" si="328"/>
        <v/>
      </c>
      <c r="AP1708" s="137">
        <f t="shared" si="329"/>
        <v>0</v>
      </c>
      <c r="AQ1708" s="137" t="str">
        <f t="shared" si="330"/>
        <v/>
      </c>
      <c r="AR1708" s="137" t="str">
        <f t="shared" si="331"/>
        <v/>
      </c>
      <c r="AZ1708" s="163"/>
      <c r="BA1708" s="142"/>
      <c r="BB1708" s="163"/>
      <c r="BC1708" s="174"/>
      <c r="BD1708" s="174"/>
      <c r="BE1708" s="174"/>
      <c r="BF1708" s="174"/>
      <c r="BG1708" s="164"/>
      <c r="BH1708" s="164"/>
      <c r="BI1708" s="164"/>
      <c r="BK1708" s="137">
        <v>861</v>
      </c>
      <c r="BL1708" s="137">
        <f t="shared" si="333"/>
        <v>5.5040000000000919</v>
      </c>
      <c r="BM1708" s="137">
        <f t="shared" si="334"/>
        <v>0.59870143865178649</v>
      </c>
      <c r="BN1708" s="137">
        <f t="shared" si="335"/>
        <v>7.7170720933672499E-4</v>
      </c>
      <c r="BO1708" s="137" t="str">
        <f t="shared" si="336"/>
        <v/>
      </c>
      <c r="BP1708" s="137" t="str">
        <f t="shared" si="332"/>
        <v/>
      </c>
    </row>
    <row r="1709" spans="3:68" ht="20.100000000000001" customHeight="1" x14ac:dyDescent="0.25">
      <c r="C1709" s="12"/>
      <c r="E1709" s="130"/>
      <c r="F1709" s="130"/>
      <c r="S1709" s="138"/>
      <c r="U1709" s="154"/>
      <c r="V1709" s="154"/>
      <c r="AF1709" s="137">
        <v>885</v>
      </c>
      <c r="AG1709" s="137">
        <f t="shared" si="323"/>
        <v>-0.45999999999999996</v>
      </c>
      <c r="AK1709" s="137">
        <f t="shared" si="324"/>
        <v>0.35889029103354464</v>
      </c>
      <c r="AL1709" s="137">
        <f t="shared" si="325"/>
        <v>0.32275811025034773</v>
      </c>
      <c r="AM1709" s="137" t="str">
        <f t="shared" si="326"/>
        <v/>
      </c>
      <c r="AN1709" s="137">
        <f t="shared" si="327"/>
        <v>0.35889029103354464</v>
      </c>
      <c r="AO1709" s="137" t="str">
        <f t="shared" si="328"/>
        <v/>
      </c>
      <c r="AP1709" s="137">
        <f t="shared" si="329"/>
        <v>0</v>
      </c>
      <c r="AQ1709" s="137" t="str">
        <f t="shared" si="330"/>
        <v/>
      </c>
      <c r="AR1709" s="137" t="str">
        <f t="shared" si="331"/>
        <v/>
      </c>
      <c r="AZ1709" s="163"/>
      <c r="BA1709" s="142"/>
      <c r="BB1709" s="163"/>
      <c r="BC1709" s="174"/>
      <c r="BD1709" s="174"/>
      <c r="BE1709" s="174"/>
      <c r="BF1709" s="174"/>
      <c r="BG1709" s="164"/>
      <c r="BH1709" s="164"/>
      <c r="BI1709" s="164"/>
      <c r="BK1709" s="137">
        <v>862</v>
      </c>
      <c r="BL1709" s="137">
        <f t="shared" si="333"/>
        <v>5.5104000000000921</v>
      </c>
      <c r="BM1709" s="137">
        <f t="shared" si="334"/>
        <v>0.59792973144244976</v>
      </c>
      <c r="BN1709" s="137">
        <f t="shared" si="335"/>
        <v>7.7147851014103264E-4</v>
      </c>
      <c r="BO1709" s="137" t="str">
        <f t="shared" si="336"/>
        <v/>
      </c>
      <c r="BP1709" s="137" t="str">
        <f t="shared" si="332"/>
        <v/>
      </c>
    </row>
    <row r="1710" spans="3:68" ht="20.100000000000001" customHeight="1" x14ac:dyDescent="0.25">
      <c r="C1710" s="12"/>
      <c r="E1710" s="130"/>
      <c r="F1710" s="130"/>
      <c r="S1710" s="138"/>
      <c r="U1710" s="154"/>
      <c r="V1710" s="154"/>
      <c r="AF1710" s="137">
        <v>886</v>
      </c>
      <c r="AG1710" s="137">
        <f t="shared" si="323"/>
        <v>-0.45599999999999996</v>
      </c>
      <c r="AK1710" s="137">
        <f t="shared" si="324"/>
        <v>0.35954838067276956</v>
      </c>
      <c r="AL1710" s="137">
        <f t="shared" si="325"/>
        <v>0.32419498910772426</v>
      </c>
      <c r="AM1710" s="137" t="str">
        <f t="shared" si="326"/>
        <v/>
      </c>
      <c r="AN1710" s="137">
        <f t="shared" si="327"/>
        <v>0.35954838067276956</v>
      </c>
      <c r="AO1710" s="137" t="str">
        <f t="shared" si="328"/>
        <v/>
      </c>
      <c r="AP1710" s="137">
        <f t="shared" si="329"/>
        <v>0</v>
      </c>
      <c r="AQ1710" s="137" t="str">
        <f t="shared" si="330"/>
        <v/>
      </c>
      <c r="AR1710" s="137" t="str">
        <f t="shared" si="331"/>
        <v/>
      </c>
      <c r="AZ1710" s="163"/>
      <c r="BA1710" s="142"/>
      <c r="BB1710" s="163"/>
      <c r="BC1710" s="174"/>
      <c r="BD1710" s="174"/>
      <c r="BE1710" s="174"/>
      <c r="BF1710" s="174"/>
      <c r="BG1710" s="164"/>
      <c r="BH1710" s="164"/>
      <c r="BI1710" s="164"/>
      <c r="BK1710" s="137">
        <v>863</v>
      </c>
      <c r="BL1710" s="137">
        <f t="shared" si="333"/>
        <v>5.5168000000000923</v>
      </c>
      <c r="BM1710" s="137">
        <f t="shared" si="334"/>
        <v>0.59715825293230873</v>
      </c>
      <c r="BN1710" s="137">
        <f t="shared" si="335"/>
        <v>7.712472808114601E-4</v>
      </c>
      <c r="BO1710" s="137" t="str">
        <f t="shared" si="336"/>
        <v/>
      </c>
      <c r="BP1710" s="137" t="str">
        <f t="shared" si="332"/>
        <v/>
      </c>
    </row>
    <row r="1711" spans="3:68" ht="20.100000000000001" customHeight="1" x14ac:dyDescent="0.25">
      <c r="C1711" s="12"/>
      <c r="E1711" s="130"/>
      <c r="F1711" s="130"/>
      <c r="S1711" s="138"/>
      <c r="U1711" s="154"/>
      <c r="V1711" s="154"/>
      <c r="AF1711" s="137">
        <v>887</v>
      </c>
      <c r="AG1711" s="137">
        <f t="shared" si="323"/>
        <v>-0.45199999999999996</v>
      </c>
      <c r="AK1711" s="137">
        <f t="shared" si="324"/>
        <v>0.3602019137605102</v>
      </c>
      <c r="AL1711" s="137">
        <f t="shared" si="325"/>
        <v>0.32563449122032057</v>
      </c>
      <c r="AM1711" s="137" t="str">
        <f t="shared" si="326"/>
        <v/>
      </c>
      <c r="AN1711" s="137">
        <f t="shared" si="327"/>
        <v>0.3602019137605102</v>
      </c>
      <c r="AO1711" s="137" t="str">
        <f t="shared" si="328"/>
        <v/>
      </c>
      <c r="AP1711" s="137">
        <f t="shared" si="329"/>
        <v>0</v>
      </c>
      <c r="AQ1711" s="137" t="str">
        <f t="shared" si="330"/>
        <v/>
      </c>
      <c r="AR1711" s="137" t="str">
        <f t="shared" si="331"/>
        <v/>
      </c>
      <c r="AZ1711" s="163"/>
      <c r="BA1711" s="142"/>
      <c r="BB1711" s="163"/>
      <c r="BC1711" s="174"/>
      <c r="BD1711" s="174"/>
      <c r="BE1711" s="174"/>
      <c r="BF1711" s="174"/>
      <c r="BG1711" s="164"/>
      <c r="BH1711" s="164"/>
      <c r="BI1711" s="164"/>
      <c r="BK1711" s="137">
        <v>864</v>
      </c>
      <c r="BL1711" s="137">
        <f t="shared" si="333"/>
        <v>5.5232000000000925</v>
      </c>
      <c r="BM1711" s="137">
        <f t="shared" si="334"/>
        <v>0.59638700565149727</v>
      </c>
      <c r="BN1711" s="137">
        <f t="shared" si="335"/>
        <v>7.7101352968211856E-4</v>
      </c>
      <c r="BO1711" s="137" t="str">
        <f t="shared" si="336"/>
        <v/>
      </c>
      <c r="BP1711" s="137" t="str">
        <f t="shared" si="332"/>
        <v/>
      </c>
    </row>
    <row r="1712" spans="3:68" ht="20.100000000000001" customHeight="1" x14ac:dyDescent="0.25">
      <c r="C1712" s="12"/>
      <c r="E1712" s="130"/>
      <c r="F1712" s="130"/>
      <c r="S1712" s="138"/>
      <c r="U1712" s="154"/>
      <c r="V1712" s="154"/>
      <c r="AF1712" s="137">
        <v>888</v>
      </c>
      <c r="AG1712" s="137">
        <f t="shared" si="323"/>
        <v>-0.44799999999999995</v>
      </c>
      <c r="AK1712" s="137">
        <f t="shared" si="324"/>
        <v>0.36085086108265324</v>
      </c>
      <c r="AL1712" s="137">
        <f t="shared" si="325"/>
        <v>0.32707659830344682</v>
      </c>
      <c r="AM1712" s="137" t="str">
        <f t="shared" si="326"/>
        <v/>
      </c>
      <c r="AN1712" s="137">
        <f t="shared" si="327"/>
        <v>0.36085086108265324</v>
      </c>
      <c r="AO1712" s="137" t="str">
        <f t="shared" si="328"/>
        <v/>
      </c>
      <c r="AP1712" s="137">
        <f t="shared" si="329"/>
        <v>0</v>
      </c>
      <c r="AQ1712" s="137" t="str">
        <f t="shared" si="330"/>
        <v/>
      </c>
      <c r="AR1712" s="137" t="str">
        <f t="shared" si="331"/>
        <v/>
      </c>
      <c r="AZ1712" s="163"/>
      <c r="BA1712" s="142"/>
      <c r="BB1712" s="163"/>
      <c r="BC1712" s="174"/>
      <c r="BD1712" s="174"/>
      <c r="BE1712" s="174"/>
      <c r="BF1712" s="174"/>
      <c r="BG1712" s="164"/>
      <c r="BH1712" s="164"/>
      <c r="BI1712" s="164"/>
      <c r="BK1712" s="137">
        <v>865</v>
      </c>
      <c r="BL1712" s="137">
        <f t="shared" si="333"/>
        <v>5.5296000000000927</v>
      </c>
      <c r="BM1712" s="137">
        <f t="shared" si="334"/>
        <v>0.59561599212181515</v>
      </c>
      <c r="BN1712" s="137">
        <f t="shared" si="335"/>
        <v>7.7077726508445465E-4</v>
      </c>
      <c r="BO1712" s="137" t="str">
        <f t="shared" si="336"/>
        <v/>
      </c>
      <c r="BP1712" s="137" t="str">
        <f t="shared" si="332"/>
        <v/>
      </c>
    </row>
    <row r="1713" spans="3:68" ht="20.100000000000001" customHeight="1" x14ac:dyDescent="0.25">
      <c r="C1713" s="12"/>
      <c r="E1713" s="130"/>
      <c r="F1713" s="130"/>
      <c r="S1713" s="138"/>
      <c r="U1713" s="154"/>
      <c r="V1713" s="154"/>
      <c r="AF1713" s="137">
        <v>889</v>
      </c>
      <c r="AG1713" s="137">
        <f t="shared" si="323"/>
        <v>-0.44399999999999995</v>
      </c>
      <c r="AK1713" s="137">
        <f t="shared" si="324"/>
        <v>0.36149519359253279</v>
      </c>
      <c r="AL1713" s="137">
        <f t="shared" si="325"/>
        <v>0.32852129195589119</v>
      </c>
      <c r="AM1713" s="137" t="str">
        <f t="shared" si="326"/>
        <v/>
      </c>
      <c r="AN1713" s="137">
        <f t="shared" si="327"/>
        <v>0.36149519359253279</v>
      </c>
      <c r="AO1713" s="137" t="str">
        <f t="shared" si="328"/>
        <v/>
      </c>
      <c r="AP1713" s="137">
        <f t="shared" si="329"/>
        <v>0</v>
      </c>
      <c r="AQ1713" s="137" t="str">
        <f t="shared" si="330"/>
        <v/>
      </c>
      <c r="AR1713" s="137" t="str">
        <f t="shared" si="331"/>
        <v/>
      </c>
      <c r="AZ1713" s="163"/>
      <c r="BA1713" s="142"/>
      <c r="BB1713" s="163"/>
      <c r="BC1713" s="174"/>
      <c r="BD1713" s="174"/>
      <c r="BE1713" s="174"/>
      <c r="BF1713" s="174"/>
      <c r="BG1713" s="164"/>
      <c r="BH1713" s="164"/>
      <c r="BI1713" s="164"/>
      <c r="BK1713" s="137">
        <v>866</v>
      </c>
      <c r="BL1713" s="137">
        <f t="shared" si="333"/>
        <v>5.5360000000000928</v>
      </c>
      <c r="BM1713" s="137">
        <f t="shared" si="334"/>
        <v>0.5948452148567307</v>
      </c>
      <c r="BN1713" s="137">
        <f t="shared" si="335"/>
        <v>7.705384953462513E-4</v>
      </c>
      <c r="BO1713" s="137" t="str">
        <f t="shared" si="336"/>
        <v/>
      </c>
      <c r="BP1713" s="137" t="str">
        <f t="shared" si="332"/>
        <v/>
      </c>
    </row>
    <row r="1714" spans="3:68" ht="20.100000000000001" customHeight="1" x14ac:dyDescent="0.25">
      <c r="C1714" s="12"/>
      <c r="E1714" s="130"/>
      <c r="F1714" s="130"/>
      <c r="S1714" s="138"/>
      <c r="U1714" s="154"/>
      <c r="V1714" s="154"/>
      <c r="AF1714" s="137">
        <v>890</v>
      </c>
      <c r="AG1714" s="137">
        <f t="shared" si="323"/>
        <v>-0.43999999999999995</v>
      </c>
      <c r="AK1714" s="137">
        <f t="shared" si="324"/>
        <v>0.36213488241309222</v>
      </c>
      <c r="AL1714" s="137">
        <f t="shared" si="325"/>
        <v>0.32996855366059363</v>
      </c>
      <c r="AM1714" s="137" t="str">
        <f t="shared" si="326"/>
        <v/>
      </c>
      <c r="AN1714" s="137">
        <f t="shared" si="327"/>
        <v>0.36213488241309222</v>
      </c>
      <c r="AO1714" s="137" t="str">
        <f t="shared" si="328"/>
        <v/>
      </c>
      <c r="AP1714" s="137">
        <f t="shared" si="329"/>
        <v>0</v>
      </c>
      <c r="AQ1714" s="137" t="str">
        <f t="shared" si="330"/>
        <v/>
      </c>
      <c r="AR1714" s="137" t="str">
        <f t="shared" si="331"/>
        <v/>
      </c>
      <c r="AZ1714" s="163"/>
      <c r="BA1714" s="142"/>
      <c r="BB1714" s="163"/>
      <c r="BC1714" s="174"/>
      <c r="BD1714" s="174"/>
      <c r="BE1714" s="174"/>
      <c r="BF1714" s="174"/>
      <c r="BG1714" s="164"/>
      <c r="BH1714" s="164"/>
      <c r="BI1714" s="164"/>
      <c r="BK1714" s="137">
        <v>867</v>
      </c>
      <c r="BL1714" s="137">
        <f t="shared" si="333"/>
        <v>5.542400000000093</v>
      </c>
      <c r="BM1714" s="137">
        <f t="shared" si="334"/>
        <v>0.59407467636138445</v>
      </c>
      <c r="BN1714" s="137">
        <f t="shared" si="335"/>
        <v>7.7029722879118356E-4</v>
      </c>
      <c r="BO1714" s="137" t="str">
        <f t="shared" si="336"/>
        <v/>
      </c>
      <c r="BP1714" s="137" t="str">
        <f t="shared" si="332"/>
        <v/>
      </c>
    </row>
    <row r="1715" spans="3:68" ht="20.100000000000001" customHeight="1" x14ac:dyDescent="0.25">
      <c r="C1715" s="12"/>
      <c r="E1715" s="130"/>
      <c r="F1715" s="130"/>
      <c r="S1715" s="138"/>
      <c r="U1715" s="154"/>
      <c r="V1715" s="154"/>
      <c r="AF1715" s="137">
        <v>891</v>
      </c>
      <c r="AG1715" s="137">
        <f t="shared" si="323"/>
        <v>-0.43599999999999994</v>
      </c>
      <c r="AK1715" s="137">
        <f t="shared" si="324"/>
        <v>0.36276989883903699</v>
      </c>
      <c r="AL1715" s="137">
        <f t="shared" si="325"/>
        <v>0.33141836478532871</v>
      </c>
      <c r="AM1715" s="137" t="str">
        <f t="shared" si="326"/>
        <v/>
      </c>
      <c r="AN1715" s="137">
        <f t="shared" si="327"/>
        <v>0.36276989883903699</v>
      </c>
      <c r="AO1715" s="137" t="str">
        <f t="shared" si="328"/>
        <v/>
      </c>
      <c r="AP1715" s="137">
        <f t="shared" si="329"/>
        <v>0</v>
      </c>
      <c r="AQ1715" s="137" t="str">
        <f t="shared" si="330"/>
        <v/>
      </c>
      <c r="AR1715" s="137" t="str">
        <f t="shared" si="331"/>
        <v/>
      </c>
      <c r="AZ1715" s="163"/>
      <c r="BA1715" s="142"/>
      <c r="BB1715" s="163"/>
      <c r="BC1715" s="174"/>
      <c r="BD1715" s="174"/>
      <c r="BE1715" s="174"/>
      <c r="BF1715" s="174"/>
      <c r="BG1715" s="164"/>
      <c r="BH1715" s="164"/>
      <c r="BI1715" s="164"/>
      <c r="BK1715" s="137">
        <v>868</v>
      </c>
      <c r="BL1715" s="137">
        <f t="shared" si="333"/>
        <v>5.5488000000000932</v>
      </c>
      <c r="BM1715" s="137">
        <f t="shared" si="334"/>
        <v>0.59330437913259326</v>
      </c>
      <c r="BN1715" s="137">
        <f t="shared" si="335"/>
        <v>7.7005347374037303E-4</v>
      </c>
      <c r="BO1715" s="137" t="str">
        <f t="shared" si="336"/>
        <v/>
      </c>
      <c r="BP1715" s="137" t="str">
        <f t="shared" si="332"/>
        <v/>
      </c>
    </row>
    <row r="1716" spans="3:68" ht="20.100000000000001" customHeight="1" x14ac:dyDescent="0.25">
      <c r="C1716" s="12"/>
      <c r="E1716" s="130"/>
      <c r="F1716" s="130"/>
      <c r="S1716" s="138"/>
      <c r="U1716" s="154"/>
      <c r="V1716" s="154"/>
      <c r="AF1716" s="137">
        <v>892</v>
      </c>
      <c r="AG1716" s="137">
        <f t="shared" si="323"/>
        <v>-0.43199999999999994</v>
      </c>
      <c r="AK1716" s="137">
        <f t="shared" si="324"/>
        <v>0.36340021433897723</v>
      </c>
      <c r="AL1716" s="137">
        <f t="shared" si="325"/>
        <v>0.33287070658339679</v>
      </c>
      <c r="AM1716" s="137" t="str">
        <f t="shared" si="326"/>
        <v/>
      </c>
      <c r="AN1716" s="137">
        <f t="shared" si="327"/>
        <v>0.36340021433897723</v>
      </c>
      <c r="AO1716" s="137" t="str">
        <f t="shared" si="328"/>
        <v/>
      </c>
      <c r="AP1716" s="137">
        <f t="shared" si="329"/>
        <v>0</v>
      </c>
      <c r="AQ1716" s="137" t="str">
        <f t="shared" si="330"/>
        <v/>
      </c>
      <c r="AR1716" s="137" t="str">
        <f t="shared" si="331"/>
        <v/>
      </c>
      <c r="AZ1716" s="163"/>
      <c r="BA1716" s="142"/>
      <c r="BB1716" s="163"/>
      <c r="BC1716" s="174"/>
      <c r="BD1716" s="174"/>
      <c r="BE1716" s="174"/>
      <c r="BF1716" s="174"/>
      <c r="BG1716" s="164"/>
      <c r="BH1716" s="164"/>
      <c r="BI1716" s="164"/>
      <c r="BK1716" s="137">
        <v>869</v>
      </c>
      <c r="BL1716" s="137">
        <f t="shared" si="333"/>
        <v>5.5552000000000934</v>
      </c>
      <c r="BM1716" s="137">
        <f t="shared" si="334"/>
        <v>0.59253432565885289</v>
      </c>
      <c r="BN1716" s="137">
        <f t="shared" si="335"/>
        <v>7.6980723851005628E-4</v>
      </c>
      <c r="BO1716" s="137" t="str">
        <f t="shared" si="336"/>
        <v/>
      </c>
      <c r="BP1716" s="137" t="str">
        <f t="shared" si="332"/>
        <v/>
      </c>
    </row>
    <row r="1717" spans="3:68" ht="20.100000000000001" customHeight="1" x14ac:dyDescent="0.25">
      <c r="C1717" s="12"/>
      <c r="E1717" s="130"/>
      <c r="F1717" s="130"/>
      <c r="S1717" s="138"/>
      <c r="U1717" s="154"/>
      <c r="V1717" s="154"/>
      <c r="AF1717" s="137">
        <v>893</v>
      </c>
      <c r="AG1717" s="137">
        <f t="shared" si="323"/>
        <v>-0.42799999999999994</v>
      </c>
      <c r="AK1717" s="137">
        <f t="shared" si="324"/>
        <v>0.3640258005575604</v>
      </c>
      <c r="AL1717" s="137">
        <f t="shared" si="325"/>
        <v>0.33432556019432413</v>
      </c>
      <c r="AM1717" s="137" t="str">
        <f t="shared" si="326"/>
        <v/>
      </c>
      <c r="AN1717" s="137">
        <f t="shared" si="327"/>
        <v>0.3640258005575604</v>
      </c>
      <c r="AO1717" s="137" t="str">
        <f t="shared" si="328"/>
        <v/>
      </c>
      <c r="AP1717" s="137">
        <f t="shared" si="329"/>
        <v>0</v>
      </c>
      <c r="AQ1717" s="137" t="str">
        <f t="shared" si="330"/>
        <v/>
      </c>
      <c r="AR1717" s="137" t="str">
        <f t="shared" si="331"/>
        <v/>
      </c>
      <c r="AZ1717" s="163"/>
      <c r="BA1717" s="142"/>
      <c r="BB1717" s="163"/>
      <c r="BC1717" s="174"/>
      <c r="BD1717" s="174"/>
      <c r="BE1717" s="174"/>
      <c r="BF1717" s="174"/>
      <c r="BG1717" s="164"/>
      <c r="BH1717" s="164"/>
      <c r="BI1717" s="164"/>
      <c r="BK1717" s="137">
        <v>870</v>
      </c>
      <c r="BL1717" s="137">
        <f t="shared" si="333"/>
        <v>5.5616000000000936</v>
      </c>
      <c r="BM1717" s="137">
        <f t="shared" si="334"/>
        <v>0.59176451842034283</v>
      </c>
      <c r="BN1717" s="137">
        <f t="shared" si="335"/>
        <v>7.6955853141202901E-4</v>
      </c>
      <c r="BO1717" s="137" t="str">
        <f t="shared" si="336"/>
        <v/>
      </c>
      <c r="BP1717" s="137" t="str">
        <f t="shared" si="332"/>
        <v/>
      </c>
    </row>
    <row r="1718" spans="3:68" ht="20.100000000000001" customHeight="1" x14ac:dyDescent="0.25">
      <c r="C1718" s="12"/>
      <c r="E1718" s="130"/>
      <c r="F1718" s="130"/>
      <c r="S1718" s="138"/>
      <c r="U1718" s="154"/>
      <c r="V1718" s="154"/>
      <c r="AF1718" s="137">
        <v>894</v>
      </c>
      <c r="AG1718" s="137">
        <f t="shared" si="323"/>
        <v>-0.42399999999999993</v>
      </c>
      <c r="AK1718" s="137">
        <f t="shared" si="324"/>
        <v>0.36464662931759334</v>
      </c>
      <c r="AL1718" s="137">
        <f t="shared" si="325"/>
        <v>0.33578290664457122</v>
      </c>
      <c r="AM1718" s="137" t="str">
        <f t="shared" si="326"/>
        <v/>
      </c>
      <c r="AN1718" s="137">
        <f t="shared" si="327"/>
        <v>0.36464662931759334</v>
      </c>
      <c r="AO1718" s="137" t="str">
        <f t="shared" si="328"/>
        <v/>
      </c>
      <c r="AP1718" s="137">
        <f t="shared" si="329"/>
        <v>0</v>
      </c>
      <c r="AQ1718" s="137" t="str">
        <f t="shared" si="330"/>
        <v/>
      </c>
      <c r="AR1718" s="137" t="str">
        <f t="shared" si="331"/>
        <v/>
      </c>
      <c r="AZ1718" s="163"/>
      <c r="BA1718" s="142"/>
      <c r="BB1718" s="163"/>
      <c r="BC1718" s="174"/>
      <c r="BD1718" s="174"/>
      <c r="BE1718" s="174"/>
      <c r="BF1718" s="174"/>
      <c r="BG1718" s="164"/>
      <c r="BH1718" s="164"/>
      <c r="BI1718" s="164"/>
      <c r="BK1718" s="137">
        <v>871</v>
      </c>
      <c r="BL1718" s="137">
        <f t="shared" si="333"/>
        <v>5.5680000000000938</v>
      </c>
      <c r="BM1718" s="137">
        <f t="shared" si="334"/>
        <v>0.5909949598889308</v>
      </c>
      <c r="BN1718" s="137">
        <f t="shared" si="335"/>
        <v>7.693073607559775E-4</v>
      </c>
      <c r="BO1718" s="137" t="str">
        <f t="shared" si="336"/>
        <v/>
      </c>
      <c r="BP1718" s="137" t="str">
        <f t="shared" si="332"/>
        <v/>
      </c>
    </row>
    <row r="1719" spans="3:68" ht="20.100000000000001" customHeight="1" x14ac:dyDescent="0.25">
      <c r="C1719" s="12"/>
      <c r="E1719" s="130"/>
      <c r="F1719" s="130"/>
      <c r="S1719" s="138"/>
      <c r="U1719" s="154"/>
      <c r="V1719" s="154"/>
      <c r="AF1719" s="137">
        <v>895</v>
      </c>
      <c r="AG1719" s="137">
        <f t="shared" si="323"/>
        <v>-0.41999999999999993</v>
      </c>
      <c r="AK1719" s="137">
        <f t="shared" si="324"/>
        <v>0.36526267262215389</v>
      </c>
      <c r="AL1719" s="137">
        <f t="shared" si="325"/>
        <v>0.33724272684824952</v>
      </c>
      <c r="AM1719" s="137" t="str">
        <f t="shared" si="326"/>
        <v/>
      </c>
      <c r="AN1719" s="137">
        <f t="shared" si="327"/>
        <v>0.36526267262215389</v>
      </c>
      <c r="AO1719" s="137" t="str">
        <f t="shared" si="328"/>
        <v/>
      </c>
      <c r="AP1719" s="137">
        <f t="shared" si="329"/>
        <v>0</v>
      </c>
      <c r="AQ1719" s="137" t="str">
        <f t="shared" si="330"/>
        <v/>
      </c>
      <c r="AR1719" s="137" t="str">
        <f t="shared" si="331"/>
        <v/>
      </c>
      <c r="AZ1719" s="163"/>
      <c r="BA1719" s="142"/>
      <c r="BB1719" s="163"/>
      <c r="BC1719" s="174"/>
      <c r="BD1719" s="174"/>
      <c r="BE1719" s="174"/>
      <c r="BF1719" s="174"/>
      <c r="BG1719" s="164"/>
      <c r="BH1719" s="164"/>
      <c r="BI1719" s="164"/>
      <c r="BK1719" s="137">
        <v>872</v>
      </c>
      <c r="BL1719" s="137">
        <f t="shared" si="333"/>
        <v>5.5744000000000939</v>
      </c>
      <c r="BM1719" s="137">
        <f t="shared" si="334"/>
        <v>0.59022565252817483</v>
      </c>
      <c r="BN1719" s="137">
        <f t="shared" si="335"/>
        <v>7.6905373484514872E-4</v>
      </c>
      <c r="BO1719" s="137" t="str">
        <f t="shared" si="336"/>
        <v/>
      </c>
      <c r="BP1719" s="137" t="str">
        <f t="shared" si="332"/>
        <v/>
      </c>
    </row>
    <row r="1720" spans="3:68" ht="20.100000000000001" customHeight="1" x14ac:dyDescent="0.25">
      <c r="C1720" s="12"/>
      <c r="E1720" s="130"/>
      <c r="F1720" s="130"/>
      <c r="S1720" s="138"/>
      <c r="U1720" s="154"/>
      <c r="V1720" s="154"/>
      <c r="AF1720" s="137">
        <v>896</v>
      </c>
      <c r="AG1720" s="137">
        <f t="shared" si="323"/>
        <v>-0.41599999999999993</v>
      </c>
      <c r="AK1720" s="137">
        <f t="shared" si="324"/>
        <v>0.36587390265669162</v>
      </c>
      <c r="AL1720" s="137">
        <f t="shared" si="325"/>
        <v>0.33870500160784689</v>
      </c>
      <c r="AM1720" s="137" t="str">
        <f t="shared" si="326"/>
        <v/>
      </c>
      <c r="AN1720" s="137">
        <f t="shared" si="327"/>
        <v>0.36587390265669162</v>
      </c>
      <c r="AO1720" s="137" t="str">
        <f t="shared" si="328"/>
        <v/>
      </c>
      <c r="AP1720" s="137">
        <f t="shared" si="329"/>
        <v>0</v>
      </c>
      <c r="AQ1720" s="137" t="str">
        <f t="shared" si="330"/>
        <v/>
      </c>
      <c r="AR1720" s="137" t="str">
        <f t="shared" si="331"/>
        <v/>
      </c>
      <c r="AZ1720" s="163"/>
      <c r="BA1720" s="142"/>
      <c r="BB1720" s="163"/>
      <c r="BC1720" s="174"/>
      <c r="BD1720" s="174"/>
      <c r="BE1720" s="174"/>
      <c r="BF1720" s="174"/>
      <c r="BG1720" s="164"/>
      <c r="BH1720" s="164"/>
      <c r="BI1720" s="164"/>
      <c r="BK1720" s="137">
        <v>873</v>
      </c>
      <c r="BL1720" s="137">
        <f t="shared" si="333"/>
        <v>5.5808000000000941</v>
      </c>
      <c r="BM1720" s="137">
        <f t="shared" si="334"/>
        <v>0.58945659879332968</v>
      </c>
      <c r="BN1720" s="137">
        <f t="shared" si="335"/>
        <v>7.6879766198023614E-4</v>
      </c>
      <c r="BO1720" s="137" t="str">
        <f t="shared" si="336"/>
        <v/>
      </c>
      <c r="BP1720" s="137" t="str">
        <f t="shared" si="332"/>
        <v/>
      </c>
    </row>
    <row r="1721" spans="3:68" ht="20.100000000000001" customHeight="1" x14ac:dyDescent="0.25">
      <c r="C1721" s="12"/>
      <c r="E1721" s="130"/>
      <c r="F1721" s="130"/>
      <c r="S1721" s="138"/>
      <c r="U1721" s="154"/>
      <c r="V1721" s="154"/>
      <c r="AF1721" s="137">
        <v>897</v>
      </c>
      <c r="AG1721" s="137">
        <f t="shared" ref="AG1721:AG1784" si="337">AG$818+(AF1721*AG$821)</f>
        <v>-0.41199999999999992</v>
      </c>
      <c r="AK1721" s="137">
        <f t="shared" ref="AK1721:AK1784" si="338">_xlfn.NORM.DIST(AG1721,AG$815,AG$816,0)</f>
        <v>0.36648029179111752</v>
      </c>
      <c r="AL1721" s="137">
        <f t="shared" ref="AL1721:AL1784" si="339">_xlfn.NORM.DIST(AG1721,AG$815,AG$816,1)</f>
        <v>0.34016971161496123</v>
      </c>
      <c r="AM1721" s="137" t="str">
        <f t="shared" ref="AM1721:AM1784" si="340">IF(OR(AL1721&lt;$AN$820,AL1721&gt;$AN$821),AK1721,"")</f>
        <v/>
      </c>
      <c r="AN1721" s="137">
        <f t="shared" ref="AN1721:AN1784" si="341">IF(AND(AL1721&gt;$AN$820,AL1721&lt;$AN$821),AK1721,"")</f>
        <v>0.36648029179111752</v>
      </c>
      <c r="AO1721" s="137" t="str">
        <f t="shared" ref="AO1721:AO1784" si="342">IF(AK1721=MAX(AK$824:AK$2815),AK1721,"")</f>
        <v/>
      </c>
      <c r="AP1721" s="137">
        <f t="shared" ref="AP1721:AP1784" si="343">_xlfn.NORM.DIST(AF1721,AN$816,AN$817,0)</f>
        <v>0</v>
      </c>
      <c r="AQ1721" s="137" t="str">
        <f t="shared" ref="AQ1721:AQ1784" si="344">IF(AP1721=MAX(AP$824:AP$2815),AK1721,"")</f>
        <v/>
      </c>
      <c r="AR1721" s="137" t="str">
        <f t="shared" ref="AR1721:AR1784" si="345">IF(AQ1721=MIN(AQ$824:AQ$2815),AQ1721,"")</f>
        <v/>
      </c>
      <c r="AZ1721" s="163"/>
      <c r="BA1721" s="142"/>
      <c r="BB1721" s="163"/>
      <c r="BC1721" s="174"/>
      <c r="BD1721" s="174"/>
      <c r="BE1721" s="174"/>
      <c r="BF1721" s="174"/>
      <c r="BG1721" s="164"/>
      <c r="BH1721" s="164"/>
      <c r="BI1721" s="164"/>
      <c r="BK1721" s="137">
        <v>874</v>
      </c>
      <c r="BL1721" s="137">
        <f t="shared" si="333"/>
        <v>5.5872000000000943</v>
      </c>
      <c r="BM1721" s="137">
        <f t="shared" si="334"/>
        <v>0.58868780113134944</v>
      </c>
      <c r="BN1721" s="137">
        <f t="shared" si="335"/>
        <v>7.6853915045660415E-4</v>
      </c>
      <c r="BO1721" s="137" t="str">
        <f t="shared" si="336"/>
        <v/>
      </c>
      <c r="BP1721" s="137" t="str">
        <f t="shared" si="332"/>
        <v/>
      </c>
    </row>
    <row r="1722" spans="3:68" ht="20.100000000000001" customHeight="1" x14ac:dyDescent="0.25">
      <c r="C1722" s="12"/>
      <c r="E1722" s="130"/>
      <c r="F1722" s="130"/>
      <c r="S1722" s="138"/>
      <c r="U1722" s="154"/>
      <c r="V1722" s="154"/>
      <c r="AF1722" s="137">
        <v>898</v>
      </c>
      <c r="AG1722" s="137">
        <f t="shared" si="337"/>
        <v>-0.40799999999999992</v>
      </c>
      <c r="AK1722" s="137">
        <f t="shared" si="338"/>
        <v>0.36708181258188249</v>
      </c>
      <c r="AL1722" s="137">
        <f t="shared" si="339"/>
        <v>0.34163683745104256</v>
      </c>
      <c r="AM1722" s="137" t="str">
        <f t="shared" si="340"/>
        <v/>
      </c>
      <c r="AN1722" s="137">
        <f t="shared" si="341"/>
        <v>0.36708181258188249</v>
      </c>
      <c r="AO1722" s="137" t="str">
        <f t="shared" si="342"/>
        <v/>
      </c>
      <c r="AP1722" s="137">
        <f t="shared" si="343"/>
        <v>0</v>
      </c>
      <c r="AQ1722" s="137" t="str">
        <f t="shared" si="344"/>
        <v/>
      </c>
      <c r="AR1722" s="137" t="str">
        <f t="shared" si="345"/>
        <v/>
      </c>
      <c r="AZ1722" s="163"/>
      <c r="BA1722" s="142"/>
      <c r="BB1722" s="163"/>
      <c r="BC1722" s="174"/>
      <c r="BD1722" s="174"/>
      <c r="BE1722" s="174"/>
      <c r="BF1722" s="174"/>
      <c r="BG1722" s="164"/>
      <c r="BH1722" s="164"/>
      <c r="BI1722" s="164"/>
      <c r="BK1722" s="137">
        <v>875</v>
      </c>
      <c r="BL1722" s="137">
        <f t="shared" si="333"/>
        <v>5.5936000000000945</v>
      </c>
      <c r="BM1722" s="137">
        <f t="shared" si="334"/>
        <v>0.58791926198089284</v>
      </c>
      <c r="BN1722" s="137">
        <f t="shared" si="335"/>
        <v>7.6827820856628648E-4</v>
      </c>
      <c r="BO1722" s="137" t="str">
        <f t="shared" si="336"/>
        <v/>
      </c>
      <c r="BP1722" s="137" t="str">
        <f t="shared" si="332"/>
        <v/>
      </c>
    </row>
    <row r="1723" spans="3:68" ht="20.100000000000001" customHeight="1" x14ac:dyDescent="0.25">
      <c r="C1723" s="12"/>
      <c r="E1723" s="130"/>
      <c r="F1723" s="130"/>
      <c r="S1723" s="138"/>
      <c r="U1723" s="154"/>
      <c r="V1723" s="154"/>
      <c r="AF1723" s="137">
        <v>899</v>
      </c>
      <c r="AG1723" s="137">
        <f t="shared" si="337"/>
        <v>-0.40399999999999991</v>
      </c>
      <c r="AK1723" s="137">
        <f t="shared" si="338"/>
        <v>0.36767843777404446</v>
      </c>
      <c r="AL1723" s="137">
        <f t="shared" si="339"/>
        <v>0.34310635958814306</v>
      </c>
      <c r="AM1723" s="137" t="str">
        <f t="shared" si="340"/>
        <v/>
      </c>
      <c r="AN1723" s="137">
        <f t="shared" si="341"/>
        <v>0.36767843777404446</v>
      </c>
      <c r="AO1723" s="137" t="str">
        <f t="shared" si="342"/>
        <v/>
      </c>
      <c r="AP1723" s="137">
        <f t="shared" si="343"/>
        <v>0</v>
      </c>
      <c r="AQ1723" s="137" t="str">
        <f t="shared" si="344"/>
        <v/>
      </c>
      <c r="AR1723" s="137" t="str">
        <f t="shared" si="345"/>
        <v/>
      </c>
      <c r="AZ1723" s="163"/>
      <c r="BA1723" s="142"/>
      <c r="BB1723" s="163"/>
      <c r="BC1723" s="174"/>
      <c r="BD1723" s="174"/>
      <c r="BE1723" s="174"/>
      <c r="BF1723" s="174"/>
      <c r="BG1723" s="164"/>
      <c r="BH1723" s="164"/>
      <c r="BI1723" s="164"/>
      <c r="BK1723" s="137">
        <v>876</v>
      </c>
      <c r="BL1723" s="137">
        <f t="shared" si="333"/>
        <v>5.6000000000000947</v>
      </c>
      <c r="BM1723" s="137">
        <f t="shared" si="334"/>
        <v>0.58715098377232655</v>
      </c>
      <c r="BN1723" s="137">
        <f t="shared" si="335"/>
        <v>7.6801484459421143E-4</v>
      </c>
      <c r="BO1723" s="137" t="str">
        <f t="shared" si="336"/>
        <v/>
      </c>
      <c r="BP1723" s="137" t="str">
        <f t="shared" si="332"/>
        <v/>
      </c>
    </row>
    <row r="1724" spans="3:68" ht="20.100000000000001" customHeight="1" x14ac:dyDescent="0.25">
      <c r="C1724" s="12"/>
      <c r="E1724" s="130"/>
      <c r="F1724" s="130"/>
      <c r="S1724" s="138"/>
      <c r="U1724" s="154"/>
      <c r="V1724" s="154"/>
      <c r="AF1724" s="137">
        <v>900</v>
      </c>
      <c r="AG1724" s="137">
        <f t="shared" si="337"/>
        <v>-0.39999999999999991</v>
      </c>
      <c r="AK1724" s="137">
        <f t="shared" si="338"/>
        <v>0.36827014030332339</v>
      </c>
      <c r="AL1724" s="137">
        <f t="shared" si="339"/>
        <v>0.34457825838967582</v>
      </c>
      <c r="AM1724" s="137" t="str">
        <f t="shared" si="340"/>
        <v/>
      </c>
      <c r="AN1724" s="137">
        <f t="shared" si="341"/>
        <v>0.36827014030332339</v>
      </c>
      <c r="AO1724" s="137" t="str">
        <f t="shared" si="342"/>
        <v/>
      </c>
      <c r="AP1724" s="137">
        <f t="shared" si="343"/>
        <v>0</v>
      </c>
      <c r="AQ1724" s="137" t="str">
        <f t="shared" si="344"/>
        <v/>
      </c>
      <c r="AR1724" s="137" t="str">
        <f t="shared" si="345"/>
        <v/>
      </c>
      <c r="AZ1724" s="163"/>
      <c r="BA1724" s="142"/>
      <c r="BB1724" s="163"/>
      <c r="BC1724" s="174"/>
      <c r="BD1724" s="174"/>
      <c r="BE1724" s="174"/>
      <c r="BF1724" s="174"/>
      <c r="BG1724" s="164"/>
      <c r="BH1724" s="164"/>
      <c r="BI1724" s="164"/>
      <c r="BK1724" s="137">
        <v>877</v>
      </c>
      <c r="BL1724" s="137">
        <f t="shared" si="333"/>
        <v>5.6064000000000949</v>
      </c>
      <c r="BM1724" s="137">
        <f t="shared" si="334"/>
        <v>0.58638296892773234</v>
      </c>
      <c r="BN1724" s="137">
        <f t="shared" si="335"/>
        <v>7.6774906682486321E-4</v>
      </c>
      <c r="BO1724" s="137" t="str">
        <f t="shared" si="336"/>
        <v/>
      </c>
      <c r="BP1724" s="137" t="str">
        <f t="shared" si="332"/>
        <v/>
      </c>
    </row>
    <row r="1725" spans="3:68" ht="20.100000000000001" customHeight="1" x14ac:dyDescent="0.25">
      <c r="C1725" s="12"/>
      <c r="E1725" s="130"/>
      <c r="F1725" s="130"/>
      <c r="S1725" s="138"/>
      <c r="U1725" s="154"/>
      <c r="V1725" s="154"/>
      <c r="AF1725" s="137">
        <v>901</v>
      </c>
      <c r="AG1725" s="137">
        <f t="shared" si="337"/>
        <v>-0.39599999999999991</v>
      </c>
      <c r="AK1725" s="137">
        <f t="shared" si="338"/>
        <v>0.36885689329814475</v>
      </c>
      <c r="AL1725" s="137">
        <f t="shared" si="339"/>
        <v>0.34605251411118171</v>
      </c>
      <c r="AM1725" s="137" t="str">
        <f t="shared" si="340"/>
        <v/>
      </c>
      <c r="AN1725" s="137">
        <f t="shared" si="341"/>
        <v>0.36885689329814475</v>
      </c>
      <c r="AO1725" s="137" t="str">
        <f t="shared" si="342"/>
        <v/>
      </c>
      <c r="AP1725" s="137">
        <f t="shared" si="343"/>
        <v>0</v>
      </c>
      <c r="AQ1725" s="137" t="str">
        <f t="shared" si="344"/>
        <v/>
      </c>
      <c r="AR1725" s="137" t="str">
        <f t="shared" si="345"/>
        <v/>
      </c>
      <c r="AZ1725" s="163"/>
      <c r="BA1725" s="142"/>
      <c r="BB1725" s="163"/>
      <c r="BC1725" s="174"/>
      <c r="BD1725" s="174"/>
      <c r="BE1725" s="174"/>
      <c r="BF1725" s="174"/>
      <c r="BG1725" s="164"/>
      <c r="BH1725" s="164"/>
      <c r="BI1725" s="164"/>
      <c r="BK1725" s="137">
        <v>878</v>
      </c>
      <c r="BL1725" s="137">
        <f t="shared" si="333"/>
        <v>5.612800000000095</v>
      </c>
      <c r="BM1725" s="137">
        <f t="shared" si="334"/>
        <v>0.58561521986090748</v>
      </c>
      <c r="BN1725" s="137">
        <f t="shared" si="335"/>
        <v>7.6748088353284505E-4</v>
      </c>
      <c r="BO1725" s="137" t="str">
        <f t="shared" si="336"/>
        <v/>
      </c>
      <c r="BP1725" s="137" t="str">
        <f t="shared" si="332"/>
        <v/>
      </c>
    </row>
    <row r="1726" spans="3:68" ht="20.100000000000001" customHeight="1" x14ac:dyDescent="0.25">
      <c r="C1726" s="12"/>
      <c r="E1726" s="130"/>
      <c r="F1726" s="130"/>
      <c r="S1726" s="138"/>
      <c r="U1726" s="154"/>
      <c r="V1726" s="154"/>
      <c r="AF1726" s="137">
        <v>902</v>
      </c>
      <c r="AG1726" s="137">
        <f t="shared" si="337"/>
        <v>-0.3919999999999999</v>
      </c>
      <c r="AK1726" s="137">
        <f t="shared" si="338"/>
        <v>0.36943867008167114</v>
      </c>
      <c r="AL1726" s="137">
        <f t="shared" si="339"/>
        <v>0.34752910690110383</v>
      </c>
      <c r="AM1726" s="137" t="str">
        <f t="shared" si="340"/>
        <v/>
      </c>
      <c r="AN1726" s="137">
        <f t="shared" si="341"/>
        <v>0.36943867008167114</v>
      </c>
      <c r="AO1726" s="137" t="str">
        <f t="shared" si="342"/>
        <v/>
      </c>
      <c r="AP1726" s="137">
        <f t="shared" si="343"/>
        <v>0</v>
      </c>
      <c r="AQ1726" s="137" t="str">
        <f t="shared" si="344"/>
        <v/>
      </c>
      <c r="AR1726" s="137" t="str">
        <f t="shared" si="345"/>
        <v/>
      </c>
      <c r="AZ1726" s="163"/>
      <c r="BA1726" s="142"/>
      <c r="BB1726" s="163"/>
      <c r="BC1726" s="174"/>
      <c r="BD1726" s="174"/>
      <c r="BE1726" s="174"/>
      <c r="BF1726" s="174"/>
      <c r="BG1726" s="164"/>
      <c r="BH1726" s="164"/>
      <c r="BI1726" s="164"/>
      <c r="BK1726" s="137">
        <v>879</v>
      </c>
      <c r="BL1726" s="137">
        <f t="shared" si="333"/>
        <v>5.6192000000000952</v>
      </c>
      <c r="BM1726" s="137">
        <f t="shared" si="334"/>
        <v>0.58484773897737463</v>
      </c>
      <c r="BN1726" s="137">
        <f t="shared" si="335"/>
        <v>7.6721030299331527E-4</v>
      </c>
      <c r="BO1726" s="137" t="str">
        <f t="shared" si="336"/>
        <v/>
      </c>
      <c r="BP1726" s="137" t="str">
        <f t="shared" si="332"/>
        <v/>
      </c>
    </row>
    <row r="1727" spans="3:68" ht="20.100000000000001" customHeight="1" x14ac:dyDescent="0.25">
      <c r="C1727" s="12"/>
      <c r="E1727" s="130"/>
      <c r="F1727" s="130"/>
      <c r="S1727" s="138"/>
      <c r="U1727" s="154"/>
      <c r="V1727" s="154"/>
      <c r="AF1727" s="137">
        <v>903</v>
      </c>
      <c r="AG1727" s="137">
        <f t="shared" si="337"/>
        <v>-0.3879999999999999</v>
      </c>
      <c r="AK1727" s="137">
        <f t="shared" si="338"/>
        <v>0.3700154441738206</v>
      </c>
      <c r="AL1727" s="137">
        <f t="shared" si="339"/>
        <v>0.34900801680157106</v>
      </c>
      <c r="AM1727" s="137" t="str">
        <f t="shared" si="340"/>
        <v/>
      </c>
      <c r="AN1727" s="137">
        <f t="shared" si="341"/>
        <v>0.3700154441738206</v>
      </c>
      <c r="AO1727" s="137" t="str">
        <f t="shared" si="342"/>
        <v/>
      </c>
      <c r="AP1727" s="137">
        <f t="shared" si="343"/>
        <v>0</v>
      </c>
      <c r="AQ1727" s="137" t="str">
        <f t="shared" si="344"/>
        <v/>
      </c>
      <c r="AR1727" s="137" t="str">
        <f t="shared" si="345"/>
        <v/>
      </c>
      <c r="AZ1727" s="163"/>
      <c r="BA1727" s="142"/>
      <c r="BB1727" s="163"/>
      <c r="BC1727" s="174"/>
      <c r="BD1727" s="174"/>
      <c r="BE1727" s="174"/>
      <c r="BF1727" s="174"/>
      <c r="BG1727" s="164"/>
      <c r="BH1727" s="164"/>
      <c r="BI1727" s="164"/>
      <c r="BK1727" s="137">
        <v>880</v>
      </c>
      <c r="BL1727" s="137">
        <f t="shared" si="333"/>
        <v>5.6256000000000954</v>
      </c>
      <c r="BM1727" s="137">
        <f t="shared" si="334"/>
        <v>0.58408052867438132</v>
      </c>
      <c r="BN1727" s="137">
        <f t="shared" si="335"/>
        <v>7.6693733347155124E-4</v>
      </c>
      <c r="BO1727" s="137" t="str">
        <f t="shared" si="336"/>
        <v/>
      </c>
      <c r="BP1727" s="137" t="str">
        <f t="shared" si="332"/>
        <v/>
      </c>
    </row>
    <row r="1728" spans="3:68" ht="20.100000000000001" customHeight="1" x14ac:dyDescent="0.25">
      <c r="C1728" s="12"/>
      <c r="E1728" s="130"/>
      <c r="F1728" s="130"/>
      <c r="S1728" s="138"/>
      <c r="U1728" s="154"/>
      <c r="V1728" s="154"/>
      <c r="AF1728" s="137">
        <v>904</v>
      </c>
      <c r="AG1728" s="137">
        <f t="shared" si="337"/>
        <v>-0.3839999999999999</v>
      </c>
      <c r="AK1728" s="137">
        <f t="shared" si="338"/>
        <v>0.37058718929327361</v>
      </c>
      <c r="AL1728" s="137">
        <f t="shared" si="339"/>
        <v>0.35048922374918862</v>
      </c>
      <c r="AM1728" s="137" t="str">
        <f t="shared" si="340"/>
        <v/>
      </c>
      <c r="AN1728" s="137">
        <f t="shared" si="341"/>
        <v>0.37058718929327361</v>
      </c>
      <c r="AO1728" s="137" t="str">
        <f t="shared" si="342"/>
        <v/>
      </c>
      <c r="AP1728" s="137">
        <f t="shared" si="343"/>
        <v>0</v>
      </c>
      <c r="AQ1728" s="137" t="str">
        <f t="shared" si="344"/>
        <v/>
      </c>
      <c r="AR1728" s="137" t="str">
        <f t="shared" si="345"/>
        <v/>
      </c>
      <c r="AZ1728" s="163"/>
      <c r="BA1728" s="142"/>
      <c r="BB1728" s="163"/>
      <c r="BC1728" s="174"/>
      <c r="BD1728" s="174"/>
      <c r="BE1728" s="174"/>
      <c r="BF1728" s="174"/>
      <c r="BG1728" s="164"/>
      <c r="BH1728" s="164"/>
      <c r="BI1728" s="164"/>
      <c r="BK1728" s="137">
        <v>881</v>
      </c>
      <c r="BL1728" s="137">
        <f t="shared" si="333"/>
        <v>5.6320000000000956</v>
      </c>
      <c r="BM1728" s="137">
        <f t="shared" si="334"/>
        <v>0.58331359134090977</v>
      </c>
      <c r="BN1728" s="137">
        <f t="shared" si="335"/>
        <v>7.6666198323116497E-4</v>
      </c>
      <c r="BO1728" s="137" t="str">
        <f t="shared" si="336"/>
        <v/>
      </c>
      <c r="BP1728" s="137" t="str">
        <f t="shared" si="332"/>
        <v/>
      </c>
    </row>
    <row r="1729" spans="3:68" ht="20.100000000000001" customHeight="1" x14ac:dyDescent="0.25">
      <c r="C1729" s="12"/>
      <c r="E1729" s="130"/>
      <c r="F1729" s="130"/>
      <c r="S1729" s="138"/>
      <c r="U1729" s="154"/>
      <c r="V1729" s="154"/>
      <c r="AF1729" s="137">
        <v>905</v>
      </c>
      <c r="AG1729" s="137">
        <f t="shared" si="337"/>
        <v>-0.37999999999999989</v>
      </c>
      <c r="AK1729" s="137">
        <f t="shared" si="338"/>
        <v>0.37115387935946603</v>
      </c>
      <c r="AL1729" s="137">
        <f t="shared" si="339"/>
        <v>0.35197270757583721</v>
      </c>
      <c r="AM1729" s="137" t="str">
        <f t="shared" si="340"/>
        <v/>
      </c>
      <c r="AN1729" s="137">
        <f t="shared" si="341"/>
        <v>0.37115387935946603</v>
      </c>
      <c r="AO1729" s="137" t="str">
        <f t="shared" si="342"/>
        <v/>
      </c>
      <c r="AP1729" s="137">
        <f t="shared" si="343"/>
        <v>0</v>
      </c>
      <c r="AQ1729" s="137" t="str">
        <f t="shared" si="344"/>
        <v/>
      </c>
      <c r="AR1729" s="137" t="str">
        <f t="shared" si="345"/>
        <v/>
      </c>
      <c r="AZ1729" s="163"/>
      <c r="BA1729" s="142"/>
      <c r="BB1729" s="163"/>
      <c r="BC1729" s="174"/>
      <c r="BD1729" s="174"/>
      <c r="BE1729" s="174"/>
      <c r="BF1729" s="174"/>
      <c r="BG1729" s="164"/>
      <c r="BH1729" s="164"/>
      <c r="BI1729" s="164"/>
      <c r="BK1729" s="137">
        <v>882</v>
      </c>
      <c r="BL1729" s="137">
        <f t="shared" si="333"/>
        <v>5.6384000000000958</v>
      </c>
      <c r="BM1729" s="137">
        <f t="shared" si="334"/>
        <v>0.5825469293576786</v>
      </c>
      <c r="BN1729" s="137">
        <f t="shared" si="335"/>
        <v>7.6638426052866304E-4</v>
      </c>
      <c r="BO1729" s="137" t="str">
        <f t="shared" si="336"/>
        <v/>
      </c>
      <c r="BP1729" s="137" t="str">
        <f t="shared" si="332"/>
        <v/>
      </c>
    </row>
    <row r="1730" spans="3:68" ht="20.100000000000001" customHeight="1" x14ac:dyDescent="0.25">
      <c r="C1730" s="12"/>
      <c r="E1730" s="130"/>
      <c r="F1730" s="130"/>
      <c r="S1730" s="138"/>
      <c r="U1730" s="154"/>
      <c r="V1730" s="154"/>
      <c r="AF1730" s="137">
        <v>906</v>
      </c>
      <c r="AG1730" s="137">
        <f t="shared" si="337"/>
        <v>-0.37599999999999989</v>
      </c>
      <c r="AK1730" s="137">
        <f t="shared" si="338"/>
        <v>0.37171548849457042</v>
      </c>
      <c r="AL1730" s="137">
        <f t="shared" si="339"/>
        <v>0.35345844800948045</v>
      </c>
      <c r="AM1730" s="137" t="str">
        <f t="shared" si="340"/>
        <v/>
      </c>
      <c r="AN1730" s="137">
        <f t="shared" si="341"/>
        <v>0.37171548849457042</v>
      </c>
      <c r="AO1730" s="137" t="str">
        <f t="shared" si="342"/>
        <v/>
      </c>
      <c r="AP1730" s="137">
        <f t="shared" si="343"/>
        <v>0</v>
      </c>
      <c r="AQ1730" s="137" t="str">
        <f t="shared" si="344"/>
        <v/>
      </c>
      <c r="AR1730" s="137" t="str">
        <f t="shared" si="345"/>
        <v/>
      </c>
      <c r="AZ1730" s="163"/>
      <c r="BA1730" s="142"/>
      <c r="BB1730" s="163"/>
      <c r="BC1730" s="174"/>
      <c r="BD1730" s="174"/>
      <c r="BE1730" s="174"/>
      <c r="BF1730" s="174"/>
      <c r="BG1730" s="164"/>
      <c r="BH1730" s="164"/>
      <c r="BI1730" s="164"/>
      <c r="BK1730" s="137">
        <v>883</v>
      </c>
      <c r="BL1730" s="137">
        <f t="shared" si="333"/>
        <v>5.644800000000096</v>
      </c>
      <c r="BM1730" s="137">
        <f t="shared" si="334"/>
        <v>0.58178054509714994</v>
      </c>
      <c r="BN1730" s="137">
        <f t="shared" si="335"/>
        <v>7.661041736167773E-4</v>
      </c>
      <c r="BO1730" s="137" t="str">
        <f t="shared" si="336"/>
        <v/>
      </c>
      <c r="BP1730" s="137" t="str">
        <f t="shared" si="332"/>
        <v/>
      </c>
    </row>
    <row r="1731" spans="3:68" ht="20.100000000000001" customHeight="1" x14ac:dyDescent="0.25">
      <c r="C1731" s="12"/>
      <c r="E1731" s="130"/>
      <c r="F1731" s="130"/>
      <c r="S1731" s="138"/>
      <c r="U1731" s="154"/>
      <c r="V1731" s="154"/>
      <c r="AF1731" s="137">
        <v>907</v>
      </c>
      <c r="AG1731" s="137">
        <f t="shared" si="337"/>
        <v>-0.37199999999999989</v>
      </c>
      <c r="AK1731" s="137">
        <f t="shared" si="338"/>
        <v>0.37227199102546293</v>
      </c>
      <c r="AL1731" s="137">
        <f t="shared" si="339"/>
        <v>0.35494642467497894</v>
      </c>
      <c r="AM1731" s="137" t="str">
        <f t="shared" si="340"/>
        <v/>
      </c>
      <c r="AN1731" s="137">
        <f t="shared" si="341"/>
        <v>0.37227199102546293</v>
      </c>
      <c r="AO1731" s="137" t="str">
        <f t="shared" si="342"/>
        <v/>
      </c>
      <c r="AP1731" s="137">
        <f t="shared" si="343"/>
        <v>0</v>
      </c>
      <c r="AQ1731" s="137" t="str">
        <f t="shared" si="344"/>
        <v/>
      </c>
      <c r="AR1731" s="137" t="str">
        <f t="shared" si="345"/>
        <v/>
      </c>
      <c r="AZ1731" s="163"/>
      <c r="BA1731" s="142"/>
      <c r="BB1731" s="163"/>
      <c r="BC1731" s="174"/>
      <c r="BD1731" s="174"/>
      <c r="BE1731" s="174"/>
      <c r="BF1731" s="174"/>
      <c r="BG1731" s="164"/>
      <c r="BH1731" s="164"/>
      <c r="BI1731" s="164"/>
      <c r="BK1731" s="137">
        <v>884</v>
      </c>
      <c r="BL1731" s="137">
        <f t="shared" si="333"/>
        <v>5.6512000000000961</v>
      </c>
      <c r="BM1731" s="137">
        <f t="shared" si="334"/>
        <v>0.58101444092353316</v>
      </c>
      <c r="BN1731" s="137">
        <f t="shared" si="335"/>
        <v>7.658217307424664E-4</v>
      </c>
      <c r="BO1731" s="137" t="str">
        <f t="shared" si="336"/>
        <v/>
      </c>
      <c r="BP1731" s="137" t="str">
        <f t="shared" si="332"/>
        <v/>
      </c>
    </row>
    <row r="1732" spans="3:68" ht="20.100000000000001" customHeight="1" x14ac:dyDescent="0.25">
      <c r="C1732" s="12"/>
      <c r="E1732" s="130"/>
      <c r="F1732" s="130"/>
      <c r="S1732" s="138"/>
      <c r="U1732" s="154"/>
      <c r="V1732" s="154"/>
      <c r="AF1732" s="137">
        <v>908</v>
      </c>
      <c r="AG1732" s="137">
        <f t="shared" si="337"/>
        <v>-0.36799999999999988</v>
      </c>
      <c r="AK1732" s="137">
        <f t="shared" si="338"/>
        <v>0.37282336148567768</v>
      </c>
      <c r="AL1732" s="137">
        <f t="shared" si="339"/>
        <v>0.35643661709491398</v>
      </c>
      <c r="AM1732" s="137" t="str">
        <f t="shared" si="340"/>
        <v/>
      </c>
      <c r="AN1732" s="137">
        <f t="shared" si="341"/>
        <v>0.37282336148567768</v>
      </c>
      <c r="AO1732" s="137" t="str">
        <f t="shared" si="342"/>
        <v/>
      </c>
      <c r="AP1732" s="137">
        <f t="shared" si="343"/>
        <v>0</v>
      </c>
      <c r="AQ1732" s="137" t="str">
        <f t="shared" si="344"/>
        <v/>
      </c>
      <c r="AR1732" s="137" t="str">
        <f t="shared" si="345"/>
        <v/>
      </c>
      <c r="AZ1732" s="163"/>
      <c r="BA1732" s="142"/>
      <c r="BB1732" s="163"/>
      <c r="BC1732" s="174"/>
      <c r="BD1732" s="174"/>
      <c r="BE1732" s="174"/>
      <c r="BF1732" s="174"/>
      <c r="BG1732" s="164"/>
      <c r="BH1732" s="164"/>
      <c r="BI1732" s="164"/>
      <c r="BK1732" s="137">
        <v>885</v>
      </c>
      <c r="BL1732" s="137">
        <f t="shared" si="333"/>
        <v>5.6576000000000963</v>
      </c>
      <c r="BM1732" s="137">
        <f t="shared" si="334"/>
        <v>0.58024861919279069</v>
      </c>
      <c r="BN1732" s="137">
        <f t="shared" si="335"/>
        <v>7.655369401455836E-4</v>
      </c>
      <c r="BO1732" s="137" t="str">
        <f t="shared" si="336"/>
        <v/>
      </c>
      <c r="BP1732" s="137" t="str">
        <f t="shared" si="332"/>
        <v/>
      </c>
    </row>
    <row r="1733" spans="3:68" ht="20.100000000000001" customHeight="1" x14ac:dyDescent="0.25">
      <c r="C1733" s="12"/>
      <c r="E1733" s="130"/>
      <c r="F1733" s="130"/>
      <c r="S1733" s="138"/>
      <c r="U1733" s="154"/>
      <c r="V1733" s="154"/>
      <c r="AF1733" s="137">
        <v>909</v>
      </c>
      <c r="AG1733" s="137">
        <f t="shared" si="337"/>
        <v>-0.36399999999999988</v>
      </c>
      <c r="AK1733" s="137">
        <f t="shared" si="338"/>
        <v>0.37336957461734704</v>
      </c>
      <c r="AL1733" s="137">
        <f t="shared" si="339"/>
        <v>0.357929004690417</v>
      </c>
      <c r="AM1733" s="137" t="str">
        <f t="shared" si="340"/>
        <v/>
      </c>
      <c r="AN1733" s="137">
        <f t="shared" si="341"/>
        <v>0.37336957461734704</v>
      </c>
      <c r="AO1733" s="137" t="str">
        <f t="shared" si="342"/>
        <v/>
      </c>
      <c r="AP1733" s="137">
        <f t="shared" si="343"/>
        <v>0</v>
      </c>
      <c r="AQ1733" s="137" t="str">
        <f t="shared" si="344"/>
        <v/>
      </c>
      <c r="AR1733" s="137" t="str">
        <f t="shared" si="345"/>
        <v/>
      </c>
      <c r="AZ1733" s="163"/>
      <c r="BA1733" s="142"/>
      <c r="BB1733" s="163"/>
      <c r="BC1733" s="174"/>
      <c r="BD1733" s="174"/>
      <c r="BE1733" s="174"/>
      <c r="BF1733" s="174"/>
      <c r="BG1733" s="164"/>
      <c r="BH1733" s="164"/>
      <c r="BI1733" s="164"/>
      <c r="BK1733" s="137">
        <v>886</v>
      </c>
      <c r="BL1733" s="137">
        <f t="shared" si="333"/>
        <v>5.6640000000000965</v>
      </c>
      <c r="BM1733" s="137">
        <f t="shared" si="334"/>
        <v>0.57948308225264511</v>
      </c>
      <c r="BN1733" s="137">
        <f t="shared" si="335"/>
        <v>7.6524981006376169E-4</v>
      </c>
      <c r="BO1733" s="137" t="str">
        <f t="shared" si="336"/>
        <v/>
      </c>
      <c r="BP1733" s="137" t="str">
        <f t="shared" si="332"/>
        <v/>
      </c>
    </row>
    <row r="1734" spans="3:68" ht="20.100000000000001" customHeight="1" x14ac:dyDescent="0.25">
      <c r="C1734" s="12"/>
      <c r="E1734" s="130"/>
      <c r="F1734" s="130"/>
      <c r="S1734" s="138"/>
      <c r="U1734" s="154"/>
      <c r="V1734" s="154"/>
      <c r="AF1734" s="137">
        <v>910</v>
      </c>
      <c r="AG1734" s="137">
        <f t="shared" si="337"/>
        <v>-0.35999999999999988</v>
      </c>
      <c r="AK1734" s="137">
        <f t="shared" si="338"/>
        <v>0.37391060537312842</v>
      </c>
      <c r="AL1734" s="137">
        <f t="shared" si="339"/>
        <v>0.35942356678200882</v>
      </c>
      <c r="AM1734" s="137" t="str">
        <f t="shared" si="340"/>
        <v/>
      </c>
      <c r="AN1734" s="137">
        <f t="shared" si="341"/>
        <v>0.37391060537312842</v>
      </c>
      <c r="AO1734" s="137" t="str">
        <f t="shared" si="342"/>
        <v/>
      </c>
      <c r="AP1734" s="137">
        <f t="shared" si="343"/>
        <v>0</v>
      </c>
      <c r="AQ1734" s="137" t="str">
        <f t="shared" si="344"/>
        <v/>
      </c>
      <c r="AR1734" s="137" t="str">
        <f t="shared" si="345"/>
        <v/>
      </c>
      <c r="AZ1734" s="163"/>
      <c r="BA1734" s="142"/>
      <c r="BB1734" s="163"/>
      <c r="BC1734" s="174"/>
      <c r="BD1734" s="174"/>
      <c r="BE1734" s="174"/>
      <c r="BF1734" s="174"/>
      <c r="BG1734" s="164"/>
      <c r="BH1734" s="164"/>
      <c r="BI1734" s="164"/>
      <c r="BK1734" s="137">
        <v>887</v>
      </c>
      <c r="BL1734" s="137">
        <f t="shared" si="333"/>
        <v>5.6704000000000967</v>
      </c>
      <c r="BM1734" s="137">
        <f t="shared" si="334"/>
        <v>0.57871783244258135</v>
      </c>
      <c r="BN1734" s="137">
        <f t="shared" si="335"/>
        <v>7.6496034872564067E-4</v>
      </c>
      <c r="BO1734" s="137" t="str">
        <f t="shared" si="336"/>
        <v/>
      </c>
      <c r="BP1734" s="137" t="str">
        <f t="shared" si="332"/>
        <v/>
      </c>
    </row>
    <row r="1735" spans="3:68" ht="20.100000000000001" customHeight="1" x14ac:dyDescent="0.25">
      <c r="C1735" s="12"/>
      <c r="E1735" s="130"/>
      <c r="F1735" s="130"/>
      <c r="S1735" s="138"/>
      <c r="U1735" s="154"/>
      <c r="V1735" s="154"/>
      <c r="AF1735" s="137">
        <v>911</v>
      </c>
      <c r="AG1735" s="137">
        <f t="shared" si="337"/>
        <v>-0.35599999999999987</v>
      </c>
      <c r="AK1735" s="137">
        <f t="shared" si="338"/>
        <v>0.37444642891811658</v>
      </c>
      <c r="AL1735" s="137">
        <f t="shared" si="339"/>
        <v>0.36092028259044479</v>
      </c>
      <c r="AM1735" s="137" t="str">
        <f t="shared" si="340"/>
        <v/>
      </c>
      <c r="AN1735" s="137">
        <f t="shared" si="341"/>
        <v>0.37444642891811658</v>
      </c>
      <c r="AO1735" s="137" t="str">
        <f t="shared" si="342"/>
        <v/>
      </c>
      <c r="AP1735" s="137">
        <f t="shared" si="343"/>
        <v>0</v>
      </c>
      <c r="AQ1735" s="137" t="str">
        <f t="shared" si="344"/>
        <v/>
      </c>
      <c r="AR1735" s="137" t="str">
        <f t="shared" si="345"/>
        <v/>
      </c>
      <c r="AZ1735" s="163"/>
      <c r="BA1735" s="142"/>
      <c r="BB1735" s="163"/>
      <c r="BC1735" s="174"/>
      <c r="BD1735" s="174"/>
      <c r="BE1735" s="174"/>
      <c r="BF1735" s="174"/>
      <c r="BG1735" s="164"/>
      <c r="BH1735" s="164"/>
      <c r="BI1735" s="164"/>
      <c r="BK1735" s="137">
        <v>888</v>
      </c>
      <c r="BL1735" s="137">
        <f t="shared" si="333"/>
        <v>5.6768000000000969</v>
      </c>
      <c r="BM1735" s="137">
        <f t="shared" si="334"/>
        <v>0.57795287209385571</v>
      </c>
      <c r="BN1735" s="137">
        <f t="shared" si="335"/>
        <v>7.6466856435641883E-4</v>
      </c>
      <c r="BO1735" s="137" t="str">
        <f t="shared" si="336"/>
        <v/>
      </c>
      <c r="BP1735" s="137" t="str">
        <f t="shared" si="332"/>
        <v/>
      </c>
    </row>
    <row r="1736" spans="3:68" ht="20.100000000000001" customHeight="1" x14ac:dyDescent="0.25">
      <c r="C1736" s="12"/>
      <c r="E1736" s="130"/>
      <c r="F1736" s="130"/>
      <c r="S1736" s="138"/>
      <c r="U1736" s="154"/>
      <c r="V1736" s="154"/>
      <c r="AF1736" s="137">
        <v>912</v>
      </c>
      <c r="AG1736" s="137">
        <f t="shared" si="337"/>
        <v>-0.35199999999999987</v>
      </c>
      <c r="AK1736" s="137">
        <f t="shared" si="338"/>
        <v>0.37497702063174237</v>
      </c>
      <c r="AL1736" s="137">
        <f t="shared" si="339"/>
        <v>0.36241913123756897</v>
      </c>
      <c r="AM1736" s="137" t="str">
        <f t="shared" si="340"/>
        <v/>
      </c>
      <c r="AN1736" s="137">
        <f t="shared" si="341"/>
        <v>0.37497702063174237</v>
      </c>
      <c r="AO1736" s="137" t="str">
        <f t="shared" si="342"/>
        <v/>
      </c>
      <c r="AP1736" s="137">
        <f t="shared" si="343"/>
        <v>0</v>
      </c>
      <c r="AQ1736" s="137" t="str">
        <f t="shared" si="344"/>
        <v/>
      </c>
      <c r="AR1736" s="137" t="str">
        <f t="shared" si="345"/>
        <v/>
      </c>
      <c r="AZ1736" s="163"/>
      <c r="BA1736" s="142"/>
      <c r="BB1736" s="163"/>
      <c r="BC1736" s="174"/>
      <c r="BD1736" s="174"/>
      <c r="BE1736" s="174"/>
      <c r="BF1736" s="174"/>
      <c r="BG1736" s="164"/>
      <c r="BH1736" s="164"/>
      <c r="BI1736" s="164"/>
      <c r="BK1736" s="137">
        <v>889</v>
      </c>
      <c r="BL1736" s="137">
        <f t="shared" si="333"/>
        <v>5.6832000000000971</v>
      </c>
      <c r="BM1736" s="137">
        <f t="shared" si="334"/>
        <v>0.57718820352949929</v>
      </c>
      <c r="BN1736" s="137">
        <f t="shared" si="335"/>
        <v>7.6437446517507723E-4</v>
      </c>
      <c r="BO1736" s="137" t="str">
        <f t="shared" si="336"/>
        <v/>
      </c>
      <c r="BP1736" s="137" t="str">
        <f t="shared" si="332"/>
        <v/>
      </c>
    </row>
    <row r="1737" spans="3:68" ht="20.100000000000001" customHeight="1" x14ac:dyDescent="0.25">
      <c r="C1737" s="12"/>
      <c r="E1737" s="130"/>
      <c r="F1737" s="130"/>
      <c r="S1737" s="138"/>
      <c r="U1737" s="154"/>
      <c r="V1737" s="154"/>
      <c r="AF1737" s="137">
        <v>913</v>
      </c>
      <c r="AG1737" s="137">
        <f t="shared" si="337"/>
        <v>-0.34799999999999986</v>
      </c>
      <c r="AK1737" s="137">
        <f t="shared" si="338"/>
        <v>0.37550235610965654</v>
      </c>
      <c r="AL1737" s="137">
        <f t="shared" si="339"/>
        <v>0.36392009174717477</v>
      </c>
      <c r="AM1737" s="137" t="str">
        <f t="shared" si="340"/>
        <v/>
      </c>
      <c r="AN1737" s="137">
        <f t="shared" si="341"/>
        <v>0.37550235610965654</v>
      </c>
      <c r="AO1737" s="137" t="str">
        <f t="shared" si="342"/>
        <v/>
      </c>
      <c r="AP1737" s="137">
        <f t="shared" si="343"/>
        <v>0</v>
      </c>
      <c r="AQ1737" s="137" t="str">
        <f t="shared" si="344"/>
        <v/>
      </c>
      <c r="AR1737" s="137" t="str">
        <f t="shared" si="345"/>
        <v/>
      </c>
      <c r="AZ1737" s="163"/>
      <c r="BA1737" s="142"/>
      <c r="BB1737" s="163"/>
      <c r="BC1737" s="174"/>
      <c r="BD1737" s="174"/>
      <c r="BE1737" s="174"/>
      <c r="BF1737" s="174"/>
      <c r="BG1737" s="164"/>
      <c r="BH1737" s="164"/>
      <c r="BI1737" s="164"/>
      <c r="BK1737" s="137">
        <v>890</v>
      </c>
      <c r="BL1737" s="137">
        <f t="shared" si="333"/>
        <v>5.6896000000000972</v>
      </c>
      <c r="BM1737" s="137">
        <f t="shared" si="334"/>
        <v>0.57642382906432421</v>
      </c>
      <c r="BN1737" s="137">
        <f t="shared" si="335"/>
        <v>7.6407805939338047E-4</v>
      </c>
      <c r="BO1737" s="137" t="str">
        <f t="shared" si="336"/>
        <v/>
      </c>
      <c r="BP1737" s="137" t="str">
        <f t="shared" si="332"/>
        <v/>
      </c>
    </row>
    <row r="1738" spans="3:68" ht="20.100000000000001" customHeight="1" x14ac:dyDescent="0.25">
      <c r="C1738" s="12"/>
      <c r="E1738" s="130"/>
      <c r="F1738" s="130"/>
      <c r="S1738" s="138"/>
      <c r="U1738" s="154"/>
      <c r="V1738" s="154"/>
      <c r="AF1738" s="137">
        <v>914</v>
      </c>
      <c r="AG1738" s="137">
        <f t="shared" si="337"/>
        <v>-0.34399999999999986</v>
      </c>
      <c r="AK1738" s="137">
        <f t="shared" si="338"/>
        <v>0.37602241116559915</v>
      </c>
      <c r="AL1738" s="137">
        <f t="shared" si="339"/>
        <v>0.36542314304587381</v>
      </c>
      <c r="AM1738" s="137" t="str">
        <f t="shared" si="340"/>
        <v/>
      </c>
      <c r="AN1738" s="137">
        <f t="shared" si="341"/>
        <v>0.37602241116559915</v>
      </c>
      <c r="AO1738" s="137" t="str">
        <f t="shared" si="342"/>
        <v/>
      </c>
      <c r="AP1738" s="137">
        <f t="shared" si="343"/>
        <v>0</v>
      </c>
      <c r="AQ1738" s="137" t="str">
        <f t="shared" si="344"/>
        <v/>
      </c>
      <c r="AR1738" s="137" t="str">
        <f t="shared" si="345"/>
        <v/>
      </c>
      <c r="AZ1738" s="163"/>
      <c r="BA1738" s="142"/>
      <c r="BB1738" s="163"/>
      <c r="BC1738" s="174"/>
      <c r="BD1738" s="174"/>
      <c r="BE1738" s="174"/>
      <c r="BF1738" s="174"/>
      <c r="BG1738" s="164"/>
      <c r="BH1738" s="164"/>
      <c r="BI1738" s="164"/>
      <c r="BK1738" s="137">
        <v>891</v>
      </c>
      <c r="BL1738" s="137">
        <f t="shared" si="333"/>
        <v>5.6960000000000974</v>
      </c>
      <c r="BM1738" s="137">
        <f t="shared" si="334"/>
        <v>0.57565975100493083</v>
      </c>
      <c r="BN1738" s="137">
        <f t="shared" si="335"/>
        <v>7.6377935521954043E-4</v>
      </c>
      <c r="BO1738" s="137" t="str">
        <f t="shared" si="336"/>
        <v/>
      </c>
      <c r="BP1738" s="137" t="str">
        <f t="shared" si="332"/>
        <v/>
      </c>
    </row>
    <row r="1739" spans="3:68" ht="20.100000000000001" customHeight="1" x14ac:dyDescent="0.25">
      <c r="C1739" s="12"/>
      <c r="E1739" s="130"/>
      <c r="F1739" s="130"/>
      <c r="S1739" s="138"/>
      <c r="U1739" s="154"/>
      <c r="V1739" s="154"/>
      <c r="AF1739" s="137">
        <v>915</v>
      </c>
      <c r="AG1739" s="137">
        <f t="shared" si="337"/>
        <v>-0.33999999999999986</v>
      </c>
      <c r="AK1739" s="137">
        <f t="shared" si="338"/>
        <v>0.37653716183325397</v>
      </c>
      <c r="AL1739" s="137">
        <f t="shared" si="339"/>
        <v>0.36692826396397193</v>
      </c>
      <c r="AM1739" s="137" t="str">
        <f t="shared" si="340"/>
        <v/>
      </c>
      <c r="AN1739" s="137">
        <f t="shared" si="341"/>
        <v>0.37653716183325397</v>
      </c>
      <c r="AO1739" s="137" t="str">
        <f t="shared" si="342"/>
        <v/>
      </c>
      <c r="AP1739" s="137">
        <f t="shared" si="343"/>
        <v>0</v>
      </c>
      <c r="AQ1739" s="137" t="str">
        <f t="shared" si="344"/>
        <v/>
      </c>
      <c r="AR1739" s="137" t="str">
        <f t="shared" si="345"/>
        <v/>
      </c>
      <c r="AZ1739" s="163"/>
      <c r="BA1739" s="142"/>
      <c r="BB1739" s="163"/>
      <c r="BC1739" s="174"/>
      <c r="BD1739" s="174"/>
      <c r="BE1739" s="174"/>
      <c r="BF1739" s="174"/>
      <c r="BG1739" s="164"/>
      <c r="BH1739" s="164"/>
      <c r="BI1739" s="164"/>
      <c r="BK1739" s="137">
        <v>892</v>
      </c>
      <c r="BL1739" s="137">
        <f t="shared" si="333"/>
        <v>5.7024000000000976</v>
      </c>
      <c r="BM1739" s="137">
        <f t="shared" si="334"/>
        <v>0.57489597164971129</v>
      </c>
      <c r="BN1739" s="137">
        <f t="shared" si="335"/>
        <v>7.6347836085344234E-4</v>
      </c>
      <c r="BO1739" s="137" t="str">
        <f t="shared" si="336"/>
        <v/>
      </c>
      <c r="BP1739" s="137" t="str">
        <f t="shared" si="332"/>
        <v/>
      </c>
    </row>
    <row r="1740" spans="3:68" ht="20.100000000000001" customHeight="1" x14ac:dyDescent="0.25">
      <c r="C1740" s="12"/>
      <c r="E1740" s="130"/>
      <c r="F1740" s="130"/>
      <c r="S1740" s="138"/>
      <c r="U1740" s="154"/>
      <c r="V1740" s="154"/>
      <c r="AF1740" s="137">
        <v>916</v>
      </c>
      <c r="AG1740" s="137">
        <f t="shared" si="337"/>
        <v>-0.33599999999999985</v>
      </c>
      <c r="AK1740" s="137">
        <f t="shared" si="338"/>
        <v>0.37704658436808813</v>
      </c>
      <c r="AL1740" s="137">
        <f t="shared" si="339"/>
        <v>0.36843543323635281</v>
      </c>
      <c r="AM1740" s="137" t="str">
        <f t="shared" si="340"/>
        <v/>
      </c>
      <c r="AN1740" s="137">
        <f t="shared" si="341"/>
        <v>0.37704658436808813</v>
      </c>
      <c r="AO1740" s="137" t="str">
        <f t="shared" si="342"/>
        <v/>
      </c>
      <c r="AP1740" s="137">
        <f t="shared" si="343"/>
        <v>0</v>
      </c>
      <c r="AQ1740" s="137" t="str">
        <f t="shared" si="344"/>
        <v/>
      </c>
      <c r="AR1740" s="137" t="str">
        <f t="shared" si="345"/>
        <v/>
      </c>
      <c r="AZ1740" s="163"/>
      <c r="BA1740" s="142"/>
      <c r="BB1740" s="163"/>
      <c r="BC1740" s="174"/>
      <c r="BD1740" s="174"/>
      <c r="BE1740" s="174"/>
      <c r="BF1740" s="174"/>
      <c r="BG1740" s="164"/>
      <c r="BH1740" s="164"/>
      <c r="BI1740" s="164"/>
      <c r="BK1740" s="137">
        <v>893</v>
      </c>
      <c r="BL1740" s="137">
        <f t="shared" si="333"/>
        <v>5.7088000000000978</v>
      </c>
      <c r="BM1740" s="137">
        <f t="shared" si="334"/>
        <v>0.57413249328885785</v>
      </c>
      <c r="BN1740" s="137">
        <f t="shared" si="335"/>
        <v>7.6317508448964233E-4</v>
      </c>
      <c r="BO1740" s="137" t="str">
        <f t="shared" si="336"/>
        <v/>
      </c>
      <c r="BP1740" s="137" t="str">
        <f t="shared" si="332"/>
        <v/>
      </c>
    </row>
    <row r="1741" spans="3:68" ht="20.100000000000001" customHeight="1" x14ac:dyDescent="0.25">
      <c r="C1741" s="12"/>
      <c r="E1741" s="130"/>
      <c r="F1741" s="130"/>
      <c r="S1741" s="138"/>
      <c r="U1741" s="154"/>
      <c r="V1741" s="154"/>
      <c r="AF1741" s="137">
        <v>917</v>
      </c>
      <c r="AG1741" s="137">
        <f t="shared" si="337"/>
        <v>-0.33199999999999985</v>
      </c>
      <c r="AK1741" s="137">
        <f t="shared" si="338"/>
        <v>0.37755065524917625</v>
      </c>
      <c r="AL1741" s="137">
        <f t="shared" si="339"/>
        <v>0.36994462950336837</v>
      </c>
      <c r="AM1741" s="137" t="str">
        <f t="shared" si="340"/>
        <v/>
      </c>
      <c r="AN1741" s="137">
        <f t="shared" si="341"/>
        <v>0.37755065524917625</v>
      </c>
      <c r="AO1741" s="137" t="str">
        <f t="shared" si="342"/>
        <v/>
      </c>
      <c r="AP1741" s="137">
        <f t="shared" si="343"/>
        <v>0</v>
      </c>
      <c r="AQ1741" s="137" t="str">
        <f t="shared" si="344"/>
        <v/>
      </c>
      <c r="AR1741" s="137" t="str">
        <f t="shared" si="345"/>
        <v/>
      </c>
      <c r="AZ1741" s="163"/>
      <c r="BA1741" s="142"/>
      <c r="BB1741" s="163"/>
      <c r="BC1741" s="174"/>
      <c r="BD1741" s="174"/>
      <c r="BE1741" s="174"/>
      <c r="BF1741" s="174"/>
      <c r="BG1741" s="164"/>
      <c r="BH1741" s="164"/>
      <c r="BI1741" s="164"/>
      <c r="BK1741" s="137">
        <v>894</v>
      </c>
      <c r="BL1741" s="137">
        <f t="shared" si="333"/>
        <v>5.715200000000098</v>
      </c>
      <c r="BM1741" s="137">
        <f t="shared" si="334"/>
        <v>0.57336931820436821</v>
      </c>
      <c r="BN1741" s="137">
        <f t="shared" si="335"/>
        <v>7.6286953431692339E-4</v>
      </c>
      <c r="BO1741" s="137" t="str">
        <f t="shared" si="336"/>
        <v/>
      </c>
      <c r="BP1741" s="137" t="str">
        <f t="shared" si="332"/>
        <v/>
      </c>
    </row>
    <row r="1742" spans="3:68" ht="20.100000000000001" customHeight="1" x14ac:dyDescent="0.25">
      <c r="C1742" s="12"/>
      <c r="E1742" s="130"/>
      <c r="F1742" s="130"/>
      <c r="S1742" s="138"/>
      <c r="U1742" s="154"/>
      <c r="V1742" s="154"/>
      <c r="AF1742" s="137">
        <v>918</v>
      </c>
      <c r="AG1742" s="137">
        <f t="shared" si="337"/>
        <v>-0.32799999999999985</v>
      </c>
      <c r="AK1742" s="137">
        <f t="shared" si="338"/>
        <v>0.37804935118100952</v>
      </c>
      <c r="AL1742" s="137">
        <f t="shared" si="339"/>
        <v>0.37145583131173709</v>
      </c>
      <c r="AM1742" s="137" t="str">
        <f t="shared" si="340"/>
        <v/>
      </c>
      <c r="AN1742" s="137">
        <f t="shared" si="341"/>
        <v>0.37804935118100952</v>
      </c>
      <c r="AO1742" s="137" t="str">
        <f t="shared" si="342"/>
        <v/>
      </c>
      <c r="AP1742" s="137">
        <f t="shared" si="343"/>
        <v>0</v>
      </c>
      <c r="AQ1742" s="137" t="str">
        <f t="shared" si="344"/>
        <v/>
      </c>
      <c r="AR1742" s="137" t="str">
        <f t="shared" si="345"/>
        <v/>
      </c>
      <c r="AZ1742" s="163"/>
      <c r="BA1742" s="142"/>
      <c r="BB1742" s="163"/>
      <c r="BC1742" s="174"/>
      <c r="BD1742" s="174"/>
      <c r="BE1742" s="174"/>
      <c r="BF1742" s="174"/>
      <c r="BG1742" s="164"/>
      <c r="BH1742" s="164"/>
      <c r="BI1742" s="164"/>
      <c r="BK1742" s="137">
        <v>895</v>
      </c>
      <c r="BL1742" s="137">
        <f t="shared" si="333"/>
        <v>5.7216000000000982</v>
      </c>
      <c r="BM1742" s="137">
        <f t="shared" si="334"/>
        <v>0.57260644867005128</v>
      </c>
      <c r="BN1742" s="137">
        <f t="shared" si="335"/>
        <v>7.6256171851762922E-4</v>
      </c>
      <c r="BO1742" s="137" t="str">
        <f t="shared" si="336"/>
        <v/>
      </c>
      <c r="BP1742" s="137" t="str">
        <f t="shared" si="332"/>
        <v/>
      </c>
    </row>
    <row r="1743" spans="3:68" ht="20.100000000000001" customHeight="1" x14ac:dyDescent="0.25">
      <c r="C1743" s="12"/>
      <c r="E1743" s="130"/>
      <c r="F1743" s="130"/>
      <c r="S1743" s="138"/>
      <c r="U1743" s="154"/>
      <c r="V1743" s="154"/>
      <c r="AF1743" s="137">
        <v>919</v>
      </c>
      <c r="AG1743" s="137">
        <f t="shared" si="337"/>
        <v>-0.32399999999999984</v>
      </c>
      <c r="AK1743" s="137">
        <f t="shared" si="338"/>
        <v>0.37854264909528873</v>
      </c>
      <c r="AL1743" s="137">
        <f t="shared" si="339"/>
        <v>0.3729690171154495</v>
      </c>
      <c r="AM1743" s="137" t="str">
        <f t="shared" si="340"/>
        <v/>
      </c>
      <c r="AN1743" s="137">
        <f t="shared" si="341"/>
        <v>0.37854264909528873</v>
      </c>
      <c r="AO1743" s="137" t="str">
        <f t="shared" si="342"/>
        <v/>
      </c>
      <c r="AP1743" s="137">
        <f t="shared" si="343"/>
        <v>0</v>
      </c>
      <c r="AQ1743" s="137" t="str">
        <f t="shared" si="344"/>
        <v/>
      </c>
      <c r="AR1743" s="137" t="str">
        <f t="shared" si="345"/>
        <v/>
      </c>
      <c r="AZ1743" s="163"/>
      <c r="BA1743" s="142"/>
      <c r="BB1743" s="163"/>
      <c r="BC1743" s="174"/>
      <c r="BD1743" s="174"/>
      <c r="BE1743" s="174"/>
      <c r="BF1743" s="174"/>
      <c r="BG1743" s="164"/>
      <c r="BH1743" s="164"/>
      <c r="BI1743" s="164"/>
      <c r="BK1743" s="137">
        <v>896</v>
      </c>
      <c r="BL1743" s="137">
        <f t="shared" si="333"/>
        <v>5.7280000000000983</v>
      </c>
      <c r="BM1743" s="137">
        <f t="shared" si="334"/>
        <v>0.57184388695153365</v>
      </c>
      <c r="BN1743" s="137">
        <f t="shared" si="335"/>
        <v>7.6225164526588784E-4</v>
      </c>
      <c r="BO1743" s="137" t="str">
        <f t="shared" si="336"/>
        <v/>
      </c>
      <c r="BP1743" s="137" t="str">
        <f t="shared" si="332"/>
        <v/>
      </c>
    </row>
    <row r="1744" spans="3:68" ht="20.100000000000001" customHeight="1" x14ac:dyDescent="0.25">
      <c r="C1744" s="12"/>
      <c r="E1744" s="130"/>
      <c r="F1744" s="130"/>
      <c r="S1744" s="138"/>
      <c r="U1744" s="154"/>
      <c r="V1744" s="154"/>
      <c r="AF1744" s="137">
        <v>920</v>
      </c>
      <c r="AG1744" s="137">
        <f t="shared" si="337"/>
        <v>-0.31999999999999984</v>
      </c>
      <c r="AK1744" s="137">
        <f t="shared" si="338"/>
        <v>0.37903052615270172</v>
      </c>
      <c r="AL1744" s="137">
        <f t="shared" si="339"/>
        <v>0.37448416527668005</v>
      </c>
      <c r="AM1744" s="137" t="str">
        <f t="shared" si="340"/>
        <v/>
      </c>
      <c r="AN1744" s="137">
        <f t="shared" si="341"/>
        <v>0.37903052615270172</v>
      </c>
      <c r="AO1744" s="137" t="str">
        <f t="shared" si="342"/>
        <v/>
      </c>
      <c r="AP1744" s="137">
        <f t="shared" si="343"/>
        <v>0</v>
      </c>
      <c r="AQ1744" s="137" t="str">
        <f t="shared" si="344"/>
        <v/>
      </c>
      <c r="AR1744" s="137" t="str">
        <f t="shared" si="345"/>
        <v/>
      </c>
      <c r="AZ1744" s="163"/>
      <c r="BA1744" s="142"/>
      <c r="BB1744" s="163"/>
      <c r="BC1744" s="174"/>
      <c r="BD1744" s="174"/>
      <c r="BE1744" s="174"/>
      <c r="BF1744" s="174"/>
      <c r="BG1744" s="164"/>
      <c r="BH1744" s="164"/>
      <c r="BI1744" s="164"/>
      <c r="BK1744" s="137">
        <v>897</v>
      </c>
      <c r="BL1744" s="137">
        <f t="shared" si="333"/>
        <v>5.7344000000000985</v>
      </c>
      <c r="BM1744" s="137">
        <f t="shared" si="334"/>
        <v>0.57108163530626777</v>
      </c>
      <c r="BN1744" s="137">
        <f t="shared" si="335"/>
        <v>7.6193932273316278E-4</v>
      </c>
      <c r="BO1744" s="137" t="str">
        <f t="shared" si="336"/>
        <v/>
      </c>
      <c r="BP1744" s="137" t="str">
        <f t="shared" ref="BP1744:BP1807" si="346">IF($BM1744&lt;(1-$BI$860),$BN1744,"")</f>
        <v/>
      </c>
    </row>
    <row r="1745" spans="3:68" ht="20.100000000000001" customHeight="1" x14ac:dyDescent="0.25">
      <c r="C1745" s="12"/>
      <c r="E1745" s="130"/>
      <c r="F1745" s="130"/>
      <c r="S1745" s="138"/>
      <c r="U1745" s="154"/>
      <c r="V1745" s="154"/>
      <c r="AF1745" s="137">
        <v>921</v>
      </c>
      <c r="AG1745" s="137">
        <f t="shared" si="337"/>
        <v>-0.31599999999999984</v>
      </c>
      <c r="AK1745" s="137">
        <f t="shared" si="338"/>
        <v>0.37951295974468496</v>
      </c>
      <c r="AL1745" s="137">
        <f t="shared" si="339"/>
        <v>0.37600125406670687</v>
      </c>
      <c r="AM1745" s="137" t="str">
        <f t="shared" si="340"/>
        <v/>
      </c>
      <c r="AN1745" s="137">
        <f t="shared" si="341"/>
        <v>0.37951295974468496</v>
      </c>
      <c r="AO1745" s="137" t="str">
        <f t="shared" si="342"/>
        <v/>
      </c>
      <c r="AP1745" s="137">
        <f t="shared" si="343"/>
        <v>0</v>
      </c>
      <c r="AQ1745" s="137" t="str">
        <f t="shared" si="344"/>
        <v/>
      </c>
      <c r="AR1745" s="137" t="str">
        <f t="shared" si="345"/>
        <v/>
      </c>
      <c r="AZ1745" s="163"/>
      <c r="BA1745" s="142"/>
      <c r="BB1745" s="163"/>
      <c r="BC1745" s="174"/>
      <c r="BD1745" s="174"/>
      <c r="BE1745" s="174"/>
      <c r="BF1745" s="174"/>
      <c r="BG1745" s="164"/>
      <c r="BH1745" s="164"/>
      <c r="BI1745" s="164"/>
      <c r="BK1745" s="137">
        <v>898</v>
      </c>
      <c r="BL1745" s="137">
        <f t="shared" si="333"/>
        <v>5.7408000000000987</v>
      </c>
      <c r="BM1745" s="137">
        <f t="shared" si="334"/>
        <v>0.5703196959835346</v>
      </c>
      <c r="BN1745" s="137">
        <f t="shared" si="335"/>
        <v>7.6162475908059246E-4</v>
      </c>
      <c r="BO1745" s="137" t="str">
        <f t="shared" si="336"/>
        <v/>
      </c>
      <c r="BP1745" s="137" t="str">
        <f t="shared" si="346"/>
        <v/>
      </c>
    </row>
    <row r="1746" spans="3:68" ht="20.100000000000001" customHeight="1" x14ac:dyDescent="0.25">
      <c r="C1746" s="12"/>
      <c r="E1746" s="130"/>
      <c r="F1746" s="130"/>
      <c r="S1746" s="138"/>
      <c r="U1746" s="154"/>
      <c r="V1746" s="154"/>
      <c r="AF1746" s="137">
        <v>922</v>
      </c>
      <c r="AG1746" s="137">
        <f t="shared" si="337"/>
        <v>-0.31199999999999983</v>
      </c>
      <c r="AK1746" s="137">
        <f t="shared" si="338"/>
        <v>0.3799899274951688</v>
      </c>
      <c r="AL1746" s="137">
        <f t="shared" si="339"/>
        <v>0.37752026166683844</v>
      </c>
      <c r="AM1746" s="137" t="str">
        <f t="shared" si="340"/>
        <v/>
      </c>
      <c r="AN1746" s="137">
        <f t="shared" si="341"/>
        <v>0.3799899274951688</v>
      </c>
      <c r="AO1746" s="137" t="str">
        <f t="shared" si="342"/>
        <v/>
      </c>
      <c r="AP1746" s="137">
        <f t="shared" si="343"/>
        <v>0</v>
      </c>
      <c r="AQ1746" s="137" t="str">
        <f t="shared" si="344"/>
        <v/>
      </c>
      <c r="AR1746" s="137" t="str">
        <f t="shared" si="345"/>
        <v/>
      </c>
      <c r="AZ1746" s="163"/>
      <c r="BA1746" s="142"/>
      <c r="BB1746" s="163"/>
      <c r="BC1746" s="174"/>
      <c r="BD1746" s="174"/>
      <c r="BE1746" s="174"/>
      <c r="BF1746" s="174"/>
      <c r="BG1746" s="164"/>
      <c r="BH1746" s="164"/>
      <c r="BI1746" s="164"/>
      <c r="BK1746" s="137">
        <v>899</v>
      </c>
      <c r="BL1746" s="137">
        <f t="shared" si="333"/>
        <v>5.7472000000000989</v>
      </c>
      <c r="BM1746" s="137">
        <f t="shared" si="334"/>
        <v>0.56955807122445401</v>
      </c>
      <c r="BN1746" s="137">
        <f t="shared" si="335"/>
        <v>7.6130796246420829E-4</v>
      </c>
      <c r="BO1746" s="137" t="str">
        <f t="shared" si="336"/>
        <v/>
      </c>
      <c r="BP1746" s="137" t="str">
        <f t="shared" si="346"/>
        <v/>
      </c>
    </row>
    <row r="1747" spans="3:68" ht="20.100000000000001" customHeight="1" x14ac:dyDescent="0.25">
      <c r="C1747" s="12"/>
      <c r="E1747" s="130"/>
      <c r="F1747" s="130"/>
      <c r="S1747" s="138"/>
      <c r="U1747" s="154"/>
      <c r="V1747" s="154"/>
      <c r="AF1747" s="137">
        <v>923</v>
      </c>
      <c r="AG1747" s="137">
        <f t="shared" si="337"/>
        <v>-0.30799999999999983</v>
      </c>
      <c r="AK1747" s="137">
        <f t="shared" si="338"/>
        <v>0.38046140726230615</v>
      </c>
      <c r="AL1747" s="137">
        <f t="shared" si="339"/>
        <v>0.37904116616934663</v>
      </c>
      <c r="AM1747" s="137" t="str">
        <f t="shared" si="340"/>
        <v/>
      </c>
      <c r="AN1747" s="137">
        <f t="shared" si="341"/>
        <v>0.38046140726230615</v>
      </c>
      <c r="AO1747" s="137" t="str">
        <f t="shared" si="342"/>
        <v/>
      </c>
      <c r="AP1747" s="137">
        <f t="shared" si="343"/>
        <v>0</v>
      </c>
      <c r="AQ1747" s="137" t="str">
        <f t="shared" si="344"/>
        <v/>
      </c>
      <c r="AR1747" s="137" t="str">
        <f t="shared" si="345"/>
        <v/>
      </c>
      <c r="AZ1747" s="163"/>
      <c r="BA1747" s="142"/>
      <c r="BB1747" s="163"/>
      <c r="BC1747" s="174"/>
      <c r="BD1747" s="174"/>
      <c r="BE1747" s="174"/>
      <c r="BF1747" s="174"/>
      <c r="BG1747" s="164"/>
      <c r="BH1747" s="164"/>
      <c r="BI1747" s="164"/>
      <c r="BK1747" s="137">
        <v>900</v>
      </c>
      <c r="BL1747" s="137">
        <f t="shared" si="333"/>
        <v>5.7536000000000991</v>
      </c>
      <c r="BM1747" s="137">
        <f t="shared" si="334"/>
        <v>0.5687967632619898</v>
      </c>
      <c r="BN1747" s="137">
        <f t="shared" si="335"/>
        <v>7.609889410337134E-4</v>
      </c>
      <c r="BO1747" s="137" t="str">
        <f t="shared" si="336"/>
        <v/>
      </c>
      <c r="BP1747" s="137" t="str">
        <f t="shared" si="346"/>
        <v/>
      </c>
    </row>
    <row r="1748" spans="3:68" ht="20.100000000000001" customHeight="1" x14ac:dyDescent="0.25">
      <c r="C1748" s="12"/>
      <c r="E1748" s="130"/>
      <c r="F1748" s="130"/>
      <c r="S1748" s="138"/>
      <c r="U1748" s="154"/>
      <c r="V1748" s="154"/>
      <c r="AF1748" s="137">
        <v>924</v>
      </c>
      <c r="AG1748" s="137">
        <f t="shared" si="337"/>
        <v>-0.30399999999999983</v>
      </c>
      <c r="AK1748" s="137">
        <f t="shared" si="338"/>
        <v>0.38092737714018504</v>
      </c>
      <c r="AL1748" s="137">
        <f t="shared" si="339"/>
        <v>0.38056394557840734</v>
      </c>
      <c r="AM1748" s="137" t="str">
        <f t="shared" si="340"/>
        <v/>
      </c>
      <c r="AN1748" s="137">
        <f t="shared" si="341"/>
        <v>0.38092737714018504</v>
      </c>
      <c r="AO1748" s="137" t="str">
        <f t="shared" si="342"/>
        <v/>
      </c>
      <c r="AP1748" s="137">
        <f t="shared" si="343"/>
        <v>0</v>
      </c>
      <c r="AQ1748" s="137" t="str">
        <f t="shared" si="344"/>
        <v/>
      </c>
      <c r="AR1748" s="137" t="str">
        <f t="shared" si="345"/>
        <v/>
      </c>
      <c r="AZ1748" s="163"/>
      <c r="BA1748" s="142"/>
      <c r="BB1748" s="163"/>
      <c r="BC1748" s="174"/>
      <c r="BD1748" s="174"/>
      <c r="BE1748" s="174"/>
      <c r="BF1748" s="174"/>
      <c r="BG1748" s="164"/>
      <c r="BH1748" s="164"/>
      <c r="BI1748" s="164"/>
      <c r="BK1748" s="137">
        <v>901</v>
      </c>
      <c r="BL1748" s="137">
        <f t="shared" si="333"/>
        <v>5.7600000000000993</v>
      </c>
      <c r="BM1748" s="137">
        <f t="shared" si="334"/>
        <v>0.56803577432095609</v>
      </c>
      <c r="BN1748" s="137">
        <f t="shared" si="335"/>
        <v>7.6066770293137242E-4</v>
      </c>
      <c r="BO1748" s="137" t="str">
        <f t="shared" si="336"/>
        <v/>
      </c>
      <c r="BP1748" s="137" t="str">
        <f t="shared" si="346"/>
        <v/>
      </c>
    </row>
    <row r="1749" spans="3:68" ht="20.100000000000001" customHeight="1" x14ac:dyDescent="0.25">
      <c r="C1749" s="12"/>
      <c r="E1749" s="130"/>
      <c r="F1749" s="130"/>
      <c r="S1749" s="138"/>
      <c r="U1749" s="154"/>
      <c r="V1749" s="154"/>
      <c r="AF1749" s="137">
        <v>925</v>
      </c>
      <c r="AG1749" s="137">
        <f t="shared" si="337"/>
        <v>-0.29999999999999982</v>
      </c>
      <c r="AK1749" s="137">
        <f t="shared" si="338"/>
        <v>0.38138781546052414</v>
      </c>
      <c r="AL1749" s="137">
        <f t="shared" si="339"/>
        <v>0.38208857781104744</v>
      </c>
      <c r="AM1749" s="137" t="str">
        <f t="shared" si="340"/>
        <v/>
      </c>
      <c r="AN1749" s="137">
        <f t="shared" si="341"/>
        <v>0.38138781546052414</v>
      </c>
      <c r="AO1749" s="137" t="str">
        <f t="shared" si="342"/>
        <v/>
      </c>
      <c r="AP1749" s="137">
        <f t="shared" si="343"/>
        <v>0</v>
      </c>
      <c r="AQ1749" s="137" t="str">
        <f t="shared" si="344"/>
        <v/>
      </c>
      <c r="AR1749" s="137" t="str">
        <f t="shared" si="345"/>
        <v/>
      </c>
      <c r="AZ1749" s="163"/>
      <c r="BA1749" s="142"/>
      <c r="BB1749" s="163"/>
      <c r="BC1749" s="174"/>
      <c r="BD1749" s="174"/>
      <c r="BE1749" s="174"/>
      <c r="BF1749" s="174"/>
      <c r="BG1749" s="164"/>
      <c r="BH1749" s="164"/>
      <c r="BI1749" s="164"/>
      <c r="BK1749" s="137">
        <v>902</v>
      </c>
      <c r="BL1749" s="137">
        <f t="shared" si="333"/>
        <v>5.7664000000000994</v>
      </c>
      <c r="BM1749" s="137">
        <f t="shared" si="334"/>
        <v>0.56727510661802472</v>
      </c>
      <c r="BN1749" s="137">
        <f t="shared" si="335"/>
        <v>7.603442562919005E-4</v>
      </c>
      <c r="BO1749" s="137" t="str">
        <f t="shared" si="336"/>
        <v/>
      </c>
      <c r="BP1749" s="137" t="str">
        <f t="shared" si="346"/>
        <v/>
      </c>
    </row>
    <row r="1750" spans="3:68" ht="20.100000000000001" customHeight="1" x14ac:dyDescent="0.25">
      <c r="C1750" s="12"/>
      <c r="E1750" s="130"/>
      <c r="F1750" s="130"/>
      <c r="S1750" s="138"/>
      <c r="U1750" s="154"/>
      <c r="V1750" s="154"/>
      <c r="AF1750" s="137">
        <v>926</v>
      </c>
      <c r="AG1750" s="137">
        <f t="shared" si="337"/>
        <v>-0.29599999999999982</v>
      </c>
      <c r="AK1750" s="137">
        <f t="shared" si="338"/>
        <v>0.38184270079435123</v>
      </c>
      <c r="AL1750" s="137">
        <f t="shared" si="339"/>
        <v>0.38361504069809876</v>
      </c>
      <c r="AM1750" s="137" t="str">
        <f t="shared" si="340"/>
        <v/>
      </c>
      <c r="AN1750" s="137">
        <f t="shared" si="341"/>
        <v>0.38184270079435123</v>
      </c>
      <c r="AO1750" s="137" t="str">
        <f t="shared" si="342"/>
        <v/>
      </c>
      <c r="AP1750" s="137">
        <f t="shared" si="343"/>
        <v>0</v>
      </c>
      <c r="AQ1750" s="137" t="str">
        <f t="shared" si="344"/>
        <v/>
      </c>
      <c r="AR1750" s="137" t="str">
        <f t="shared" si="345"/>
        <v/>
      </c>
      <c r="AZ1750" s="163"/>
      <c r="BA1750" s="142"/>
      <c r="BB1750" s="163"/>
      <c r="BC1750" s="174"/>
      <c r="BD1750" s="174"/>
      <c r="BE1750" s="174"/>
      <c r="BF1750" s="174"/>
      <c r="BG1750" s="164"/>
      <c r="BH1750" s="164"/>
      <c r="BI1750" s="164"/>
      <c r="BK1750" s="137">
        <v>903</v>
      </c>
      <c r="BL1750" s="137">
        <f t="shared" si="333"/>
        <v>5.7728000000000996</v>
      </c>
      <c r="BM1750" s="137">
        <f t="shared" si="334"/>
        <v>0.56651476236173282</v>
      </c>
      <c r="BN1750" s="137">
        <f t="shared" si="335"/>
        <v>7.6001860924490572E-4</v>
      </c>
      <c r="BO1750" s="137" t="str">
        <f t="shared" si="336"/>
        <v/>
      </c>
      <c r="BP1750" s="137" t="str">
        <f t="shared" si="346"/>
        <v/>
      </c>
    </row>
    <row r="1751" spans="3:68" ht="20.100000000000001" customHeight="1" x14ac:dyDescent="0.25">
      <c r="C1751" s="12"/>
      <c r="E1751" s="130"/>
      <c r="F1751" s="130"/>
      <c r="S1751" s="138"/>
      <c r="U1751" s="154"/>
      <c r="V1751" s="154"/>
      <c r="AF1751" s="137">
        <v>927</v>
      </c>
      <c r="AG1751" s="137">
        <f t="shared" si="337"/>
        <v>-0.29199999999999982</v>
      </c>
      <c r="AK1751" s="137">
        <f t="shared" si="338"/>
        <v>0.3822920119536648</v>
      </c>
      <c r="AL1751" s="137">
        <f t="shared" si="339"/>
        <v>0.38514331198515878</v>
      </c>
      <c r="AM1751" s="137" t="str">
        <f t="shared" si="340"/>
        <v/>
      </c>
      <c r="AN1751" s="137">
        <f t="shared" si="341"/>
        <v>0.3822920119536648</v>
      </c>
      <c r="AO1751" s="137" t="str">
        <f t="shared" si="342"/>
        <v/>
      </c>
      <c r="AP1751" s="137">
        <f t="shared" si="343"/>
        <v>0</v>
      </c>
      <c r="AQ1751" s="137" t="str">
        <f t="shared" si="344"/>
        <v/>
      </c>
      <c r="AR1751" s="137" t="str">
        <f t="shared" si="345"/>
        <v/>
      </c>
      <c r="AZ1751" s="163"/>
      <c r="BA1751" s="142"/>
      <c r="BB1751" s="163"/>
      <c r="BC1751" s="174"/>
      <c r="BD1751" s="174"/>
      <c r="BE1751" s="174"/>
      <c r="BF1751" s="174"/>
      <c r="BG1751" s="164"/>
      <c r="BH1751" s="164"/>
      <c r="BI1751" s="164"/>
      <c r="BK1751" s="137">
        <v>904</v>
      </c>
      <c r="BL1751" s="137">
        <f t="shared" si="333"/>
        <v>5.7792000000000998</v>
      </c>
      <c r="BM1751" s="137">
        <f t="shared" si="334"/>
        <v>0.56575474375248791</v>
      </c>
      <c r="BN1751" s="137">
        <f t="shared" si="335"/>
        <v>7.5969076991089235E-4</v>
      </c>
      <c r="BO1751" s="137" t="str">
        <f t="shared" si="336"/>
        <v/>
      </c>
      <c r="BP1751" s="137" t="str">
        <f t="shared" si="346"/>
        <v/>
      </c>
    </row>
    <row r="1752" spans="3:68" ht="20.100000000000001" customHeight="1" x14ac:dyDescent="0.25">
      <c r="C1752" s="12"/>
      <c r="E1752" s="130"/>
      <c r="F1752" s="130"/>
      <c r="S1752" s="138"/>
      <c r="U1752" s="154"/>
      <c r="V1752" s="154"/>
      <c r="AF1752" s="137">
        <v>928</v>
      </c>
      <c r="AG1752" s="137">
        <f t="shared" si="337"/>
        <v>-0.28799999999999981</v>
      </c>
      <c r="AK1752" s="137">
        <f t="shared" si="338"/>
        <v>0.38273572799307853</v>
      </c>
      <c r="AL1752" s="137">
        <f t="shared" si="339"/>
        <v>0.38667336933355739</v>
      </c>
      <c r="AM1752" s="137" t="str">
        <f t="shared" si="340"/>
        <v/>
      </c>
      <c r="AN1752" s="137">
        <f t="shared" si="341"/>
        <v>0.38273572799307853</v>
      </c>
      <c r="AO1752" s="137" t="str">
        <f t="shared" si="342"/>
        <v/>
      </c>
      <c r="AP1752" s="137">
        <f t="shared" si="343"/>
        <v>0</v>
      </c>
      <c r="AQ1752" s="137" t="str">
        <f t="shared" si="344"/>
        <v/>
      </c>
      <c r="AR1752" s="137" t="str">
        <f t="shared" si="345"/>
        <v/>
      </c>
      <c r="AZ1752" s="163"/>
      <c r="BA1752" s="142"/>
      <c r="BB1752" s="163"/>
      <c r="BC1752" s="174"/>
      <c r="BD1752" s="174"/>
      <c r="BE1752" s="174"/>
      <c r="BF1752" s="174"/>
      <c r="BG1752" s="164"/>
      <c r="BH1752" s="164"/>
      <c r="BI1752" s="164"/>
      <c r="BK1752" s="137">
        <v>905</v>
      </c>
      <c r="BL1752" s="137">
        <f t="shared" si="333"/>
        <v>5.7856000000001</v>
      </c>
      <c r="BM1752" s="137">
        <f t="shared" si="334"/>
        <v>0.56499505298257702</v>
      </c>
      <c r="BN1752" s="137">
        <f t="shared" si="335"/>
        <v>7.593607464045915E-4</v>
      </c>
      <c r="BO1752" s="137" t="str">
        <f t="shared" si="336"/>
        <v/>
      </c>
      <c r="BP1752" s="137" t="str">
        <f t="shared" si="346"/>
        <v/>
      </c>
    </row>
    <row r="1753" spans="3:68" ht="20.100000000000001" customHeight="1" x14ac:dyDescent="0.25">
      <c r="C1753" s="12"/>
      <c r="E1753" s="130"/>
      <c r="F1753" s="130"/>
      <c r="S1753" s="138"/>
      <c r="U1753" s="154"/>
      <c r="V1753" s="154"/>
      <c r="AF1753" s="137">
        <v>929</v>
      </c>
      <c r="AG1753" s="137">
        <f t="shared" si="337"/>
        <v>-0.28399999999999981</v>
      </c>
      <c r="AK1753" s="137">
        <f t="shared" si="338"/>
        <v>0.38317382821144774</v>
      </c>
      <c r="AL1753" s="137">
        <f t="shared" si="339"/>
        <v>0.38820519032133105</v>
      </c>
      <c r="AM1753" s="137" t="str">
        <f t="shared" si="340"/>
        <v/>
      </c>
      <c r="AN1753" s="137">
        <f t="shared" si="341"/>
        <v>0.38317382821144774</v>
      </c>
      <c r="AO1753" s="137" t="str">
        <f t="shared" si="342"/>
        <v/>
      </c>
      <c r="AP1753" s="137">
        <f t="shared" si="343"/>
        <v>0</v>
      </c>
      <c r="AQ1753" s="137" t="str">
        <f t="shared" si="344"/>
        <v/>
      </c>
      <c r="AR1753" s="137" t="str">
        <f t="shared" si="345"/>
        <v/>
      </c>
      <c r="AZ1753" s="163"/>
      <c r="BA1753" s="142"/>
      <c r="BB1753" s="163"/>
      <c r="BC1753" s="174"/>
      <c r="BD1753" s="174"/>
      <c r="BE1753" s="174"/>
      <c r="BF1753" s="174"/>
      <c r="BG1753" s="164"/>
      <c r="BH1753" s="164"/>
      <c r="BI1753" s="164"/>
      <c r="BK1753" s="137">
        <v>906</v>
      </c>
      <c r="BL1753" s="137">
        <f t="shared" si="333"/>
        <v>5.7920000000001002</v>
      </c>
      <c r="BM1753" s="137">
        <f t="shared" si="334"/>
        <v>0.56423569223617243</v>
      </c>
      <c r="BN1753" s="137">
        <f t="shared" si="335"/>
        <v>7.5902854683240761E-4</v>
      </c>
      <c r="BO1753" s="137" t="str">
        <f t="shared" si="336"/>
        <v/>
      </c>
      <c r="BP1753" s="137" t="str">
        <f t="shared" si="346"/>
        <v/>
      </c>
    </row>
    <row r="1754" spans="3:68" ht="20.100000000000001" customHeight="1" x14ac:dyDescent="0.25">
      <c r="C1754" s="12"/>
      <c r="E1754" s="130"/>
      <c r="F1754" s="130"/>
      <c r="S1754" s="138"/>
      <c r="U1754" s="154"/>
      <c r="V1754" s="154"/>
      <c r="AF1754" s="137">
        <v>930</v>
      </c>
      <c r="AG1754" s="137">
        <f t="shared" si="337"/>
        <v>-0.2799999999999998</v>
      </c>
      <c r="AK1754" s="137">
        <f t="shared" si="338"/>
        <v>0.38360629215347858</v>
      </c>
      <c r="AL1754" s="137">
        <f t="shared" si="339"/>
        <v>0.38973875244420286</v>
      </c>
      <c r="AM1754" s="137" t="str">
        <f t="shared" si="340"/>
        <v/>
      </c>
      <c r="AN1754" s="137">
        <f t="shared" si="341"/>
        <v>0.38360629215347858</v>
      </c>
      <c r="AO1754" s="137" t="str">
        <f t="shared" si="342"/>
        <v/>
      </c>
      <c r="AP1754" s="137">
        <f t="shared" si="343"/>
        <v>0</v>
      </c>
      <c r="AQ1754" s="137" t="str">
        <f t="shared" si="344"/>
        <v/>
      </c>
      <c r="AR1754" s="137" t="str">
        <f t="shared" si="345"/>
        <v/>
      </c>
      <c r="AZ1754" s="163"/>
      <c r="BA1754" s="142"/>
      <c r="BB1754" s="163"/>
      <c r="BC1754" s="174"/>
      <c r="BD1754" s="174"/>
      <c r="BE1754" s="174"/>
      <c r="BF1754" s="174"/>
      <c r="BG1754" s="164"/>
      <c r="BH1754" s="164"/>
      <c r="BI1754" s="164"/>
      <c r="BK1754" s="137">
        <v>907</v>
      </c>
      <c r="BL1754" s="137">
        <f t="shared" si="333"/>
        <v>5.7984000000001004</v>
      </c>
      <c r="BM1754" s="137">
        <f t="shared" si="334"/>
        <v>0.56347666368934002</v>
      </c>
      <c r="BN1754" s="137">
        <f t="shared" si="335"/>
        <v>7.5869417929474992E-4</v>
      </c>
      <c r="BO1754" s="137" t="str">
        <f t="shared" si="336"/>
        <v/>
      </c>
      <c r="BP1754" s="137" t="str">
        <f t="shared" si="346"/>
        <v/>
      </c>
    </row>
    <row r="1755" spans="3:68" ht="20.100000000000001" customHeight="1" x14ac:dyDescent="0.25">
      <c r="C1755" s="12"/>
      <c r="E1755" s="130"/>
      <c r="F1755" s="130"/>
      <c r="S1755" s="138"/>
      <c r="U1755" s="154"/>
      <c r="V1755" s="154"/>
      <c r="AF1755" s="137">
        <v>931</v>
      </c>
      <c r="AG1755" s="137">
        <f t="shared" si="337"/>
        <v>-0.2759999999999998</v>
      </c>
      <c r="AK1755" s="137">
        <f t="shared" si="338"/>
        <v>0.38403309961131932</v>
      </c>
      <c r="AL1755" s="137">
        <f t="shared" si="339"/>
        <v>0.39127403311656889</v>
      </c>
      <c r="AM1755" s="137" t="str">
        <f t="shared" si="340"/>
        <v/>
      </c>
      <c r="AN1755" s="137">
        <f t="shared" si="341"/>
        <v>0.38403309961131932</v>
      </c>
      <c r="AO1755" s="137" t="str">
        <f t="shared" si="342"/>
        <v/>
      </c>
      <c r="AP1755" s="137">
        <f t="shared" si="343"/>
        <v>0</v>
      </c>
      <c r="AQ1755" s="137" t="str">
        <f t="shared" si="344"/>
        <v/>
      </c>
      <c r="AR1755" s="137" t="str">
        <f t="shared" si="345"/>
        <v/>
      </c>
      <c r="AZ1755" s="163"/>
      <c r="BA1755" s="142"/>
      <c r="BB1755" s="163"/>
      <c r="BC1755" s="174"/>
      <c r="BD1755" s="174"/>
      <c r="BE1755" s="174"/>
      <c r="BF1755" s="174"/>
      <c r="BG1755" s="164"/>
      <c r="BH1755" s="164"/>
      <c r="BI1755" s="164"/>
      <c r="BK1755" s="137">
        <v>908</v>
      </c>
      <c r="BL1755" s="137">
        <f t="shared" si="333"/>
        <v>5.8048000000001005</v>
      </c>
      <c r="BM1755" s="137">
        <f t="shared" si="334"/>
        <v>0.56271796951004527</v>
      </c>
      <c r="BN1755" s="137">
        <f t="shared" si="335"/>
        <v>7.5835765188392301E-4</v>
      </c>
      <c r="BO1755" s="137" t="str">
        <f t="shared" si="336"/>
        <v/>
      </c>
      <c r="BP1755" s="137" t="str">
        <f t="shared" si="346"/>
        <v/>
      </c>
    </row>
    <row r="1756" spans="3:68" ht="20.100000000000001" customHeight="1" x14ac:dyDescent="0.25">
      <c r="C1756" s="12"/>
      <c r="E1756" s="130"/>
      <c r="F1756" s="130"/>
      <c r="S1756" s="138"/>
      <c r="U1756" s="154"/>
      <c r="V1756" s="154"/>
      <c r="AF1756" s="137">
        <v>932</v>
      </c>
      <c r="AG1756" s="137">
        <f t="shared" si="337"/>
        <v>-0.2719999999999998</v>
      </c>
      <c r="AK1756" s="137">
        <f t="shared" si="338"/>
        <v>0.38445423062613365</v>
      </c>
      <c r="AL1756" s="137">
        <f t="shared" si="339"/>
        <v>0.39281100967249155</v>
      </c>
      <c r="AM1756" s="137" t="str">
        <f t="shared" si="340"/>
        <v/>
      </c>
      <c r="AN1756" s="137">
        <f t="shared" si="341"/>
        <v>0.38445423062613365</v>
      </c>
      <c r="AO1756" s="137" t="str">
        <f t="shared" si="342"/>
        <v/>
      </c>
      <c r="AP1756" s="137">
        <f t="shared" si="343"/>
        <v>0</v>
      </c>
      <c r="AQ1756" s="137" t="str">
        <f t="shared" si="344"/>
        <v/>
      </c>
      <c r="AR1756" s="137" t="str">
        <f t="shared" si="345"/>
        <v/>
      </c>
      <c r="AZ1756" s="163"/>
      <c r="BA1756" s="142"/>
      <c r="BB1756" s="163"/>
      <c r="BC1756" s="174"/>
      <c r="BD1756" s="174"/>
      <c r="BE1756" s="174"/>
      <c r="BF1756" s="174"/>
      <c r="BG1756" s="164"/>
      <c r="BH1756" s="164"/>
      <c r="BI1756" s="164"/>
      <c r="BK1756" s="137">
        <v>909</v>
      </c>
      <c r="BL1756" s="137">
        <f t="shared" si="333"/>
        <v>5.8112000000001007</v>
      </c>
      <c r="BM1756" s="137">
        <f t="shared" si="334"/>
        <v>0.56195961185816135</v>
      </c>
      <c r="BN1756" s="137">
        <f t="shared" si="335"/>
        <v>7.5801897268368279E-4</v>
      </c>
      <c r="BO1756" s="137" t="str">
        <f t="shared" si="336"/>
        <v/>
      </c>
      <c r="BP1756" s="137" t="str">
        <f t="shared" si="346"/>
        <v/>
      </c>
    </row>
    <row r="1757" spans="3:68" ht="20.100000000000001" customHeight="1" x14ac:dyDescent="0.25">
      <c r="C1757" s="12"/>
      <c r="E1757" s="130"/>
      <c r="F1757" s="130"/>
      <c r="S1757" s="138"/>
      <c r="U1757" s="154"/>
      <c r="V1757" s="154"/>
      <c r="AF1757" s="137">
        <v>933</v>
      </c>
      <c r="AG1757" s="137">
        <f t="shared" si="337"/>
        <v>-0.26799999999999979</v>
      </c>
      <c r="AK1757" s="137">
        <f t="shared" si="338"/>
        <v>0.38486966548965584</v>
      </c>
      <c r="AL1757" s="137">
        <f t="shared" si="339"/>
        <v>0.39434965936669841</v>
      </c>
      <c r="AM1757" s="137" t="str">
        <f t="shared" si="340"/>
        <v/>
      </c>
      <c r="AN1757" s="137">
        <f t="shared" si="341"/>
        <v>0.38486966548965584</v>
      </c>
      <c r="AO1757" s="137" t="str">
        <f t="shared" si="342"/>
        <v/>
      </c>
      <c r="AP1757" s="137">
        <f t="shared" si="343"/>
        <v>0</v>
      </c>
      <c r="AQ1757" s="137" t="str">
        <f t="shared" si="344"/>
        <v/>
      </c>
      <c r="AR1757" s="137" t="str">
        <f t="shared" si="345"/>
        <v/>
      </c>
      <c r="AZ1757" s="163"/>
      <c r="BA1757" s="142"/>
      <c r="BB1757" s="163"/>
      <c r="BC1757" s="174"/>
      <c r="BD1757" s="174"/>
      <c r="BE1757" s="174"/>
      <c r="BF1757" s="174"/>
      <c r="BG1757" s="164"/>
      <c r="BH1757" s="164"/>
      <c r="BI1757" s="164"/>
      <c r="BK1757" s="137">
        <v>910</v>
      </c>
      <c r="BL1757" s="137">
        <f t="shared" si="333"/>
        <v>5.8176000000001009</v>
      </c>
      <c r="BM1757" s="137">
        <f t="shared" si="334"/>
        <v>0.56120159288547766</v>
      </c>
      <c r="BN1757" s="137">
        <f t="shared" si="335"/>
        <v>7.5767814977267811E-4</v>
      </c>
      <c r="BO1757" s="137" t="str">
        <f t="shared" si="336"/>
        <v/>
      </c>
      <c r="BP1757" s="137" t="str">
        <f t="shared" si="346"/>
        <v/>
      </c>
    </row>
    <row r="1758" spans="3:68" ht="20.100000000000001" customHeight="1" x14ac:dyDescent="0.25">
      <c r="C1758" s="12"/>
      <c r="E1758" s="130"/>
      <c r="F1758" s="130"/>
      <c r="S1758" s="138"/>
      <c r="U1758" s="154"/>
      <c r="V1758" s="154"/>
      <c r="AF1758" s="137">
        <v>934</v>
      </c>
      <c r="AG1758" s="137">
        <f t="shared" si="337"/>
        <v>-0.26399999999999979</v>
      </c>
      <c r="AK1758" s="137">
        <f t="shared" si="338"/>
        <v>0.38527938474572765</v>
      </c>
      <c r="AL1758" s="137">
        <f t="shared" si="339"/>
        <v>0.39588995937558757</v>
      </c>
      <c r="AM1758" s="137" t="str">
        <f t="shared" si="340"/>
        <v/>
      </c>
      <c r="AN1758" s="137">
        <f t="shared" si="341"/>
        <v>0.38527938474572765</v>
      </c>
      <c r="AO1758" s="137" t="str">
        <f t="shared" si="342"/>
        <v/>
      </c>
      <c r="AP1758" s="137">
        <f t="shared" si="343"/>
        <v>0</v>
      </c>
      <c r="AQ1758" s="137" t="str">
        <f t="shared" si="344"/>
        <v/>
      </c>
      <c r="AR1758" s="137" t="str">
        <f t="shared" si="345"/>
        <v/>
      </c>
      <c r="AZ1758" s="163"/>
      <c r="BA1758" s="142"/>
      <c r="BB1758" s="163"/>
      <c r="BC1758" s="174"/>
      <c r="BD1758" s="174"/>
      <c r="BE1758" s="174"/>
      <c r="BF1758" s="174"/>
      <c r="BG1758" s="164"/>
      <c r="BH1758" s="164"/>
      <c r="BI1758" s="164"/>
      <c r="BK1758" s="137">
        <v>911</v>
      </c>
      <c r="BL1758" s="137">
        <f t="shared" si="333"/>
        <v>5.8240000000001011</v>
      </c>
      <c r="BM1758" s="137">
        <f t="shared" si="334"/>
        <v>0.56044391473570498</v>
      </c>
      <c r="BN1758" s="137">
        <f t="shared" si="335"/>
        <v>7.5733519121978787E-4</v>
      </c>
      <c r="BO1758" s="137" t="str">
        <f t="shared" si="336"/>
        <v/>
      </c>
      <c r="BP1758" s="137" t="str">
        <f t="shared" si="346"/>
        <v/>
      </c>
    </row>
    <row r="1759" spans="3:68" ht="20.100000000000001" customHeight="1" x14ac:dyDescent="0.25">
      <c r="C1759" s="12"/>
      <c r="E1759" s="130"/>
      <c r="F1759" s="130"/>
      <c r="S1759" s="138"/>
      <c r="U1759" s="154"/>
      <c r="V1759" s="154"/>
      <c r="AF1759" s="137">
        <v>935</v>
      </c>
      <c r="AG1759" s="137">
        <f t="shared" si="337"/>
        <v>-0.25999999999999979</v>
      </c>
      <c r="AK1759" s="137">
        <f t="shared" si="338"/>
        <v>0.38568336919181612</v>
      </c>
      <c r="AL1759" s="137">
        <f t="shared" si="339"/>
        <v>0.3974318867982396</v>
      </c>
      <c r="AM1759" s="137" t="str">
        <f t="shared" si="340"/>
        <v/>
      </c>
      <c r="AN1759" s="137">
        <f t="shared" si="341"/>
        <v>0.38568336919181612</v>
      </c>
      <c r="AO1759" s="137" t="str">
        <f t="shared" si="342"/>
        <v/>
      </c>
      <c r="AP1759" s="137">
        <f t="shared" si="343"/>
        <v>0</v>
      </c>
      <c r="AQ1759" s="137" t="str">
        <f t="shared" si="344"/>
        <v/>
      </c>
      <c r="AR1759" s="137" t="str">
        <f t="shared" si="345"/>
        <v/>
      </c>
      <c r="AZ1759" s="163"/>
      <c r="BA1759" s="142"/>
      <c r="BB1759" s="163"/>
      <c r="BC1759" s="174"/>
      <c r="BD1759" s="174"/>
      <c r="BE1759" s="174"/>
      <c r="BF1759" s="174"/>
      <c r="BG1759" s="164"/>
      <c r="BH1759" s="164"/>
      <c r="BI1759" s="164"/>
      <c r="BK1759" s="137">
        <v>912</v>
      </c>
      <c r="BL1759" s="137">
        <f t="shared" si="333"/>
        <v>5.8304000000001013</v>
      </c>
      <c r="BM1759" s="137">
        <f t="shared" si="334"/>
        <v>0.5596865795444852</v>
      </c>
      <c r="BN1759" s="137">
        <f t="shared" si="335"/>
        <v>7.5699010508645248E-4</v>
      </c>
      <c r="BO1759" s="137" t="str">
        <f t="shared" si="336"/>
        <v/>
      </c>
      <c r="BP1759" s="137" t="str">
        <f t="shared" si="346"/>
        <v/>
      </c>
    </row>
    <row r="1760" spans="3:68" ht="20.100000000000001" customHeight="1" x14ac:dyDescent="0.25">
      <c r="C1760" s="12"/>
      <c r="E1760" s="130"/>
      <c r="F1760" s="130"/>
      <c r="S1760" s="138"/>
      <c r="U1760" s="154"/>
      <c r="V1760" s="154"/>
      <c r="AF1760" s="137">
        <v>936</v>
      </c>
      <c r="AG1760" s="137">
        <f t="shared" si="337"/>
        <v>-0.25599999999999978</v>
      </c>
      <c r="AK1760" s="137">
        <f t="shared" si="338"/>
        <v>0.38608159988051366</v>
      </c>
      <c r="AL1760" s="137">
        <f t="shared" si="339"/>
        <v>0.39897541865743424</v>
      </c>
      <c r="AM1760" s="137" t="str">
        <f t="shared" si="340"/>
        <v/>
      </c>
      <c r="AN1760" s="137">
        <f t="shared" si="341"/>
        <v>0.38608159988051366</v>
      </c>
      <c r="AO1760" s="137" t="str">
        <f t="shared" si="342"/>
        <v/>
      </c>
      <c r="AP1760" s="137">
        <f t="shared" si="343"/>
        <v>0</v>
      </c>
      <c r="AQ1760" s="137" t="str">
        <f t="shared" si="344"/>
        <v/>
      </c>
      <c r="AR1760" s="137" t="str">
        <f t="shared" si="345"/>
        <v/>
      </c>
      <c r="AZ1760" s="163"/>
      <c r="BA1760" s="142"/>
      <c r="BB1760" s="163"/>
      <c r="BC1760" s="174"/>
      <c r="BD1760" s="174"/>
      <c r="BE1760" s="174"/>
      <c r="BF1760" s="174"/>
      <c r="BG1760" s="164"/>
      <c r="BH1760" s="164"/>
      <c r="BI1760" s="164"/>
      <c r="BK1760" s="137">
        <v>913</v>
      </c>
      <c r="BL1760" s="137">
        <f t="shared" si="333"/>
        <v>5.8368000000001015</v>
      </c>
      <c r="BM1760" s="137">
        <f t="shared" si="334"/>
        <v>0.55892958943939874</v>
      </c>
      <c r="BN1760" s="137">
        <f t="shared" si="335"/>
        <v>7.566428994284502E-4</v>
      </c>
      <c r="BO1760" s="137" t="str">
        <f t="shared" si="336"/>
        <v/>
      </c>
      <c r="BP1760" s="137" t="str">
        <f t="shared" si="346"/>
        <v/>
      </c>
    </row>
    <row r="1761" spans="3:68" ht="20.100000000000001" customHeight="1" x14ac:dyDescent="0.25">
      <c r="C1761" s="12"/>
      <c r="E1761" s="130"/>
      <c r="F1761" s="130"/>
      <c r="S1761" s="138"/>
      <c r="U1761" s="154"/>
      <c r="V1761" s="154"/>
      <c r="AF1761" s="137">
        <v>937</v>
      </c>
      <c r="AG1761" s="137">
        <f t="shared" si="337"/>
        <v>-0.25199999999999978</v>
      </c>
      <c r="AK1761" s="137">
        <f t="shared" si="338"/>
        <v>0.38647405812101865</v>
      </c>
      <c r="AL1761" s="137">
        <f t="shared" si="339"/>
        <v>0.4005205319006746</v>
      </c>
      <c r="AM1761" s="137" t="str">
        <f t="shared" si="340"/>
        <v/>
      </c>
      <c r="AN1761" s="137">
        <f t="shared" si="341"/>
        <v>0.38647405812101865</v>
      </c>
      <c r="AO1761" s="137" t="str">
        <f t="shared" si="342"/>
        <v/>
      </c>
      <c r="AP1761" s="137">
        <f t="shared" si="343"/>
        <v>0</v>
      </c>
      <c r="AQ1761" s="137" t="str">
        <f t="shared" si="344"/>
        <v/>
      </c>
      <c r="AR1761" s="137" t="str">
        <f t="shared" si="345"/>
        <v/>
      </c>
      <c r="AZ1761" s="163"/>
      <c r="BA1761" s="142"/>
      <c r="BB1761" s="163"/>
      <c r="BC1761" s="174"/>
      <c r="BD1761" s="174"/>
      <c r="BE1761" s="174"/>
      <c r="BF1761" s="174"/>
      <c r="BG1761" s="164"/>
      <c r="BH1761" s="164"/>
      <c r="BI1761" s="164"/>
      <c r="BK1761" s="137">
        <v>914</v>
      </c>
      <c r="BL1761" s="137">
        <f t="shared" si="333"/>
        <v>5.8432000000001016</v>
      </c>
      <c r="BM1761" s="137">
        <f t="shared" si="334"/>
        <v>0.55817294653997029</v>
      </c>
      <c r="BN1761" s="137">
        <f t="shared" si="335"/>
        <v>7.5629358229023502E-4</v>
      </c>
      <c r="BO1761" s="137" t="str">
        <f t="shared" si="336"/>
        <v/>
      </c>
      <c r="BP1761" s="137" t="str">
        <f t="shared" si="346"/>
        <v/>
      </c>
    </row>
    <row r="1762" spans="3:68" ht="20.100000000000001" customHeight="1" x14ac:dyDescent="0.25">
      <c r="C1762" s="12"/>
      <c r="E1762" s="130"/>
      <c r="F1762" s="130"/>
      <c r="S1762" s="138"/>
      <c r="U1762" s="154"/>
      <c r="V1762" s="154"/>
      <c r="AF1762" s="137">
        <v>938</v>
      </c>
      <c r="AG1762" s="137">
        <f t="shared" si="337"/>
        <v>-0.24799999999999978</v>
      </c>
      <c r="AK1762" s="137">
        <f t="shared" si="338"/>
        <v>0.38686072548059719</v>
      </c>
      <c r="AL1762" s="137">
        <f t="shared" si="339"/>
        <v>0.40206720340121627</v>
      </c>
      <c r="AM1762" s="137" t="str">
        <f t="shared" si="340"/>
        <v/>
      </c>
      <c r="AN1762" s="137">
        <f t="shared" si="341"/>
        <v>0.38686072548059719</v>
      </c>
      <c r="AO1762" s="137" t="str">
        <f t="shared" si="342"/>
        <v/>
      </c>
      <c r="AP1762" s="137">
        <f t="shared" si="343"/>
        <v>0</v>
      </c>
      <c r="AQ1762" s="137" t="str">
        <f t="shared" si="344"/>
        <v/>
      </c>
      <c r="AR1762" s="137" t="str">
        <f t="shared" si="345"/>
        <v/>
      </c>
      <c r="AZ1762" s="163"/>
      <c r="BA1762" s="142"/>
      <c r="BB1762" s="163"/>
      <c r="BC1762" s="174"/>
      <c r="BD1762" s="174"/>
      <c r="BE1762" s="174"/>
      <c r="BF1762" s="174"/>
      <c r="BG1762" s="164"/>
      <c r="BH1762" s="164"/>
      <c r="BI1762" s="164"/>
      <c r="BK1762" s="137">
        <v>915</v>
      </c>
      <c r="BL1762" s="137">
        <f t="shared" si="333"/>
        <v>5.8496000000001018</v>
      </c>
      <c r="BM1762" s="137">
        <f t="shared" si="334"/>
        <v>0.55741665295768006</v>
      </c>
      <c r="BN1762" s="137">
        <f t="shared" si="335"/>
        <v>7.5594216171182005E-4</v>
      </c>
      <c r="BO1762" s="137" t="str">
        <f t="shared" si="336"/>
        <v/>
      </c>
      <c r="BP1762" s="137" t="str">
        <f t="shared" si="346"/>
        <v/>
      </c>
    </row>
    <row r="1763" spans="3:68" ht="20.100000000000001" customHeight="1" x14ac:dyDescent="0.25">
      <c r="C1763" s="12"/>
      <c r="E1763" s="130"/>
      <c r="F1763" s="130"/>
      <c r="S1763" s="138"/>
      <c r="U1763" s="154"/>
      <c r="V1763" s="154"/>
      <c r="AF1763" s="137">
        <v>939</v>
      </c>
      <c r="AG1763" s="137">
        <f t="shared" si="337"/>
        <v>-0.24399999999999977</v>
      </c>
      <c r="AK1763" s="137">
        <f t="shared" si="338"/>
        <v>0.38724158378602569</v>
      </c>
      <c r="AL1763" s="137">
        <f t="shared" si="339"/>
        <v>0.40361540995910228</v>
      </c>
      <c r="AM1763" s="137" t="str">
        <f t="shared" si="340"/>
        <v/>
      </c>
      <c r="AN1763" s="137">
        <f t="shared" si="341"/>
        <v>0.38724158378602569</v>
      </c>
      <c r="AO1763" s="137" t="str">
        <f t="shared" si="342"/>
        <v/>
      </c>
      <c r="AP1763" s="137">
        <f t="shared" si="343"/>
        <v>0</v>
      </c>
      <c r="AQ1763" s="137" t="str">
        <f t="shared" si="344"/>
        <v/>
      </c>
      <c r="AR1763" s="137" t="str">
        <f t="shared" si="345"/>
        <v/>
      </c>
      <c r="AZ1763" s="163"/>
      <c r="BA1763" s="142"/>
      <c r="BB1763" s="163"/>
      <c r="BC1763" s="174"/>
      <c r="BD1763" s="174"/>
      <c r="BE1763" s="174"/>
      <c r="BF1763" s="174"/>
      <c r="BG1763" s="164"/>
      <c r="BH1763" s="164"/>
      <c r="BI1763" s="164"/>
      <c r="BK1763" s="137">
        <v>916</v>
      </c>
      <c r="BL1763" s="137">
        <f t="shared" si="333"/>
        <v>5.856000000000102</v>
      </c>
      <c r="BM1763" s="137">
        <f t="shared" si="334"/>
        <v>0.55666071079596824</v>
      </c>
      <c r="BN1763" s="137">
        <f t="shared" si="335"/>
        <v>7.5558864572178308E-4</v>
      </c>
      <c r="BO1763" s="137" t="str">
        <f t="shared" si="336"/>
        <v/>
      </c>
      <c r="BP1763" s="137" t="str">
        <f t="shared" si="346"/>
        <v/>
      </c>
    </row>
    <row r="1764" spans="3:68" ht="20.100000000000001" customHeight="1" x14ac:dyDescent="0.25">
      <c r="C1764" s="12"/>
      <c r="E1764" s="130"/>
      <c r="F1764" s="130"/>
      <c r="S1764" s="138"/>
      <c r="U1764" s="154"/>
      <c r="V1764" s="154"/>
      <c r="AF1764" s="137">
        <v>940</v>
      </c>
      <c r="AG1764" s="137">
        <f t="shared" si="337"/>
        <v>-0.23999999999999977</v>
      </c>
      <c r="AK1764" s="137">
        <f t="shared" si="338"/>
        <v>0.38761661512501416</v>
      </c>
      <c r="AL1764" s="137">
        <f t="shared" si="339"/>
        <v>0.40516512830220419</v>
      </c>
      <c r="AM1764" s="137" t="str">
        <f t="shared" si="340"/>
        <v/>
      </c>
      <c r="AN1764" s="137">
        <f t="shared" si="341"/>
        <v>0.38761661512501416</v>
      </c>
      <c r="AO1764" s="137" t="str">
        <f t="shared" si="342"/>
        <v/>
      </c>
      <c r="AP1764" s="137">
        <f t="shared" si="343"/>
        <v>0</v>
      </c>
      <c r="AQ1764" s="137" t="str">
        <f t="shared" si="344"/>
        <v/>
      </c>
      <c r="AR1764" s="137" t="str">
        <f t="shared" si="345"/>
        <v/>
      </c>
      <c r="AZ1764" s="163"/>
      <c r="BA1764" s="142"/>
      <c r="BB1764" s="163"/>
      <c r="BC1764" s="174"/>
      <c r="BD1764" s="174"/>
      <c r="BE1764" s="174"/>
      <c r="BF1764" s="174"/>
      <c r="BG1764" s="164"/>
      <c r="BH1764" s="164"/>
      <c r="BI1764" s="164"/>
      <c r="BK1764" s="137">
        <v>917</v>
      </c>
      <c r="BL1764" s="137">
        <f t="shared" si="333"/>
        <v>5.8624000000001022</v>
      </c>
      <c r="BM1764" s="137">
        <f t="shared" si="334"/>
        <v>0.55590512215024646</v>
      </c>
      <c r="BN1764" s="137">
        <f t="shared" si="335"/>
        <v>7.5523304234481614E-4</v>
      </c>
      <c r="BO1764" s="137" t="str">
        <f t="shared" si="336"/>
        <v/>
      </c>
      <c r="BP1764" s="137" t="str">
        <f t="shared" si="346"/>
        <v/>
      </c>
    </row>
    <row r="1765" spans="3:68" ht="20.100000000000001" customHeight="1" x14ac:dyDescent="0.25">
      <c r="C1765" s="12"/>
      <c r="E1765" s="130"/>
      <c r="F1765" s="130"/>
      <c r="S1765" s="138"/>
      <c r="U1765" s="154"/>
      <c r="V1765" s="154"/>
      <c r="AF1765" s="137">
        <v>941</v>
      </c>
      <c r="AG1765" s="137">
        <f t="shared" si="337"/>
        <v>-0.23599999999999977</v>
      </c>
      <c r="AK1765" s="137">
        <f t="shared" si="338"/>
        <v>0.38798580184761022</v>
      </c>
      <c r="AL1765" s="137">
        <f t="shared" si="339"/>
        <v>0.40671633508726879</v>
      </c>
      <c r="AM1765" s="137" t="str">
        <f t="shared" si="340"/>
        <v/>
      </c>
      <c r="AN1765" s="137">
        <f t="shared" si="341"/>
        <v>0.38798580184761022</v>
      </c>
      <c r="AO1765" s="137" t="str">
        <f t="shared" si="342"/>
        <v/>
      </c>
      <c r="AP1765" s="137">
        <f t="shared" si="343"/>
        <v>0</v>
      </c>
      <c r="AQ1765" s="137" t="str">
        <f t="shared" si="344"/>
        <v/>
      </c>
      <c r="AR1765" s="137" t="str">
        <f t="shared" si="345"/>
        <v/>
      </c>
      <c r="AZ1765" s="163"/>
      <c r="BA1765" s="142"/>
      <c r="BB1765" s="163"/>
      <c r="BC1765" s="174"/>
      <c r="BD1765" s="174"/>
      <c r="BE1765" s="174"/>
      <c r="BF1765" s="174"/>
      <c r="BG1765" s="164"/>
      <c r="BH1765" s="164"/>
      <c r="BI1765" s="164"/>
      <c r="BK1765" s="137">
        <v>918</v>
      </c>
      <c r="BL1765" s="137">
        <f t="shared" ref="BL1765:BL1828" si="347">BL1764+$BO$845</f>
        <v>5.8688000000001024</v>
      </c>
      <c r="BM1765" s="137">
        <f t="shared" ref="BM1765:BM1828" si="348">_xlfn.CHISQ.DIST.RT(BL1765,7)</f>
        <v>0.55514988910790164</v>
      </c>
      <c r="BN1765" s="137">
        <f t="shared" ref="BN1765:BN1828" si="349">BM1765-BM1766</f>
        <v>7.5487535959273266E-4</v>
      </c>
      <c r="BO1765" s="137" t="str">
        <f t="shared" ref="BO1765:BO1828" si="350">IF(BM1765&lt;(1-$BI$852),BN1765,"")</f>
        <v/>
      </c>
      <c r="BP1765" s="137" t="str">
        <f t="shared" si="346"/>
        <v/>
      </c>
    </row>
    <row r="1766" spans="3:68" ht="20.100000000000001" customHeight="1" x14ac:dyDescent="0.25">
      <c r="C1766" s="12"/>
      <c r="E1766" s="130"/>
      <c r="F1766" s="130"/>
      <c r="S1766" s="138"/>
      <c r="U1766" s="154"/>
      <c r="V1766" s="154"/>
      <c r="AF1766" s="137">
        <v>942</v>
      </c>
      <c r="AG1766" s="137">
        <f t="shared" si="337"/>
        <v>-0.23199999999999976</v>
      </c>
      <c r="AK1766" s="137">
        <f t="shared" si="338"/>
        <v>0.38834912656758291</v>
      </c>
      <c r="AL1766" s="137">
        <f t="shared" si="339"/>
        <v>0.40826900690096984</v>
      </c>
      <c r="AM1766" s="137" t="str">
        <f t="shared" si="340"/>
        <v/>
      </c>
      <c r="AN1766" s="137">
        <f t="shared" si="341"/>
        <v>0.38834912656758291</v>
      </c>
      <c r="AO1766" s="137" t="str">
        <f t="shared" si="342"/>
        <v/>
      </c>
      <c r="AP1766" s="137">
        <f t="shared" si="343"/>
        <v>0</v>
      </c>
      <c r="AQ1766" s="137" t="str">
        <f t="shared" si="344"/>
        <v/>
      </c>
      <c r="AR1766" s="137" t="str">
        <f t="shared" si="345"/>
        <v/>
      </c>
      <c r="AZ1766" s="163"/>
      <c r="BA1766" s="142"/>
      <c r="BB1766" s="163"/>
      <c r="BC1766" s="174"/>
      <c r="BD1766" s="174"/>
      <c r="BE1766" s="174"/>
      <c r="BF1766" s="174"/>
      <c r="BG1766" s="164"/>
      <c r="BH1766" s="164"/>
      <c r="BI1766" s="164"/>
      <c r="BK1766" s="137">
        <v>919</v>
      </c>
      <c r="BL1766" s="137">
        <f t="shared" si="347"/>
        <v>5.8752000000001026</v>
      </c>
      <c r="BM1766" s="137">
        <f t="shared" si="348"/>
        <v>0.55439501374830891</v>
      </c>
      <c r="BN1766" s="137">
        <f t="shared" si="349"/>
        <v>7.5451560547290519E-4</v>
      </c>
      <c r="BO1766" s="137" t="str">
        <f t="shared" si="350"/>
        <v/>
      </c>
      <c r="BP1766" s="137" t="str">
        <f t="shared" si="346"/>
        <v/>
      </c>
    </row>
    <row r="1767" spans="3:68" ht="20.100000000000001" customHeight="1" x14ac:dyDescent="0.25">
      <c r="C1767" s="12"/>
      <c r="E1767" s="130"/>
      <c r="F1767" s="130"/>
      <c r="S1767" s="138"/>
      <c r="U1767" s="154"/>
      <c r="V1767" s="154"/>
      <c r="AF1767" s="137">
        <v>943</v>
      </c>
      <c r="AG1767" s="137">
        <f t="shared" si="337"/>
        <v>-0.22799999999999976</v>
      </c>
      <c r="AK1767" s="137">
        <f t="shared" si="338"/>
        <v>0.38870657216378751</v>
      </c>
      <c r="AL1767" s="137">
        <f t="shared" si="339"/>
        <v>0.40982312026096596</v>
      </c>
      <c r="AM1767" s="137" t="str">
        <f t="shared" si="340"/>
        <v/>
      </c>
      <c r="AN1767" s="137">
        <f t="shared" si="341"/>
        <v>0.38870657216378751</v>
      </c>
      <c r="AO1767" s="137" t="str">
        <f t="shared" si="342"/>
        <v/>
      </c>
      <c r="AP1767" s="137">
        <f t="shared" si="343"/>
        <v>0</v>
      </c>
      <c r="AQ1767" s="137" t="str">
        <f t="shared" si="344"/>
        <v/>
      </c>
      <c r="AR1767" s="137" t="str">
        <f t="shared" si="345"/>
        <v/>
      </c>
      <c r="AZ1767" s="163"/>
      <c r="BA1767" s="142"/>
      <c r="BB1767" s="163"/>
      <c r="BC1767" s="174"/>
      <c r="BD1767" s="174"/>
      <c r="BE1767" s="174"/>
      <c r="BF1767" s="174"/>
      <c r="BG1767" s="164"/>
      <c r="BH1767" s="164"/>
      <c r="BI1767" s="164"/>
      <c r="BK1767" s="137">
        <v>920</v>
      </c>
      <c r="BL1767" s="137">
        <f t="shared" si="347"/>
        <v>5.8816000000001027</v>
      </c>
      <c r="BM1767" s="137">
        <f t="shared" si="348"/>
        <v>0.553640498142836</v>
      </c>
      <c r="BN1767" s="137">
        <f t="shared" si="349"/>
        <v>7.5415378798260324E-4</v>
      </c>
      <c r="BO1767" s="137" t="str">
        <f t="shared" si="350"/>
        <v/>
      </c>
      <c r="BP1767" s="137" t="str">
        <f t="shared" si="346"/>
        <v/>
      </c>
    </row>
    <row r="1768" spans="3:68" ht="20.100000000000001" customHeight="1" x14ac:dyDescent="0.25">
      <c r="C1768" s="12"/>
      <c r="E1768" s="130"/>
      <c r="F1768" s="130"/>
      <c r="S1768" s="138"/>
      <c r="U1768" s="154"/>
      <c r="V1768" s="154"/>
      <c r="AF1768" s="137">
        <v>944</v>
      </c>
      <c r="AG1768" s="137">
        <f t="shared" si="337"/>
        <v>-0.22399999999999975</v>
      </c>
      <c r="AK1768" s="137">
        <f t="shared" si="338"/>
        <v>0.38905812178150978</v>
      </c>
      <c r="AL1768" s="137">
        <f t="shared" si="339"/>
        <v>0.41137865161696363</v>
      </c>
      <c r="AM1768" s="137" t="str">
        <f t="shared" si="340"/>
        <v/>
      </c>
      <c r="AN1768" s="137">
        <f t="shared" si="341"/>
        <v>0.38905812178150978</v>
      </c>
      <c r="AO1768" s="137" t="str">
        <f t="shared" si="342"/>
        <v/>
      </c>
      <c r="AP1768" s="137">
        <f t="shared" si="343"/>
        <v>0</v>
      </c>
      <c r="AQ1768" s="137" t="str">
        <f t="shared" si="344"/>
        <v/>
      </c>
      <c r="AR1768" s="137" t="str">
        <f t="shared" si="345"/>
        <v/>
      </c>
      <c r="AZ1768" s="163"/>
      <c r="BA1768" s="142"/>
      <c r="BB1768" s="163"/>
      <c r="BC1768" s="174"/>
      <c r="BD1768" s="174"/>
      <c r="BE1768" s="174"/>
      <c r="BF1768" s="174"/>
      <c r="BG1768" s="164"/>
      <c r="BH1768" s="164"/>
      <c r="BI1768" s="164"/>
      <c r="BK1768" s="137">
        <v>921</v>
      </c>
      <c r="BL1768" s="137">
        <f t="shared" si="347"/>
        <v>5.8880000000001029</v>
      </c>
      <c r="BM1768" s="137">
        <f t="shared" si="348"/>
        <v>0.5528863443548534</v>
      </c>
      <c r="BN1768" s="137">
        <f t="shared" si="349"/>
        <v>7.5378991511065863E-4</v>
      </c>
      <c r="BO1768" s="137" t="str">
        <f t="shared" si="350"/>
        <v/>
      </c>
      <c r="BP1768" s="137" t="str">
        <f t="shared" si="346"/>
        <v/>
      </c>
    </row>
    <row r="1769" spans="3:68" ht="20.100000000000001" customHeight="1" x14ac:dyDescent="0.25">
      <c r="C1769" s="12"/>
      <c r="E1769" s="130"/>
      <c r="F1769" s="130"/>
      <c r="S1769" s="138"/>
      <c r="U1769" s="154"/>
      <c r="V1769" s="154"/>
      <c r="AF1769" s="137">
        <v>945</v>
      </c>
      <c r="AG1769" s="137">
        <f t="shared" si="337"/>
        <v>-0.21999999999999975</v>
      </c>
      <c r="AK1769" s="137">
        <f t="shared" si="338"/>
        <v>0.38940375883379047</v>
      </c>
      <c r="AL1769" s="137">
        <f t="shared" si="339"/>
        <v>0.41293557735178549</v>
      </c>
      <c r="AM1769" s="137" t="str">
        <f t="shared" si="340"/>
        <v/>
      </c>
      <c r="AN1769" s="137">
        <f t="shared" si="341"/>
        <v>0.38940375883379047</v>
      </c>
      <c r="AO1769" s="137" t="str">
        <f t="shared" si="342"/>
        <v/>
      </c>
      <c r="AP1769" s="137">
        <f t="shared" si="343"/>
        <v>0</v>
      </c>
      <c r="AQ1769" s="137" t="str">
        <f t="shared" si="344"/>
        <v/>
      </c>
      <c r="AR1769" s="137" t="str">
        <f t="shared" si="345"/>
        <v/>
      </c>
      <c r="AZ1769" s="163"/>
      <c r="BA1769" s="142"/>
      <c r="BB1769" s="163"/>
      <c r="BC1769" s="174"/>
      <c r="BD1769" s="174"/>
      <c r="BE1769" s="174"/>
      <c r="BF1769" s="174"/>
      <c r="BG1769" s="164"/>
      <c r="BH1769" s="164"/>
      <c r="BI1769" s="164"/>
      <c r="BK1769" s="137">
        <v>922</v>
      </c>
      <c r="BL1769" s="137">
        <f t="shared" si="347"/>
        <v>5.8944000000001031</v>
      </c>
      <c r="BM1769" s="137">
        <f t="shared" si="348"/>
        <v>0.55213255443974274</v>
      </c>
      <c r="BN1769" s="137">
        <f t="shared" si="349"/>
        <v>7.5342399483824263E-4</v>
      </c>
      <c r="BO1769" s="137" t="str">
        <f t="shared" si="350"/>
        <v/>
      </c>
      <c r="BP1769" s="137" t="str">
        <f t="shared" si="346"/>
        <v/>
      </c>
    </row>
    <row r="1770" spans="3:68" ht="20.100000000000001" customHeight="1" x14ac:dyDescent="0.25">
      <c r="C1770" s="12"/>
      <c r="E1770" s="130"/>
      <c r="F1770" s="130"/>
      <c r="S1770" s="138"/>
      <c r="U1770" s="154"/>
      <c r="V1770" s="154"/>
      <c r="AF1770" s="137">
        <v>946</v>
      </c>
      <c r="AG1770" s="137">
        <f t="shared" si="337"/>
        <v>-0.21599999999999975</v>
      </c>
      <c r="AK1770" s="137">
        <f t="shared" si="338"/>
        <v>0.38974346700272949</v>
      </c>
      <c r="AL1770" s="137">
        <f t="shared" si="339"/>
        <v>0.41449387378244412</v>
      </c>
      <c r="AM1770" s="137" t="str">
        <f t="shared" si="340"/>
        <v/>
      </c>
      <c r="AN1770" s="137">
        <f t="shared" si="341"/>
        <v>0.38974346700272949</v>
      </c>
      <c r="AO1770" s="137" t="str">
        <f t="shared" si="342"/>
        <v/>
      </c>
      <c r="AP1770" s="137">
        <f t="shared" si="343"/>
        <v>0</v>
      </c>
      <c r="AQ1770" s="137" t="str">
        <f t="shared" si="344"/>
        <v/>
      </c>
      <c r="AR1770" s="137" t="str">
        <f t="shared" si="345"/>
        <v/>
      </c>
      <c r="AZ1770" s="163"/>
      <c r="BA1770" s="142"/>
      <c r="BB1770" s="163"/>
      <c r="BC1770" s="174"/>
      <c r="BD1770" s="174"/>
      <c r="BE1770" s="174"/>
      <c r="BF1770" s="174"/>
      <c r="BG1770" s="164"/>
      <c r="BH1770" s="164"/>
      <c r="BI1770" s="164"/>
      <c r="BK1770" s="137">
        <v>923</v>
      </c>
      <c r="BL1770" s="137">
        <f t="shared" si="347"/>
        <v>5.9008000000001033</v>
      </c>
      <c r="BM1770" s="137">
        <f t="shared" si="348"/>
        <v>0.5513791304449045</v>
      </c>
      <c r="BN1770" s="137">
        <f t="shared" si="349"/>
        <v>7.5305603513808883E-4</v>
      </c>
      <c r="BO1770" s="137" t="str">
        <f t="shared" si="350"/>
        <v/>
      </c>
      <c r="BP1770" s="137" t="str">
        <f t="shared" si="346"/>
        <v/>
      </c>
    </row>
    <row r="1771" spans="3:68" ht="20.100000000000001" customHeight="1" x14ac:dyDescent="0.25">
      <c r="C1771" s="12"/>
      <c r="E1771" s="130"/>
      <c r="F1771" s="130"/>
      <c r="S1771" s="138"/>
      <c r="U1771" s="154"/>
      <c r="V1771" s="154"/>
      <c r="AF1771" s="137">
        <v>947</v>
      </c>
      <c r="AG1771" s="137">
        <f t="shared" si="337"/>
        <v>-0.21199999999999974</v>
      </c>
      <c r="AK1771" s="137">
        <f t="shared" si="338"/>
        <v>0.39007723024076968</v>
      </c>
      <c r="AL1771" s="137">
        <f t="shared" si="339"/>
        <v>0.41605351716122069</v>
      </c>
      <c r="AM1771" s="137" t="str">
        <f t="shared" si="340"/>
        <v/>
      </c>
      <c r="AN1771" s="137">
        <f t="shared" si="341"/>
        <v>0.39007723024076968</v>
      </c>
      <c r="AO1771" s="137" t="str">
        <f t="shared" si="342"/>
        <v/>
      </c>
      <c r="AP1771" s="137">
        <f t="shared" si="343"/>
        <v>0</v>
      </c>
      <c r="AQ1771" s="137" t="str">
        <f t="shared" si="344"/>
        <v/>
      </c>
      <c r="AR1771" s="137" t="str">
        <f t="shared" si="345"/>
        <v/>
      </c>
      <c r="AZ1771" s="163"/>
      <c r="BA1771" s="142"/>
      <c r="BB1771" s="163"/>
      <c r="BC1771" s="174"/>
      <c r="BD1771" s="174"/>
      <c r="BE1771" s="174"/>
      <c r="BF1771" s="174"/>
      <c r="BG1771" s="164"/>
      <c r="BH1771" s="164"/>
      <c r="BI1771" s="164"/>
      <c r="BK1771" s="137">
        <v>924</v>
      </c>
      <c r="BL1771" s="137">
        <f t="shared" si="347"/>
        <v>5.9072000000001035</v>
      </c>
      <c r="BM1771" s="137">
        <f t="shared" si="348"/>
        <v>0.55062607440976641</v>
      </c>
      <c r="BN1771" s="137">
        <f t="shared" si="349"/>
        <v>7.5268604397360495E-4</v>
      </c>
      <c r="BO1771" s="137" t="str">
        <f t="shared" si="350"/>
        <v/>
      </c>
      <c r="BP1771" s="137" t="str">
        <f t="shared" si="346"/>
        <v/>
      </c>
    </row>
    <row r="1772" spans="3:68" ht="20.100000000000001" customHeight="1" x14ac:dyDescent="0.25">
      <c r="C1772" s="12"/>
      <c r="E1772" s="130"/>
      <c r="F1772" s="130"/>
      <c r="S1772" s="138"/>
      <c r="U1772" s="154"/>
      <c r="V1772" s="154"/>
      <c r="AF1772" s="137">
        <v>948</v>
      </c>
      <c r="AG1772" s="137">
        <f t="shared" si="337"/>
        <v>-0.20799999999999974</v>
      </c>
      <c r="AK1772" s="137">
        <f t="shared" si="338"/>
        <v>0.3904050327719602</v>
      </c>
      <c r="AL1772" s="137">
        <f t="shared" si="339"/>
        <v>0.41761448367674903</v>
      </c>
      <c r="AM1772" s="137" t="str">
        <f t="shared" si="340"/>
        <v/>
      </c>
      <c r="AN1772" s="137">
        <f t="shared" si="341"/>
        <v>0.3904050327719602</v>
      </c>
      <c r="AO1772" s="137" t="str">
        <f t="shared" si="342"/>
        <v/>
      </c>
      <c r="AP1772" s="137">
        <f t="shared" si="343"/>
        <v>0</v>
      </c>
      <c r="AQ1772" s="137" t="str">
        <f t="shared" si="344"/>
        <v/>
      </c>
      <c r="AR1772" s="137" t="str">
        <f t="shared" si="345"/>
        <v/>
      </c>
      <c r="AZ1772" s="163"/>
      <c r="BA1772" s="142"/>
      <c r="BB1772" s="163"/>
      <c r="BC1772" s="174"/>
      <c r="BD1772" s="174"/>
      <c r="BE1772" s="174"/>
      <c r="BF1772" s="174"/>
      <c r="BG1772" s="164"/>
      <c r="BH1772" s="164"/>
      <c r="BI1772" s="164"/>
      <c r="BK1772" s="137">
        <v>925</v>
      </c>
      <c r="BL1772" s="137">
        <f t="shared" si="347"/>
        <v>5.9136000000001037</v>
      </c>
      <c r="BM1772" s="137">
        <f t="shared" si="348"/>
        <v>0.5498733883657928</v>
      </c>
      <c r="BN1772" s="137">
        <f t="shared" si="349"/>
        <v>7.5231402929964997E-4</v>
      </c>
      <c r="BO1772" s="137" t="str">
        <f t="shared" si="350"/>
        <v/>
      </c>
      <c r="BP1772" s="137" t="str">
        <f t="shared" si="346"/>
        <v/>
      </c>
    </row>
    <row r="1773" spans="3:68" ht="20.100000000000001" customHeight="1" x14ac:dyDescent="0.25">
      <c r="C1773" s="12"/>
      <c r="E1773" s="130"/>
      <c r="F1773" s="130"/>
      <c r="S1773" s="138"/>
      <c r="U1773" s="154"/>
      <c r="V1773" s="154"/>
      <c r="AF1773" s="137">
        <v>949</v>
      </c>
      <c r="AG1773" s="137">
        <f t="shared" si="337"/>
        <v>-0.20399999999999974</v>
      </c>
      <c r="AK1773" s="137">
        <f t="shared" si="338"/>
        <v>0.39072685909319932</v>
      </c>
      <c r="AL1773" s="137">
        <f t="shared" si="339"/>
        <v>0.4191767494551043</v>
      </c>
      <c r="AM1773" s="137" t="str">
        <f t="shared" si="340"/>
        <v/>
      </c>
      <c r="AN1773" s="137">
        <f t="shared" si="341"/>
        <v>0.39072685909319932</v>
      </c>
      <c r="AO1773" s="137" t="str">
        <f t="shared" si="342"/>
        <v/>
      </c>
      <c r="AP1773" s="137">
        <f t="shared" si="343"/>
        <v>0</v>
      </c>
      <c r="AQ1773" s="137" t="str">
        <f t="shared" si="344"/>
        <v/>
      </c>
      <c r="AR1773" s="137" t="str">
        <f t="shared" si="345"/>
        <v/>
      </c>
      <c r="AZ1773" s="163"/>
      <c r="BA1773" s="142"/>
      <c r="BB1773" s="163"/>
      <c r="BC1773" s="174"/>
      <c r="BD1773" s="174"/>
      <c r="BE1773" s="174"/>
      <c r="BF1773" s="174"/>
      <c r="BG1773" s="164"/>
      <c r="BH1773" s="164"/>
      <c r="BI1773" s="164"/>
      <c r="BK1773" s="137">
        <v>926</v>
      </c>
      <c r="BL1773" s="137">
        <f t="shared" si="347"/>
        <v>5.9200000000001038</v>
      </c>
      <c r="BM1773" s="137">
        <f t="shared" si="348"/>
        <v>0.54912107433649315</v>
      </c>
      <c r="BN1773" s="137">
        <f t="shared" si="349"/>
        <v>7.5193999906297826E-4</v>
      </c>
      <c r="BO1773" s="137" t="str">
        <f t="shared" si="350"/>
        <v/>
      </c>
      <c r="BP1773" s="137" t="str">
        <f t="shared" si="346"/>
        <v/>
      </c>
    </row>
    <row r="1774" spans="3:68" ht="20.100000000000001" customHeight="1" x14ac:dyDescent="0.25">
      <c r="C1774" s="12"/>
      <c r="E1774" s="130"/>
      <c r="F1774" s="130"/>
      <c r="S1774" s="138"/>
      <c r="U1774" s="154"/>
      <c r="V1774" s="154"/>
      <c r="AF1774" s="137">
        <v>950</v>
      </c>
      <c r="AG1774" s="137">
        <f t="shared" si="337"/>
        <v>-0.19999999999999973</v>
      </c>
      <c r="AK1774" s="137">
        <f t="shared" si="338"/>
        <v>0.39104269397545594</v>
      </c>
      <c r="AL1774" s="137">
        <f t="shared" si="339"/>
        <v>0.42074029056089707</v>
      </c>
      <c r="AM1774" s="137" t="str">
        <f t="shared" si="340"/>
        <v/>
      </c>
      <c r="AN1774" s="137">
        <f t="shared" si="341"/>
        <v>0.39104269397545594</v>
      </c>
      <c r="AO1774" s="137" t="str">
        <f t="shared" si="342"/>
        <v/>
      </c>
      <c r="AP1774" s="137">
        <f t="shared" si="343"/>
        <v>0</v>
      </c>
      <c r="AQ1774" s="137" t="str">
        <f t="shared" si="344"/>
        <v/>
      </c>
      <c r="AR1774" s="137" t="str">
        <f t="shared" si="345"/>
        <v/>
      </c>
      <c r="AZ1774" s="163"/>
      <c r="BA1774" s="142"/>
      <c r="BB1774" s="163"/>
      <c r="BC1774" s="174"/>
      <c r="BD1774" s="174"/>
      <c r="BE1774" s="174"/>
      <c r="BF1774" s="174"/>
      <c r="BG1774" s="164"/>
      <c r="BH1774" s="164"/>
      <c r="BI1774" s="164"/>
      <c r="BK1774" s="137">
        <v>927</v>
      </c>
      <c r="BL1774" s="137">
        <f t="shared" si="347"/>
        <v>5.926400000000104</v>
      </c>
      <c r="BM1774" s="137">
        <f t="shared" si="348"/>
        <v>0.54836913433743018</v>
      </c>
      <c r="BN1774" s="137">
        <f t="shared" si="349"/>
        <v>7.5156396120124036E-4</v>
      </c>
      <c r="BO1774" s="137" t="str">
        <f t="shared" si="350"/>
        <v/>
      </c>
      <c r="BP1774" s="137" t="str">
        <f t="shared" si="346"/>
        <v/>
      </c>
    </row>
    <row r="1775" spans="3:68" ht="20.100000000000001" customHeight="1" x14ac:dyDescent="0.25">
      <c r="C1775" s="12"/>
      <c r="E1775" s="130"/>
      <c r="F1775" s="130"/>
      <c r="S1775" s="138"/>
      <c r="U1775" s="154"/>
      <c r="V1775" s="154"/>
      <c r="AF1775" s="137">
        <v>951</v>
      </c>
      <c r="AG1775" s="137">
        <f t="shared" si="337"/>
        <v>-0.19599999999999973</v>
      </c>
      <c r="AK1775" s="137">
        <f t="shared" si="338"/>
        <v>0.39135252246497099</v>
      </c>
      <c r="AL1775" s="137">
        <f t="shared" si="339"/>
        <v>0.42230508299837199</v>
      </c>
      <c r="AM1775" s="137" t="str">
        <f t="shared" si="340"/>
        <v/>
      </c>
      <c r="AN1775" s="137">
        <f t="shared" si="341"/>
        <v>0.39135252246497099</v>
      </c>
      <c r="AO1775" s="137" t="str">
        <f t="shared" si="342"/>
        <v/>
      </c>
      <c r="AP1775" s="137">
        <f t="shared" si="343"/>
        <v>0</v>
      </c>
      <c r="AQ1775" s="137" t="str">
        <f t="shared" si="344"/>
        <v/>
      </c>
      <c r="AR1775" s="137" t="str">
        <f t="shared" si="345"/>
        <v/>
      </c>
      <c r="AZ1775" s="163"/>
      <c r="BA1775" s="142"/>
      <c r="BB1775" s="163"/>
      <c r="BC1775" s="174"/>
      <c r="BD1775" s="174"/>
      <c r="BE1775" s="174"/>
      <c r="BF1775" s="174"/>
      <c r="BG1775" s="164"/>
      <c r="BH1775" s="164"/>
      <c r="BI1775" s="164"/>
      <c r="BK1775" s="137">
        <v>928</v>
      </c>
      <c r="BL1775" s="137">
        <f t="shared" si="347"/>
        <v>5.9328000000001042</v>
      </c>
      <c r="BM1775" s="137">
        <f t="shared" si="348"/>
        <v>0.54761757037622893</v>
      </c>
      <c r="BN1775" s="137">
        <f t="shared" si="349"/>
        <v>7.5118592364320502E-4</v>
      </c>
      <c r="BO1775" s="137" t="str">
        <f t="shared" si="350"/>
        <v/>
      </c>
      <c r="BP1775" s="137" t="str">
        <f t="shared" si="346"/>
        <v/>
      </c>
    </row>
    <row r="1776" spans="3:68" ht="20.100000000000001" customHeight="1" x14ac:dyDescent="0.25">
      <c r="C1776" s="12"/>
      <c r="E1776" s="130"/>
      <c r="F1776" s="130"/>
      <c r="S1776" s="138"/>
      <c r="U1776" s="154"/>
      <c r="V1776" s="154"/>
      <c r="AF1776" s="137">
        <v>952</v>
      </c>
      <c r="AG1776" s="137">
        <f t="shared" si="337"/>
        <v>-0.19199999999999973</v>
      </c>
      <c r="AK1776" s="137">
        <f t="shared" si="338"/>
        <v>0.3916563298844371</v>
      </c>
      <c r="AL1776" s="137">
        <f t="shared" si="339"/>
        <v>0.42387110271251111</v>
      </c>
      <c r="AM1776" s="137" t="str">
        <f t="shared" si="340"/>
        <v/>
      </c>
      <c r="AN1776" s="137">
        <f t="shared" si="341"/>
        <v>0.3916563298844371</v>
      </c>
      <c r="AO1776" s="137" t="str">
        <f t="shared" si="342"/>
        <v/>
      </c>
      <c r="AP1776" s="137">
        <f t="shared" si="343"/>
        <v>0</v>
      </c>
      <c r="AQ1776" s="137" t="str">
        <f t="shared" si="344"/>
        <v/>
      </c>
      <c r="AR1776" s="137" t="str">
        <f t="shared" si="345"/>
        <v/>
      </c>
      <c r="AZ1776" s="163"/>
      <c r="BA1776" s="142"/>
      <c r="BB1776" s="163"/>
      <c r="BC1776" s="174"/>
      <c r="BD1776" s="174"/>
      <c r="BE1776" s="174"/>
      <c r="BF1776" s="174"/>
      <c r="BG1776" s="164"/>
      <c r="BH1776" s="164"/>
      <c r="BI1776" s="164"/>
      <c r="BK1776" s="137">
        <v>929</v>
      </c>
      <c r="BL1776" s="137">
        <f t="shared" si="347"/>
        <v>5.9392000000001044</v>
      </c>
      <c r="BM1776" s="137">
        <f t="shared" si="348"/>
        <v>0.54686638445258573</v>
      </c>
      <c r="BN1776" s="137">
        <f t="shared" si="349"/>
        <v>7.508058943082041E-4</v>
      </c>
      <c r="BO1776" s="137" t="str">
        <f t="shared" si="350"/>
        <v/>
      </c>
      <c r="BP1776" s="137" t="str">
        <f t="shared" si="346"/>
        <v/>
      </c>
    </row>
    <row r="1777" spans="3:68" ht="20.100000000000001" customHeight="1" x14ac:dyDescent="0.25">
      <c r="C1777" s="12"/>
      <c r="E1777" s="130"/>
      <c r="F1777" s="130"/>
      <c r="S1777" s="138"/>
      <c r="U1777" s="154"/>
      <c r="V1777" s="154"/>
      <c r="AF1777" s="137">
        <v>953</v>
      </c>
      <c r="AG1777" s="137">
        <f t="shared" si="337"/>
        <v>-0.18799999999999972</v>
      </c>
      <c r="AK1777" s="137">
        <f t="shared" si="338"/>
        <v>0.39195410183415741</v>
      </c>
      <c r="AL1777" s="137">
        <f t="shared" si="339"/>
        <v>0.42543832559014211</v>
      </c>
      <c r="AM1777" s="137" t="str">
        <f t="shared" si="340"/>
        <v/>
      </c>
      <c r="AN1777" s="137">
        <f t="shared" si="341"/>
        <v>0.39195410183415741</v>
      </c>
      <c r="AO1777" s="137" t="str">
        <f t="shared" si="342"/>
        <v/>
      </c>
      <c r="AP1777" s="137">
        <f t="shared" si="343"/>
        <v>0</v>
      </c>
      <c r="AQ1777" s="137" t="str">
        <f t="shared" si="344"/>
        <v/>
      </c>
      <c r="AR1777" s="137" t="str">
        <f t="shared" si="345"/>
        <v/>
      </c>
      <c r="AZ1777" s="163"/>
      <c r="BA1777" s="142"/>
      <c r="BB1777" s="163"/>
      <c r="BC1777" s="174"/>
      <c r="BD1777" s="174"/>
      <c r="BE1777" s="174"/>
      <c r="BF1777" s="174"/>
      <c r="BG1777" s="164"/>
      <c r="BH1777" s="164"/>
      <c r="BI1777" s="164"/>
      <c r="BK1777" s="137">
        <v>930</v>
      </c>
      <c r="BL1777" s="137">
        <f t="shared" si="347"/>
        <v>5.9456000000001046</v>
      </c>
      <c r="BM1777" s="137">
        <f t="shared" si="348"/>
        <v>0.54611557855827753</v>
      </c>
      <c r="BN1777" s="137">
        <f t="shared" si="349"/>
        <v>7.5042388110768687E-4</v>
      </c>
      <c r="BO1777" s="137" t="str">
        <f t="shared" si="350"/>
        <v/>
      </c>
      <c r="BP1777" s="137" t="str">
        <f t="shared" si="346"/>
        <v/>
      </c>
    </row>
    <row r="1778" spans="3:68" ht="20.100000000000001" customHeight="1" x14ac:dyDescent="0.25">
      <c r="C1778" s="12"/>
      <c r="E1778" s="130"/>
      <c r="F1778" s="130"/>
      <c r="S1778" s="138"/>
      <c r="U1778" s="154"/>
      <c r="V1778" s="154"/>
      <c r="AF1778" s="137">
        <v>954</v>
      </c>
      <c r="AG1778" s="137">
        <f t="shared" si="337"/>
        <v>-0.18399999999999972</v>
      </c>
      <c r="AK1778" s="137">
        <f t="shared" si="338"/>
        <v>0.39224582419318299</v>
      </c>
      <c r="AL1778" s="137">
        <f t="shared" si="339"/>
        <v>0.42700672746105101</v>
      </c>
      <c r="AM1778" s="137" t="str">
        <f t="shared" si="340"/>
        <v/>
      </c>
      <c r="AN1778" s="137">
        <f t="shared" si="341"/>
        <v>0.39224582419318299</v>
      </c>
      <c r="AO1778" s="137" t="str">
        <f t="shared" si="342"/>
        <v/>
      </c>
      <c r="AP1778" s="137">
        <f t="shared" si="343"/>
        <v>0</v>
      </c>
      <c r="AQ1778" s="137" t="str">
        <f t="shared" si="344"/>
        <v/>
      </c>
      <c r="AR1778" s="137" t="str">
        <f t="shared" si="345"/>
        <v/>
      </c>
      <c r="AZ1778" s="163"/>
      <c r="BA1778" s="142"/>
      <c r="BB1778" s="163"/>
      <c r="BC1778" s="174"/>
      <c r="BD1778" s="174"/>
      <c r="BE1778" s="174"/>
      <c r="BF1778" s="174"/>
      <c r="BG1778" s="164"/>
      <c r="BH1778" s="164"/>
      <c r="BI1778" s="164"/>
      <c r="BK1778" s="137">
        <v>931</v>
      </c>
      <c r="BL1778" s="137">
        <f t="shared" si="347"/>
        <v>5.9520000000001048</v>
      </c>
      <c r="BM1778" s="137">
        <f t="shared" si="348"/>
        <v>0.54536515467716984</v>
      </c>
      <c r="BN1778" s="137">
        <f t="shared" si="349"/>
        <v>7.5003989194388776E-4</v>
      </c>
      <c r="BO1778" s="137" t="str">
        <f t="shared" si="350"/>
        <v/>
      </c>
      <c r="BP1778" s="137" t="str">
        <f t="shared" si="346"/>
        <v/>
      </c>
    </row>
    <row r="1779" spans="3:68" ht="20.100000000000001" customHeight="1" x14ac:dyDescent="0.25">
      <c r="C1779" s="12"/>
      <c r="E1779" s="130"/>
      <c r="F1779" s="130"/>
      <c r="S1779" s="138"/>
      <c r="U1779" s="154"/>
      <c r="V1779" s="154"/>
      <c r="AF1779" s="137">
        <v>955</v>
      </c>
      <c r="AG1779" s="137">
        <f t="shared" si="337"/>
        <v>-0.17999999999999972</v>
      </c>
      <c r="AK1779" s="137">
        <f t="shared" si="338"/>
        <v>0.39253148312042896</v>
      </c>
      <c r="AL1779" s="137">
        <f t="shared" si="339"/>
        <v>0.42857628409909937</v>
      </c>
      <c r="AM1779" s="137" t="str">
        <f t="shared" si="340"/>
        <v/>
      </c>
      <c r="AN1779" s="137">
        <f t="shared" si="341"/>
        <v>0.39253148312042896</v>
      </c>
      <c r="AO1779" s="137" t="str">
        <f t="shared" si="342"/>
        <v/>
      </c>
      <c r="AP1779" s="137">
        <f t="shared" si="343"/>
        <v>0</v>
      </c>
      <c r="AQ1779" s="137" t="str">
        <f t="shared" si="344"/>
        <v/>
      </c>
      <c r="AR1779" s="137" t="str">
        <f t="shared" si="345"/>
        <v/>
      </c>
      <c r="AZ1779" s="163"/>
      <c r="BA1779" s="142"/>
      <c r="BB1779" s="163"/>
      <c r="BC1779" s="174"/>
      <c r="BD1779" s="174"/>
      <c r="BE1779" s="174"/>
      <c r="BF1779" s="174"/>
      <c r="BG1779" s="164"/>
      <c r="BH1779" s="164"/>
      <c r="BI1779" s="164"/>
      <c r="BK1779" s="137">
        <v>932</v>
      </c>
      <c r="BL1779" s="137">
        <f t="shared" si="347"/>
        <v>5.9584000000001049</v>
      </c>
      <c r="BM1779" s="137">
        <f t="shared" si="348"/>
        <v>0.54461511478522595</v>
      </c>
      <c r="BN1779" s="137">
        <f t="shared" si="349"/>
        <v>7.4965393470793895E-4</v>
      </c>
      <c r="BO1779" s="137" t="str">
        <f t="shared" si="350"/>
        <v/>
      </c>
      <c r="BP1779" s="137" t="str">
        <f t="shared" si="346"/>
        <v/>
      </c>
    </row>
    <row r="1780" spans="3:68" ht="20.100000000000001" customHeight="1" x14ac:dyDescent="0.25">
      <c r="C1780" s="12"/>
      <c r="E1780" s="130"/>
      <c r="F1780" s="130"/>
      <c r="S1780" s="138"/>
      <c r="U1780" s="154"/>
      <c r="V1780" s="154"/>
      <c r="AF1780" s="137">
        <v>956</v>
      </c>
      <c r="AG1780" s="137">
        <f t="shared" si="337"/>
        <v>-0.17599999999999971</v>
      </c>
      <c r="AK1780" s="137">
        <f t="shared" si="338"/>
        <v>0.39281106505576863</v>
      </c>
      <c r="AL1780" s="137">
        <f t="shared" si="339"/>
        <v>0.430146971223346</v>
      </c>
      <c r="AM1780" s="137" t="str">
        <f t="shared" si="340"/>
        <v/>
      </c>
      <c r="AN1780" s="137">
        <f t="shared" si="341"/>
        <v>0.39281106505576863</v>
      </c>
      <c r="AO1780" s="137" t="str">
        <f t="shared" si="342"/>
        <v/>
      </c>
      <c r="AP1780" s="137">
        <f t="shared" si="343"/>
        <v>0</v>
      </c>
      <c r="AQ1780" s="137" t="str">
        <f t="shared" si="344"/>
        <v/>
      </c>
      <c r="AR1780" s="137" t="str">
        <f t="shared" si="345"/>
        <v/>
      </c>
      <c r="AZ1780" s="163"/>
      <c r="BA1780" s="142"/>
      <c r="BB1780" s="163"/>
      <c r="BC1780" s="174"/>
      <c r="BD1780" s="174"/>
      <c r="BE1780" s="174"/>
      <c r="BF1780" s="174"/>
      <c r="BG1780" s="164"/>
      <c r="BH1780" s="164"/>
      <c r="BI1780" s="164"/>
      <c r="BK1780" s="137">
        <v>933</v>
      </c>
      <c r="BL1780" s="137">
        <f t="shared" si="347"/>
        <v>5.9648000000001051</v>
      </c>
      <c r="BM1780" s="137">
        <f t="shared" si="348"/>
        <v>0.54386546085051801</v>
      </c>
      <c r="BN1780" s="137">
        <f t="shared" si="349"/>
        <v>7.4926601728542153E-4</v>
      </c>
      <c r="BO1780" s="137" t="str">
        <f t="shared" si="350"/>
        <v/>
      </c>
      <c r="BP1780" s="137" t="str">
        <f t="shared" si="346"/>
        <v/>
      </c>
    </row>
    <row r="1781" spans="3:68" ht="20.100000000000001" customHeight="1" x14ac:dyDescent="0.25">
      <c r="C1781" s="12"/>
      <c r="E1781" s="130"/>
      <c r="F1781" s="130"/>
      <c r="S1781" s="138"/>
      <c r="U1781" s="154"/>
      <c r="V1781" s="154"/>
      <c r="AF1781" s="137">
        <v>957</v>
      </c>
      <c r="AG1781" s="137">
        <f t="shared" si="337"/>
        <v>-0.17199999999999971</v>
      </c>
      <c r="AK1781" s="137">
        <f t="shared" si="338"/>
        <v>0.39308455672110665</v>
      </c>
      <c r="AL1781" s="137">
        <f t="shared" si="339"/>
        <v>0.43171876449917296</v>
      </c>
      <c r="AM1781" s="137" t="str">
        <f t="shared" si="340"/>
        <v/>
      </c>
      <c r="AN1781" s="137">
        <f t="shared" si="341"/>
        <v>0.39308455672110665</v>
      </c>
      <c r="AO1781" s="137" t="str">
        <f t="shared" si="342"/>
        <v/>
      </c>
      <c r="AP1781" s="137">
        <f t="shared" si="343"/>
        <v>0</v>
      </c>
      <c r="AQ1781" s="137" t="str">
        <f t="shared" si="344"/>
        <v/>
      </c>
      <c r="AR1781" s="137" t="str">
        <f t="shared" si="345"/>
        <v/>
      </c>
      <c r="AZ1781" s="163"/>
      <c r="BA1781" s="142"/>
      <c r="BB1781" s="163"/>
      <c r="BC1781" s="174"/>
      <c r="BD1781" s="174"/>
      <c r="BE1781" s="174"/>
      <c r="BF1781" s="174"/>
      <c r="BG1781" s="164"/>
      <c r="BH1781" s="164"/>
      <c r="BI1781" s="164"/>
      <c r="BK1781" s="137">
        <v>934</v>
      </c>
      <c r="BL1781" s="137">
        <f t="shared" si="347"/>
        <v>5.9712000000001053</v>
      </c>
      <c r="BM1781" s="137">
        <f t="shared" si="348"/>
        <v>0.54311619483323259</v>
      </c>
      <c r="BN1781" s="137">
        <f t="shared" si="349"/>
        <v>7.4887614754937104E-4</v>
      </c>
      <c r="BO1781" s="137" t="str">
        <f t="shared" si="350"/>
        <v/>
      </c>
      <c r="BP1781" s="137" t="str">
        <f t="shared" si="346"/>
        <v/>
      </c>
    </row>
    <row r="1782" spans="3:68" ht="20.100000000000001" customHeight="1" x14ac:dyDescent="0.25">
      <c r="C1782" s="12"/>
      <c r="E1782" s="130"/>
      <c r="F1782" s="130"/>
      <c r="S1782" s="138"/>
      <c r="U1782" s="154"/>
      <c r="V1782" s="154"/>
      <c r="AF1782" s="137">
        <v>958</v>
      </c>
      <c r="AG1782" s="137">
        <f t="shared" si="337"/>
        <v>-0.16799999999999971</v>
      </c>
      <c r="AK1782" s="137">
        <f t="shared" si="338"/>
        <v>0.39335194512142979</v>
      </c>
      <c r="AL1782" s="137">
        <f t="shared" si="339"/>
        <v>0.43329163953941557</v>
      </c>
      <c r="AM1782" s="137" t="str">
        <f t="shared" si="340"/>
        <v/>
      </c>
      <c r="AN1782" s="137">
        <f t="shared" si="341"/>
        <v>0.39335194512142979</v>
      </c>
      <c r="AO1782" s="137" t="str">
        <f t="shared" si="342"/>
        <v/>
      </c>
      <c r="AP1782" s="137">
        <f t="shared" si="343"/>
        <v>0</v>
      </c>
      <c r="AQ1782" s="137" t="str">
        <f t="shared" si="344"/>
        <v/>
      </c>
      <c r="AR1782" s="137" t="str">
        <f t="shared" si="345"/>
        <v/>
      </c>
      <c r="AZ1782" s="163"/>
      <c r="BA1782" s="142"/>
      <c r="BB1782" s="163"/>
      <c r="BC1782" s="174"/>
      <c r="BD1782" s="174"/>
      <c r="BE1782" s="174"/>
      <c r="BF1782" s="174"/>
      <c r="BG1782" s="164"/>
      <c r="BH1782" s="164"/>
      <c r="BI1782" s="164"/>
      <c r="BK1782" s="137">
        <v>935</v>
      </c>
      <c r="BL1782" s="137">
        <f t="shared" si="347"/>
        <v>5.9776000000001055</v>
      </c>
      <c r="BM1782" s="137">
        <f t="shared" si="348"/>
        <v>0.54236731868568322</v>
      </c>
      <c r="BN1782" s="137">
        <f t="shared" si="349"/>
        <v>7.4848433336494047E-4</v>
      </c>
      <c r="BO1782" s="137" t="str">
        <f t="shared" si="350"/>
        <v/>
      </c>
      <c r="BP1782" s="137" t="str">
        <f t="shared" si="346"/>
        <v/>
      </c>
    </row>
    <row r="1783" spans="3:68" ht="20.100000000000001" customHeight="1" x14ac:dyDescent="0.25">
      <c r="C1783" s="12"/>
      <c r="E1783" s="130"/>
      <c r="F1783" s="130"/>
      <c r="S1783" s="138"/>
      <c r="U1783" s="154"/>
      <c r="V1783" s="154"/>
      <c r="AF1783" s="137">
        <v>959</v>
      </c>
      <c r="AG1783" s="137">
        <f t="shared" si="337"/>
        <v>-0.1639999999999997</v>
      </c>
      <c r="AK1783" s="137">
        <f t="shared" si="338"/>
        <v>0.39361321754583578</v>
      </c>
      <c r="AL1783" s="137">
        <f t="shared" si="339"/>
        <v>0.43486557190549713</v>
      </c>
      <c r="AM1783" s="137" t="str">
        <f t="shared" si="340"/>
        <v/>
      </c>
      <c r="AN1783" s="137">
        <f t="shared" si="341"/>
        <v>0.39361321754583578</v>
      </c>
      <c r="AO1783" s="137" t="str">
        <f t="shared" si="342"/>
        <v/>
      </c>
      <c r="AP1783" s="137">
        <f t="shared" si="343"/>
        <v>0</v>
      </c>
      <c r="AQ1783" s="137" t="str">
        <f t="shared" si="344"/>
        <v/>
      </c>
      <c r="AR1783" s="137" t="str">
        <f t="shared" si="345"/>
        <v/>
      </c>
      <c r="AZ1783" s="163"/>
      <c r="BA1783" s="142"/>
      <c r="BB1783" s="163"/>
      <c r="BC1783" s="174"/>
      <c r="BD1783" s="174"/>
      <c r="BE1783" s="174"/>
      <c r="BF1783" s="174"/>
      <c r="BG1783" s="164"/>
      <c r="BH1783" s="164"/>
      <c r="BI1783" s="164"/>
      <c r="BK1783" s="137">
        <v>936</v>
      </c>
      <c r="BL1783" s="137">
        <f t="shared" si="347"/>
        <v>5.9840000000001057</v>
      </c>
      <c r="BM1783" s="137">
        <f t="shared" si="348"/>
        <v>0.54161883435231828</v>
      </c>
      <c r="BN1783" s="137">
        <f t="shared" si="349"/>
        <v>7.4809058258784589E-4</v>
      </c>
      <c r="BO1783" s="137" t="str">
        <f t="shared" si="350"/>
        <v/>
      </c>
      <c r="BP1783" s="137" t="str">
        <f t="shared" si="346"/>
        <v/>
      </c>
    </row>
    <row r="1784" spans="3:68" ht="20.100000000000001" customHeight="1" x14ac:dyDescent="0.25">
      <c r="C1784" s="12"/>
      <c r="E1784" s="130"/>
      <c r="F1784" s="130"/>
      <c r="S1784" s="138"/>
      <c r="U1784" s="154"/>
      <c r="V1784" s="154"/>
      <c r="AF1784" s="137">
        <v>960</v>
      </c>
      <c r="AG1784" s="137">
        <f t="shared" si="337"/>
        <v>-0.16000000000000014</v>
      </c>
      <c r="AK1784" s="137">
        <f t="shared" si="338"/>
        <v>0.39386836156854083</v>
      </c>
      <c r="AL1784" s="137">
        <f t="shared" si="339"/>
        <v>0.43644053710856712</v>
      </c>
      <c r="AM1784" s="137" t="str">
        <f t="shared" si="340"/>
        <v/>
      </c>
      <c r="AN1784" s="137">
        <f t="shared" si="341"/>
        <v>0.39386836156854083</v>
      </c>
      <c r="AO1784" s="137" t="str">
        <f t="shared" si="342"/>
        <v/>
      </c>
      <c r="AP1784" s="137">
        <f t="shared" si="343"/>
        <v>0</v>
      </c>
      <c r="AQ1784" s="137" t="str">
        <f t="shared" si="344"/>
        <v/>
      </c>
      <c r="AR1784" s="137" t="str">
        <f t="shared" si="345"/>
        <v/>
      </c>
      <c r="AZ1784" s="163"/>
      <c r="BA1784" s="142"/>
      <c r="BB1784" s="163"/>
      <c r="BC1784" s="174"/>
      <c r="BD1784" s="174"/>
      <c r="BE1784" s="174"/>
      <c r="BF1784" s="174"/>
      <c r="BG1784" s="164"/>
      <c r="BH1784" s="164"/>
      <c r="BI1784" s="164"/>
      <c r="BK1784" s="137">
        <v>937</v>
      </c>
      <c r="BL1784" s="137">
        <f t="shared" si="347"/>
        <v>5.9904000000001059</v>
      </c>
      <c r="BM1784" s="137">
        <f t="shared" si="348"/>
        <v>0.54087074376973043</v>
      </c>
      <c r="BN1784" s="137">
        <f t="shared" si="349"/>
        <v>7.476949030644775E-4</v>
      </c>
      <c r="BO1784" s="137" t="str">
        <f t="shared" si="350"/>
        <v/>
      </c>
      <c r="BP1784" s="137" t="str">
        <f t="shared" si="346"/>
        <v/>
      </c>
    </row>
    <row r="1785" spans="3:68" ht="20.100000000000001" customHeight="1" x14ac:dyDescent="0.25">
      <c r="C1785" s="12"/>
      <c r="E1785" s="130"/>
      <c r="F1785" s="130"/>
      <c r="S1785" s="138"/>
      <c r="U1785" s="154"/>
      <c r="V1785" s="154"/>
      <c r="AF1785" s="137">
        <v>961</v>
      </c>
      <c r="AG1785" s="137">
        <f t="shared" ref="AG1785:AG1848" si="351">AG$818+(AF1785*AG$821)</f>
        <v>-0.15600000000000014</v>
      </c>
      <c r="AK1785" s="137">
        <f t="shared" ref="AK1785:AK1848" si="352">_xlfn.NORM.DIST(AG1785,AG$815,AG$816,0)</f>
        <v>0.39411736504986405</v>
      </c>
      <c r="AL1785" s="137">
        <f t="shared" ref="AL1785:AL1848" si="353">_xlfn.NORM.DIST(AG1785,AG$815,AG$816,1)</f>
        <v>0.43801651061064406</v>
      </c>
      <c r="AM1785" s="137" t="str">
        <f t="shared" ref="AM1785:AM1848" si="354">IF(OR(AL1785&lt;$AN$820,AL1785&gt;$AN$821),AK1785,"")</f>
        <v/>
      </c>
      <c r="AN1785" s="137">
        <f t="shared" ref="AN1785:AN1848" si="355">IF(AND(AL1785&gt;$AN$820,AL1785&lt;$AN$821),AK1785,"")</f>
        <v>0.39411736504986405</v>
      </c>
      <c r="AO1785" s="137" t="str">
        <f t="shared" ref="AO1785:AO1848" si="356">IF(AK1785=MAX(AK$824:AK$2815),AK1785,"")</f>
        <v/>
      </c>
      <c r="AP1785" s="137">
        <f t="shared" ref="AP1785:AP1848" si="357">_xlfn.NORM.DIST(AF1785,AN$816,AN$817,0)</f>
        <v>0</v>
      </c>
      <c r="AQ1785" s="137" t="str">
        <f t="shared" ref="AQ1785:AQ1848" si="358">IF(AP1785=MAX(AP$824:AP$2815),AK1785,"")</f>
        <v/>
      </c>
      <c r="AR1785" s="137" t="str">
        <f t="shared" ref="AR1785:AR1848" si="359">IF(AQ1785=MIN(AQ$824:AQ$2815),AQ1785,"")</f>
        <v/>
      </c>
      <c r="AZ1785" s="163"/>
      <c r="BA1785" s="142"/>
      <c r="BB1785" s="163"/>
      <c r="BC1785" s="174"/>
      <c r="BD1785" s="174"/>
      <c r="BE1785" s="174"/>
      <c r="BF1785" s="174"/>
      <c r="BG1785" s="164"/>
      <c r="BH1785" s="164"/>
      <c r="BI1785" s="164"/>
      <c r="BK1785" s="137">
        <v>938</v>
      </c>
      <c r="BL1785" s="137">
        <f t="shared" si="347"/>
        <v>5.996800000000106</v>
      </c>
      <c r="BM1785" s="137">
        <f t="shared" si="348"/>
        <v>0.54012304886666596</v>
      </c>
      <c r="BN1785" s="137">
        <f t="shared" si="349"/>
        <v>7.4729730263189964E-4</v>
      </c>
      <c r="BO1785" s="137" t="str">
        <f t="shared" si="350"/>
        <v/>
      </c>
      <c r="BP1785" s="137" t="str">
        <f t="shared" si="346"/>
        <v/>
      </c>
    </row>
    <row r="1786" spans="3:68" ht="20.100000000000001" customHeight="1" x14ac:dyDescent="0.25">
      <c r="C1786" s="12"/>
      <c r="E1786" s="130"/>
      <c r="F1786" s="130"/>
      <c r="S1786" s="138"/>
      <c r="U1786" s="154"/>
      <c r="V1786" s="154"/>
      <c r="AF1786" s="137">
        <v>962</v>
      </c>
      <c r="AG1786" s="137">
        <f t="shared" si="351"/>
        <v>-0.15200000000000014</v>
      </c>
      <c r="AK1786" s="137">
        <f t="shared" si="352"/>
        <v>0.39436021613719041</v>
      </c>
      <c r="AL1786" s="137">
        <f t="shared" si="353"/>
        <v>0.43959346782576125</v>
      </c>
      <c r="AM1786" s="137" t="str">
        <f t="shared" si="354"/>
        <v/>
      </c>
      <c r="AN1786" s="137">
        <f t="shared" si="355"/>
        <v>0.39436021613719041</v>
      </c>
      <c r="AO1786" s="137" t="str">
        <f t="shared" si="356"/>
        <v/>
      </c>
      <c r="AP1786" s="137">
        <f t="shared" si="357"/>
        <v>0</v>
      </c>
      <c r="AQ1786" s="137" t="str">
        <f t="shared" si="358"/>
        <v/>
      </c>
      <c r="AR1786" s="137" t="str">
        <f t="shared" si="359"/>
        <v/>
      </c>
      <c r="AZ1786" s="163"/>
      <c r="BA1786" s="142"/>
      <c r="BB1786" s="163"/>
      <c r="BC1786" s="174"/>
      <c r="BD1786" s="174"/>
      <c r="BE1786" s="174"/>
      <c r="BF1786" s="174"/>
      <c r="BG1786" s="164"/>
      <c r="BH1786" s="164"/>
      <c r="BI1786" s="164"/>
      <c r="BK1786" s="137">
        <v>939</v>
      </c>
      <c r="BL1786" s="137">
        <f t="shared" si="347"/>
        <v>6.0032000000001062</v>
      </c>
      <c r="BM1786" s="137">
        <f t="shared" si="348"/>
        <v>0.53937575156403406</v>
      </c>
      <c r="BN1786" s="137">
        <f t="shared" si="349"/>
        <v>7.4689778911563032E-4</v>
      </c>
      <c r="BO1786" s="137" t="str">
        <f t="shared" si="350"/>
        <v/>
      </c>
      <c r="BP1786" s="137" t="str">
        <f t="shared" si="346"/>
        <v/>
      </c>
    </row>
    <row r="1787" spans="3:68" ht="20.100000000000001" customHeight="1" x14ac:dyDescent="0.25">
      <c r="C1787" s="12"/>
      <c r="E1787" s="130"/>
      <c r="F1787" s="130"/>
      <c r="S1787" s="138"/>
      <c r="U1787" s="154"/>
      <c r="V1787" s="154"/>
      <c r="AF1787" s="137">
        <v>963</v>
      </c>
      <c r="AG1787" s="137">
        <f t="shared" si="351"/>
        <v>-0.14800000000000013</v>
      </c>
      <c r="AK1787" s="137">
        <f t="shared" si="352"/>
        <v>0.39459690326591074</v>
      </c>
      <c r="AL1787" s="137">
        <f t="shared" si="353"/>
        <v>0.44117138412111723</v>
      </c>
      <c r="AM1787" s="137" t="str">
        <f t="shared" si="354"/>
        <v/>
      </c>
      <c r="AN1787" s="137">
        <f t="shared" si="355"/>
        <v>0.39459690326591074</v>
      </c>
      <c r="AO1787" s="137" t="str">
        <f t="shared" si="356"/>
        <v/>
      </c>
      <c r="AP1787" s="137">
        <f t="shared" si="357"/>
        <v>0</v>
      </c>
      <c r="AQ1787" s="137" t="str">
        <f t="shared" si="358"/>
        <v/>
      </c>
      <c r="AR1787" s="137" t="str">
        <f t="shared" si="359"/>
        <v/>
      </c>
      <c r="AZ1787" s="163"/>
      <c r="BA1787" s="142"/>
      <c r="BB1787" s="163"/>
      <c r="BC1787" s="174"/>
      <c r="BD1787" s="174"/>
      <c r="BE1787" s="174"/>
      <c r="BF1787" s="174"/>
      <c r="BG1787" s="164"/>
      <c r="BH1787" s="164"/>
      <c r="BI1787" s="164"/>
      <c r="BK1787" s="137">
        <v>940</v>
      </c>
      <c r="BL1787" s="137">
        <f t="shared" si="347"/>
        <v>6.0096000000001064</v>
      </c>
      <c r="BM1787" s="137">
        <f t="shared" si="348"/>
        <v>0.53862885377491843</v>
      </c>
      <c r="BN1787" s="137">
        <f t="shared" si="349"/>
        <v>7.4649637033585847E-4</v>
      </c>
      <c r="BO1787" s="137" t="str">
        <f t="shared" si="350"/>
        <v/>
      </c>
      <c r="BP1787" s="137" t="str">
        <f t="shared" si="346"/>
        <v/>
      </c>
    </row>
    <row r="1788" spans="3:68" ht="20.100000000000001" customHeight="1" x14ac:dyDescent="0.25">
      <c r="C1788" s="12"/>
      <c r="E1788" s="130"/>
      <c r="F1788" s="130"/>
      <c r="S1788" s="138"/>
      <c r="U1788" s="154"/>
      <c r="V1788" s="154"/>
      <c r="AF1788" s="137">
        <v>964</v>
      </c>
      <c r="AG1788" s="137">
        <f t="shared" si="351"/>
        <v>-0.14400000000000013</v>
      </c>
      <c r="AK1788" s="137">
        <f t="shared" si="352"/>
        <v>0.39482741516033976</v>
      </c>
      <c r="AL1788" s="137">
        <f t="shared" si="353"/>
        <v>0.44275023481822989</v>
      </c>
      <c r="AM1788" s="137" t="str">
        <f t="shared" si="354"/>
        <v/>
      </c>
      <c r="AN1788" s="137">
        <f t="shared" si="355"/>
        <v>0.39482741516033976</v>
      </c>
      <c r="AO1788" s="137" t="str">
        <f t="shared" si="356"/>
        <v/>
      </c>
      <c r="AP1788" s="137">
        <f t="shared" si="357"/>
        <v>0</v>
      </c>
      <c r="AQ1788" s="137" t="str">
        <f t="shared" si="358"/>
        <v/>
      </c>
      <c r="AR1788" s="137" t="str">
        <f t="shared" si="359"/>
        <v/>
      </c>
      <c r="AZ1788" s="163"/>
      <c r="BA1788" s="142"/>
      <c r="BB1788" s="163"/>
      <c r="BC1788" s="174"/>
      <c r="BD1788" s="174"/>
      <c r="BE1788" s="174"/>
      <c r="BF1788" s="174"/>
      <c r="BG1788" s="164"/>
      <c r="BH1788" s="164"/>
      <c r="BI1788" s="164"/>
      <c r="BK1788" s="137">
        <v>941</v>
      </c>
      <c r="BL1788" s="137">
        <f t="shared" si="347"/>
        <v>6.0160000000001066</v>
      </c>
      <c r="BM1788" s="137">
        <f t="shared" si="348"/>
        <v>0.53788235740458257</v>
      </c>
      <c r="BN1788" s="137">
        <f t="shared" si="349"/>
        <v>7.460930540981181E-4</v>
      </c>
      <c r="BO1788" s="137" t="str">
        <f t="shared" si="350"/>
        <v/>
      </c>
      <c r="BP1788" s="137" t="str">
        <f t="shared" si="346"/>
        <v/>
      </c>
    </row>
    <row r="1789" spans="3:68" ht="20.100000000000001" customHeight="1" x14ac:dyDescent="0.25">
      <c r="C1789" s="12"/>
      <c r="E1789" s="130"/>
      <c r="F1789" s="130"/>
      <c r="S1789" s="138"/>
      <c r="U1789" s="154"/>
      <c r="V1789" s="154"/>
      <c r="AF1789" s="137">
        <v>965</v>
      </c>
      <c r="AG1789" s="137">
        <f t="shared" si="351"/>
        <v>-0.14000000000000012</v>
      </c>
      <c r="AK1789" s="137">
        <f t="shared" si="352"/>
        <v>0.39505174083461125</v>
      </c>
      <c r="AL1789" s="137">
        <f t="shared" si="353"/>
        <v>0.4443299951940935</v>
      </c>
      <c r="AM1789" s="137" t="str">
        <f t="shared" si="354"/>
        <v/>
      </c>
      <c r="AN1789" s="137">
        <f t="shared" si="355"/>
        <v>0.39505174083461125</v>
      </c>
      <c r="AO1789" s="137" t="str">
        <f t="shared" si="356"/>
        <v/>
      </c>
      <c r="AP1789" s="137">
        <f t="shared" si="357"/>
        <v>0</v>
      </c>
      <c r="AQ1789" s="137" t="str">
        <f t="shared" si="358"/>
        <v/>
      </c>
      <c r="AR1789" s="137" t="str">
        <f t="shared" si="359"/>
        <v/>
      </c>
      <c r="AZ1789" s="163"/>
      <c r="BA1789" s="142"/>
      <c r="BB1789" s="163"/>
      <c r="BC1789" s="174"/>
      <c r="BD1789" s="174"/>
      <c r="BE1789" s="174"/>
      <c r="BF1789" s="174"/>
      <c r="BG1789" s="164"/>
      <c r="BH1789" s="164"/>
      <c r="BI1789" s="164"/>
      <c r="BK1789" s="137">
        <v>942</v>
      </c>
      <c r="BL1789" s="137">
        <f t="shared" si="347"/>
        <v>6.0224000000001068</v>
      </c>
      <c r="BM1789" s="137">
        <f t="shared" si="348"/>
        <v>0.53713626435048445</v>
      </c>
      <c r="BN1789" s="137">
        <f t="shared" si="349"/>
        <v>7.4568784820183698E-4</v>
      </c>
      <c r="BO1789" s="137" t="str">
        <f t="shared" si="350"/>
        <v/>
      </c>
      <c r="BP1789" s="137" t="str">
        <f t="shared" si="346"/>
        <v/>
      </c>
    </row>
    <row r="1790" spans="3:68" ht="20.100000000000001" customHeight="1" x14ac:dyDescent="0.25">
      <c r="C1790" s="12"/>
      <c r="E1790" s="130"/>
      <c r="F1790" s="130"/>
      <c r="S1790" s="138"/>
      <c r="U1790" s="154"/>
      <c r="V1790" s="154"/>
      <c r="AF1790" s="137">
        <v>966</v>
      </c>
      <c r="AG1790" s="137">
        <f t="shared" si="351"/>
        <v>-0.13600000000000012</v>
      </c>
      <c r="AK1790" s="137">
        <f t="shared" si="352"/>
        <v>0.3952698695935507</v>
      </c>
      <c r="AL1790" s="137">
        <f t="shared" si="353"/>
        <v>0.44591064048234008</v>
      </c>
      <c r="AM1790" s="137" t="str">
        <f t="shared" si="354"/>
        <v/>
      </c>
      <c r="AN1790" s="137">
        <f t="shared" si="355"/>
        <v>0.3952698695935507</v>
      </c>
      <c r="AO1790" s="137" t="str">
        <f t="shared" si="356"/>
        <v/>
      </c>
      <c r="AP1790" s="137">
        <f t="shared" si="357"/>
        <v>0</v>
      </c>
      <c r="AQ1790" s="137" t="str">
        <f t="shared" si="358"/>
        <v/>
      </c>
      <c r="AR1790" s="137" t="str">
        <f t="shared" si="359"/>
        <v/>
      </c>
      <c r="AZ1790" s="163"/>
      <c r="BA1790" s="142"/>
      <c r="BB1790" s="163"/>
      <c r="BC1790" s="174"/>
      <c r="BD1790" s="174"/>
      <c r="BE1790" s="174"/>
      <c r="BF1790" s="174"/>
      <c r="BG1790" s="164"/>
      <c r="BH1790" s="164"/>
      <c r="BI1790" s="164"/>
      <c r="BK1790" s="137">
        <v>943</v>
      </c>
      <c r="BL1790" s="137">
        <f t="shared" si="347"/>
        <v>6.028800000000107</v>
      </c>
      <c r="BM1790" s="137">
        <f t="shared" si="348"/>
        <v>0.53639057650228261</v>
      </c>
      <c r="BN1790" s="137">
        <f t="shared" si="349"/>
        <v>7.4528076043445246E-4</v>
      </c>
      <c r="BO1790" s="137" t="str">
        <f t="shared" si="350"/>
        <v/>
      </c>
      <c r="BP1790" s="137" t="str">
        <f t="shared" si="346"/>
        <v/>
      </c>
    </row>
    <row r="1791" spans="3:68" ht="20.100000000000001" customHeight="1" x14ac:dyDescent="0.25">
      <c r="C1791" s="12"/>
      <c r="E1791" s="130"/>
      <c r="F1791" s="130"/>
      <c r="S1791" s="138"/>
      <c r="U1791" s="154"/>
      <c r="V1791" s="154"/>
      <c r="AF1791" s="137">
        <v>967</v>
      </c>
      <c r="AG1791" s="137">
        <f t="shared" si="351"/>
        <v>-0.13200000000000012</v>
      </c>
      <c r="AK1791" s="137">
        <f t="shared" si="352"/>
        <v>0.3954817910335251</v>
      </c>
      <c r="AL1791" s="137">
        <f t="shared" si="353"/>
        <v>0.44749214587440367</v>
      </c>
      <c r="AM1791" s="137" t="str">
        <f t="shared" si="354"/>
        <v/>
      </c>
      <c r="AN1791" s="137">
        <f t="shared" si="355"/>
        <v>0.3954817910335251</v>
      </c>
      <c r="AO1791" s="137" t="str">
        <f t="shared" si="356"/>
        <v/>
      </c>
      <c r="AP1791" s="137">
        <f t="shared" si="357"/>
        <v>0</v>
      </c>
      <c r="AQ1791" s="137" t="str">
        <f t="shared" si="358"/>
        <v/>
      </c>
      <c r="AR1791" s="137" t="str">
        <f t="shared" si="359"/>
        <v/>
      </c>
      <c r="AZ1791" s="163"/>
      <c r="BA1791" s="142"/>
      <c r="BB1791" s="163"/>
      <c r="BC1791" s="174"/>
      <c r="BD1791" s="174"/>
      <c r="BE1791" s="174"/>
      <c r="BF1791" s="174"/>
      <c r="BG1791" s="164"/>
      <c r="BH1791" s="164"/>
      <c r="BI1791" s="164"/>
      <c r="BK1791" s="137">
        <v>944</v>
      </c>
      <c r="BL1791" s="137">
        <f t="shared" si="347"/>
        <v>6.0352000000001071</v>
      </c>
      <c r="BM1791" s="137">
        <f t="shared" si="348"/>
        <v>0.53564529574184816</v>
      </c>
      <c r="BN1791" s="137">
        <f t="shared" si="349"/>
        <v>7.4487179857529728E-4</v>
      </c>
      <c r="BO1791" s="137" t="str">
        <f t="shared" si="350"/>
        <v/>
      </c>
      <c r="BP1791" s="137" t="str">
        <f t="shared" si="346"/>
        <v/>
      </c>
    </row>
    <row r="1792" spans="3:68" ht="20.100000000000001" customHeight="1" x14ac:dyDescent="0.25">
      <c r="C1792" s="12"/>
      <c r="E1792" s="130"/>
      <c r="F1792" s="130"/>
      <c r="S1792" s="138"/>
      <c r="U1792" s="154"/>
      <c r="V1792" s="154"/>
      <c r="AF1792" s="137">
        <v>968</v>
      </c>
      <c r="AG1792" s="137">
        <f t="shared" si="351"/>
        <v>-0.12800000000000011</v>
      </c>
      <c r="AK1792" s="137">
        <f t="shared" si="352"/>
        <v>0.39568749504326983</v>
      </c>
      <c r="AL1792" s="137">
        <f t="shared" si="353"/>
        <v>0.44907448652068827</v>
      </c>
      <c r="AM1792" s="137" t="str">
        <f t="shared" si="354"/>
        <v/>
      </c>
      <c r="AN1792" s="137">
        <f t="shared" si="355"/>
        <v>0.39568749504326983</v>
      </c>
      <c r="AO1792" s="137" t="str">
        <f t="shared" si="356"/>
        <v/>
      </c>
      <c r="AP1792" s="137">
        <f t="shared" si="357"/>
        <v>0</v>
      </c>
      <c r="AQ1792" s="137" t="str">
        <f t="shared" si="358"/>
        <v/>
      </c>
      <c r="AR1792" s="137" t="str">
        <f t="shared" si="359"/>
        <v/>
      </c>
      <c r="AZ1792" s="163"/>
      <c r="BA1792" s="142"/>
      <c r="BB1792" s="163"/>
      <c r="BC1792" s="174"/>
      <c r="BD1792" s="174"/>
      <c r="BE1792" s="174"/>
      <c r="BF1792" s="174"/>
      <c r="BG1792" s="164"/>
      <c r="BH1792" s="164"/>
      <c r="BI1792" s="164"/>
      <c r="BK1792" s="137">
        <v>945</v>
      </c>
      <c r="BL1792" s="137">
        <f t="shared" si="347"/>
        <v>6.0416000000001073</v>
      </c>
      <c r="BM1792" s="137">
        <f t="shared" si="348"/>
        <v>0.53490042394327286</v>
      </c>
      <c r="BN1792" s="137">
        <f t="shared" si="349"/>
        <v>7.4446097039293502E-4</v>
      </c>
      <c r="BO1792" s="137" t="str">
        <f t="shared" si="350"/>
        <v/>
      </c>
      <c r="BP1792" s="137" t="str">
        <f t="shared" si="346"/>
        <v/>
      </c>
    </row>
    <row r="1793" spans="3:68" ht="20.100000000000001" customHeight="1" x14ac:dyDescent="0.25">
      <c r="C1793" s="12"/>
      <c r="E1793" s="130"/>
      <c r="F1793" s="130"/>
      <c r="S1793" s="138"/>
      <c r="U1793" s="154"/>
      <c r="V1793" s="154"/>
      <c r="AF1793" s="137">
        <v>969</v>
      </c>
      <c r="AG1793" s="137">
        <f t="shared" si="351"/>
        <v>-0.12400000000000011</v>
      </c>
      <c r="AK1793" s="137">
        <f t="shared" si="352"/>
        <v>0.39588697180469301</v>
      </c>
      <c r="AL1793" s="137">
        <f t="shared" si="353"/>
        <v>0.45065763753173899</v>
      </c>
      <c r="AM1793" s="137" t="str">
        <f t="shared" si="354"/>
        <v/>
      </c>
      <c r="AN1793" s="137">
        <f t="shared" si="355"/>
        <v>0.39588697180469301</v>
      </c>
      <c r="AO1793" s="137" t="str">
        <f t="shared" si="356"/>
        <v/>
      </c>
      <c r="AP1793" s="137">
        <f t="shared" si="357"/>
        <v>0</v>
      </c>
      <c r="AQ1793" s="137" t="str">
        <f t="shared" si="358"/>
        <v/>
      </c>
      <c r="AR1793" s="137" t="str">
        <f t="shared" si="359"/>
        <v/>
      </c>
      <c r="AZ1793" s="163"/>
      <c r="BA1793" s="142"/>
      <c r="BB1793" s="163"/>
      <c r="BC1793" s="174"/>
      <c r="BD1793" s="174"/>
      <c r="BE1793" s="174"/>
      <c r="BF1793" s="174"/>
      <c r="BG1793" s="164"/>
      <c r="BH1793" s="164"/>
      <c r="BI1793" s="164"/>
      <c r="BK1793" s="137">
        <v>946</v>
      </c>
      <c r="BL1793" s="137">
        <f t="shared" si="347"/>
        <v>6.0480000000001075</v>
      </c>
      <c r="BM1793" s="137">
        <f t="shared" si="348"/>
        <v>0.53415596297287993</v>
      </c>
      <c r="BN1793" s="137">
        <f t="shared" si="349"/>
        <v>7.4404828364549314E-4</v>
      </c>
      <c r="BO1793" s="137" t="str">
        <f t="shared" si="350"/>
        <v/>
      </c>
      <c r="BP1793" s="137" t="str">
        <f t="shared" si="346"/>
        <v/>
      </c>
    </row>
    <row r="1794" spans="3:68" ht="20.100000000000001" customHeight="1" x14ac:dyDescent="0.25">
      <c r="C1794" s="12"/>
      <c r="E1794" s="130"/>
      <c r="F1794" s="130"/>
      <c r="S1794" s="138"/>
      <c r="U1794" s="154"/>
      <c r="V1794" s="154"/>
      <c r="AF1794" s="137">
        <v>970</v>
      </c>
      <c r="AG1794" s="137">
        <f t="shared" si="351"/>
        <v>-0.12000000000000011</v>
      </c>
      <c r="AK1794" s="137">
        <f t="shared" si="352"/>
        <v>0.3960802117936561</v>
      </c>
      <c r="AL1794" s="137">
        <f t="shared" si="353"/>
        <v>0.45224157397941611</v>
      </c>
      <c r="AM1794" s="137" t="str">
        <f t="shared" si="354"/>
        <v/>
      </c>
      <c r="AN1794" s="137">
        <f t="shared" si="355"/>
        <v>0.3960802117936561</v>
      </c>
      <c r="AO1794" s="137" t="str">
        <f t="shared" si="356"/>
        <v/>
      </c>
      <c r="AP1794" s="137">
        <f t="shared" si="357"/>
        <v>0</v>
      </c>
      <c r="AQ1794" s="137" t="str">
        <f t="shared" si="358"/>
        <v/>
      </c>
      <c r="AR1794" s="137" t="str">
        <f t="shared" si="359"/>
        <v/>
      </c>
      <c r="AZ1794" s="163"/>
      <c r="BA1794" s="142"/>
      <c r="BB1794" s="163"/>
      <c r="BC1794" s="174"/>
      <c r="BD1794" s="174"/>
      <c r="BE1794" s="174"/>
      <c r="BF1794" s="174"/>
      <c r="BG1794" s="164"/>
      <c r="BH1794" s="164"/>
      <c r="BI1794" s="164"/>
      <c r="BK1794" s="137">
        <v>947</v>
      </c>
      <c r="BL1794" s="137">
        <f t="shared" si="347"/>
        <v>6.0544000000001077</v>
      </c>
      <c r="BM1794" s="137">
        <f t="shared" si="348"/>
        <v>0.53341191468923443</v>
      </c>
      <c r="BN1794" s="137">
        <f t="shared" si="349"/>
        <v>7.4363374608221733E-4</v>
      </c>
      <c r="BO1794" s="137" t="str">
        <f t="shared" si="350"/>
        <v/>
      </c>
      <c r="BP1794" s="137" t="str">
        <f t="shared" si="346"/>
        <v/>
      </c>
    </row>
    <row r="1795" spans="3:68" ht="20.100000000000001" customHeight="1" x14ac:dyDescent="0.25">
      <c r="C1795" s="12"/>
      <c r="E1795" s="130"/>
      <c r="F1795" s="130"/>
      <c r="S1795" s="138"/>
      <c r="U1795" s="154"/>
      <c r="V1795" s="154"/>
      <c r="AF1795" s="137">
        <v>971</v>
      </c>
      <c r="AG1795" s="137">
        <f t="shared" si="351"/>
        <v>-0.1160000000000001</v>
      </c>
      <c r="AK1795" s="137">
        <f t="shared" si="352"/>
        <v>0.39626720578073205</v>
      </c>
      <c r="AL1795" s="137">
        <f t="shared" si="353"/>
        <v>0.45382627089807259</v>
      </c>
      <c r="AM1795" s="137" t="str">
        <f t="shared" si="354"/>
        <v/>
      </c>
      <c r="AN1795" s="137">
        <f t="shared" si="355"/>
        <v>0.39626720578073205</v>
      </c>
      <c r="AO1795" s="137" t="str">
        <f t="shared" si="356"/>
        <v/>
      </c>
      <c r="AP1795" s="137">
        <f t="shared" si="357"/>
        <v>0</v>
      </c>
      <c r="AQ1795" s="137" t="str">
        <f t="shared" si="358"/>
        <v/>
      </c>
      <c r="AR1795" s="137" t="str">
        <f t="shared" si="359"/>
        <v/>
      </c>
      <c r="AZ1795" s="163"/>
      <c r="BA1795" s="142"/>
      <c r="BB1795" s="163"/>
      <c r="BC1795" s="174"/>
      <c r="BD1795" s="174"/>
      <c r="BE1795" s="174"/>
      <c r="BF1795" s="174"/>
      <c r="BG1795" s="164"/>
      <c r="BH1795" s="164"/>
      <c r="BI1795" s="164"/>
      <c r="BK1795" s="137">
        <v>948</v>
      </c>
      <c r="BL1795" s="137">
        <f t="shared" si="347"/>
        <v>6.0608000000001079</v>
      </c>
      <c r="BM1795" s="137">
        <f t="shared" si="348"/>
        <v>0.53266828094315222</v>
      </c>
      <c r="BN1795" s="137">
        <f t="shared" si="349"/>
        <v>7.4321736544002981E-4</v>
      </c>
      <c r="BO1795" s="137" t="str">
        <f t="shared" si="350"/>
        <v/>
      </c>
      <c r="BP1795" s="137" t="str">
        <f t="shared" si="346"/>
        <v/>
      </c>
    </row>
    <row r="1796" spans="3:68" ht="20.100000000000001" customHeight="1" x14ac:dyDescent="0.25">
      <c r="C1796" s="12"/>
      <c r="E1796" s="130"/>
      <c r="F1796" s="130"/>
      <c r="S1796" s="138"/>
      <c r="U1796" s="154"/>
      <c r="V1796" s="154"/>
      <c r="AF1796" s="137">
        <v>972</v>
      </c>
      <c r="AG1796" s="137">
        <f t="shared" si="351"/>
        <v>-0.1120000000000001</v>
      </c>
      <c r="AK1796" s="137">
        <f t="shared" si="352"/>
        <v>0.39644794483193985</v>
      </c>
      <c r="AL1796" s="137">
        <f t="shared" si="353"/>
        <v>0.45541170328573433</v>
      </c>
      <c r="AM1796" s="137" t="str">
        <f t="shared" si="354"/>
        <v/>
      </c>
      <c r="AN1796" s="137">
        <f t="shared" si="355"/>
        <v>0.39644794483193985</v>
      </c>
      <c r="AO1796" s="137" t="str">
        <f t="shared" si="356"/>
        <v/>
      </c>
      <c r="AP1796" s="137">
        <f t="shared" si="357"/>
        <v>0</v>
      </c>
      <c r="AQ1796" s="137" t="str">
        <f t="shared" si="358"/>
        <v/>
      </c>
      <c r="AR1796" s="137" t="str">
        <f t="shared" si="359"/>
        <v/>
      </c>
      <c r="AZ1796" s="163"/>
      <c r="BA1796" s="142"/>
      <c r="BB1796" s="163"/>
      <c r="BC1796" s="174"/>
      <c r="BD1796" s="174"/>
      <c r="BE1796" s="174"/>
      <c r="BF1796" s="174"/>
      <c r="BG1796" s="164"/>
      <c r="BH1796" s="164"/>
      <c r="BI1796" s="164"/>
      <c r="BK1796" s="137">
        <v>949</v>
      </c>
      <c r="BL1796" s="137">
        <f t="shared" si="347"/>
        <v>6.0672000000001081</v>
      </c>
      <c r="BM1796" s="137">
        <f t="shared" si="348"/>
        <v>0.53192506357771219</v>
      </c>
      <c r="BN1796" s="137">
        <f t="shared" si="349"/>
        <v>7.4279914944974657E-4</v>
      </c>
      <c r="BO1796" s="137" t="str">
        <f t="shared" si="350"/>
        <v/>
      </c>
      <c r="BP1796" s="137" t="str">
        <f t="shared" si="346"/>
        <v/>
      </c>
    </row>
    <row r="1797" spans="3:68" ht="20.100000000000001" customHeight="1" x14ac:dyDescent="0.25">
      <c r="C1797" s="12"/>
      <c r="E1797" s="130"/>
      <c r="F1797" s="130"/>
      <c r="S1797" s="138"/>
      <c r="U1797" s="154"/>
      <c r="V1797" s="154"/>
      <c r="AF1797" s="137">
        <v>973</v>
      </c>
      <c r="AG1797" s="137">
        <f t="shared" si="351"/>
        <v>-0.1080000000000001</v>
      </c>
      <c r="AK1797" s="137">
        <f t="shared" si="352"/>
        <v>0.3966224203094561</v>
      </c>
      <c r="AL1797" s="137">
        <f t="shared" si="353"/>
        <v>0.45699784610528332</v>
      </c>
      <c r="AM1797" s="137" t="str">
        <f t="shared" si="354"/>
        <v/>
      </c>
      <c r="AN1797" s="137">
        <f t="shared" si="355"/>
        <v>0.3966224203094561</v>
      </c>
      <c r="AO1797" s="137" t="str">
        <f t="shared" si="356"/>
        <v/>
      </c>
      <c r="AP1797" s="137">
        <f t="shared" si="357"/>
        <v>0</v>
      </c>
      <c r="AQ1797" s="137" t="str">
        <f t="shared" si="358"/>
        <v/>
      </c>
      <c r="AR1797" s="137" t="str">
        <f t="shared" si="359"/>
        <v/>
      </c>
      <c r="AZ1797" s="163"/>
      <c r="BA1797" s="142"/>
      <c r="BB1797" s="163"/>
      <c r="BC1797" s="174"/>
      <c r="BD1797" s="174"/>
      <c r="BE1797" s="174"/>
      <c r="BF1797" s="174"/>
      <c r="BG1797" s="164"/>
      <c r="BH1797" s="164"/>
      <c r="BI1797" s="164"/>
      <c r="BK1797" s="137">
        <v>950</v>
      </c>
      <c r="BL1797" s="137">
        <f t="shared" si="347"/>
        <v>6.0736000000001082</v>
      </c>
      <c r="BM1797" s="137">
        <f t="shared" si="348"/>
        <v>0.53118226442826244</v>
      </c>
      <c r="BN1797" s="137">
        <f t="shared" si="349"/>
        <v>7.423791058273066E-4</v>
      </c>
      <c r="BO1797" s="137" t="str">
        <f t="shared" si="350"/>
        <v/>
      </c>
      <c r="BP1797" s="137" t="str">
        <f t="shared" si="346"/>
        <v/>
      </c>
    </row>
    <row r="1798" spans="3:68" ht="20.100000000000001" customHeight="1" x14ac:dyDescent="0.25">
      <c r="C1798" s="12"/>
      <c r="E1798" s="130"/>
      <c r="F1798" s="130"/>
      <c r="S1798" s="138"/>
      <c r="U1798" s="154"/>
      <c r="V1798" s="154"/>
      <c r="AF1798" s="137">
        <v>974</v>
      </c>
      <c r="AG1798" s="137">
        <f t="shared" si="351"/>
        <v>-0.10400000000000009</v>
      </c>
      <c r="AK1798" s="137">
        <f t="shared" si="352"/>
        <v>0.39679062387230274</v>
      </c>
      <c r="AL1798" s="137">
        <f t="shared" si="353"/>
        <v>0.45858467428564387</v>
      </c>
      <c r="AM1798" s="137" t="str">
        <f t="shared" si="354"/>
        <v/>
      </c>
      <c r="AN1798" s="137">
        <f t="shared" si="355"/>
        <v>0.39679062387230274</v>
      </c>
      <c r="AO1798" s="137" t="str">
        <f t="shared" si="356"/>
        <v/>
      </c>
      <c r="AP1798" s="137">
        <f t="shared" si="357"/>
        <v>0</v>
      </c>
      <c r="AQ1798" s="137" t="str">
        <f t="shared" si="358"/>
        <v/>
      </c>
      <c r="AR1798" s="137" t="str">
        <f t="shared" si="359"/>
        <v/>
      </c>
      <c r="AZ1798" s="163"/>
      <c r="BA1798" s="142"/>
      <c r="BB1798" s="163"/>
      <c r="BC1798" s="174"/>
      <c r="BD1798" s="174"/>
      <c r="BE1798" s="174"/>
      <c r="BF1798" s="174"/>
      <c r="BG1798" s="164"/>
      <c r="BH1798" s="164"/>
      <c r="BI1798" s="164"/>
      <c r="BK1798" s="137">
        <v>951</v>
      </c>
      <c r="BL1798" s="137">
        <f t="shared" si="347"/>
        <v>6.0800000000001084</v>
      </c>
      <c r="BM1798" s="137">
        <f t="shared" si="348"/>
        <v>0.53043988532243513</v>
      </c>
      <c r="BN1798" s="137">
        <f t="shared" si="349"/>
        <v>7.4195724228209858E-4</v>
      </c>
      <c r="BO1798" s="137" t="str">
        <f t="shared" si="350"/>
        <v/>
      </c>
      <c r="BP1798" s="137" t="str">
        <f t="shared" si="346"/>
        <v/>
      </c>
    </row>
    <row r="1799" spans="3:68" ht="20.100000000000001" customHeight="1" x14ac:dyDescent="0.25">
      <c r="C1799" s="12"/>
      <c r="E1799" s="130"/>
      <c r="F1799" s="130"/>
      <c r="S1799" s="138"/>
      <c r="U1799" s="154"/>
      <c r="V1799" s="154"/>
      <c r="AF1799" s="137">
        <v>975</v>
      </c>
      <c r="AG1799" s="137">
        <f t="shared" si="351"/>
        <v>-0.10000000000000009</v>
      </c>
      <c r="AK1799" s="137">
        <f t="shared" si="352"/>
        <v>0.39695254747701181</v>
      </c>
      <c r="AL1799" s="137">
        <f t="shared" si="353"/>
        <v>0.46017216272297096</v>
      </c>
      <c r="AM1799" s="137" t="str">
        <f t="shared" si="354"/>
        <v/>
      </c>
      <c r="AN1799" s="137">
        <f t="shared" si="355"/>
        <v>0.39695254747701181</v>
      </c>
      <c r="AO1799" s="137" t="str">
        <f t="shared" si="356"/>
        <v/>
      </c>
      <c r="AP1799" s="137">
        <f t="shared" si="357"/>
        <v>0</v>
      </c>
      <c r="AQ1799" s="137" t="str">
        <f t="shared" si="358"/>
        <v/>
      </c>
      <c r="AR1799" s="137" t="str">
        <f t="shared" si="359"/>
        <v/>
      </c>
      <c r="AZ1799" s="163"/>
      <c r="BA1799" s="142"/>
      <c r="BB1799" s="163"/>
      <c r="BC1799" s="174"/>
      <c r="BD1799" s="174"/>
      <c r="BE1799" s="174"/>
      <c r="BF1799" s="174"/>
      <c r="BG1799" s="164"/>
      <c r="BH1799" s="164"/>
      <c r="BI1799" s="164"/>
      <c r="BK1799" s="137">
        <v>952</v>
      </c>
      <c r="BL1799" s="137">
        <f t="shared" si="347"/>
        <v>6.0864000000001086</v>
      </c>
      <c r="BM1799" s="137">
        <f t="shared" si="348"/>
        <v>0.52969792808015304</v>
      </c>
      <c r="BN1799" s="137">
        <f t="shared" si="349"/>
        <v>7.415335665115208E-4</v>
      </c>
      <c r="BO1799" s="137" t="str">
        <f t="shared" si="350"/>
        <v/>
      </c>
      <c r="BP1799" s="137" t="str">
        <f t="shared" si="346"/>
        <v/>
      </c>
    </row>
    <row r="1800" spans="3:68" ht="20.100000000000001" customHeight="1" x14ac:dyDescent="0.25">
      <c r="C1800" s="12"/>
      <c r="E1800" s="130"/>
      <c r="F1800" s="130"/>
      <c r="S1800" s="138"/>
      <c r="U1800" s="154"/>
      <c r="V1800" s="154"/>
      <c r="AF1800" s="137">
        <v>976</v>
      </c>
      <c r="AG1800" s="137">
        <f t="shared" si="351"/>
        <v>-9.6000000000000085E-2</v>
      </c>
      <c r="AK1800" s="137">
        <f t="shared" si="352"/>
        <v>0.39710818337826648</v>
      </c>
      <c r="AL1800" s="137">
        <f t="shared" si="353"/>
        <v>0.46176028628184207</v>
      </c>
      <c r="AM1800" s="137" t="str">
        <f t="shared" si="354"/>
        <v/>
      </c>
      <c r="AN1800" s="137">
        <f t="shared" si="355"/>
        <v>0.39710818337826648</v>
      </c>
      <c r="AO1800" s="137" t="str">
        <f t="shared" si="356"/>
        <v/>
      </c>
      <c r="AP1800" s="137">
        <f t="shared" si="357"/>
        <v>0</v>
      </c>
      <c r="AQ1800" s="137" t="str">
        <f t="shared" si="358"/>
        <v/>
      </c>
      <c r="AR1800" s="137" t="str">
        <f t="shared" si="359"/>
        <v/>
      </c>
      <c r="AZ1800" s="163"/>
      <c r="BA1800" s="142"/>
      <c r="BB1800" s="163"/>
      <c r="BC1800" s="174"/>
      <c r="BD1800" s="174"/>
      <c r="BE1800" s="174"/>
      <c r="BF1800" s="174"/>
      <c r="BG1800" s="164"/>
      <c r="BH1800" s="164"/>
      <c r="BI1800" s="164"/>
      <c r="BK1800" s="137">
        <v>953</v>
      </c>
      <c r="BL1800" s="137">
        <f t="shared" si="347"/>
        <v>6.0928000000001088</v>
      </c>
      <c r="BM1800" s="137">
        <f t="shared" si="348"/>
        <v>0.52895639451364151</v>
      </c>
      <c r="BN1800" s="137">
        <f t="shared" si="349"/>
        <v>7.4110808620175828E-4</v>
      </c>
      <c r="BO1800" s="137" t="str">
        <f t="shared" si="350"/>
        <v/>
      </c>
      <c r="BP1800" s="137" t="str">
        <f t="shared" si="346"/>
        <v/>
      </c>
    </row>
    <row r="1801" spans="3:68" ht="20.100000000000001" customHeight="1" x14ac:dyDescent="0.25">
      <c r="C1801" s="12"/>
      <c r="E1801" s="130"/>
      <c r="F1801" s="130"/>
      <c r="S1801" s="138"/>
      <c r="U1801" s="154"/>
      <c r="V1801" s="154"/>
      <c r="AF1801" s="137">
        <v>977</v>
      </c>
      <c r="AG1801" s="137">
        <f t="shared" si="351"/>
        <v>-9.2000000000000082E-2</v>
      </c>
      <c r="AK1801" s="137">
        <f t="shared" si="352"/>
        <v>0.39725752412951848</v>
      </c>
      <c r="AL1801" s="137">
        <f t="shared" si="353"/>
        <v>0.46334901979645049</v>
      </c>
      <c r="AM1801" s="137" t="str">
        <f t="shared" si="354"/>
        <v/>
      </c>
      <c r="AN1801" s="137">
        <f t="shared" si="355"/>
        <v>0.39725752412951848</v>
      </c>
      <c r="AO1801" s="137" t="str">
        <f t="shared" si="356"/>
        <v/>
      </c>
      <c r="AP1801" s="137">
        <f t="shared" si="357"/>
        <v>0</v>
      </c>
      <c r="AQ1801" s="137" t="str">
        <f t="shared" si="358"/>
        <v/>
      </c>
      <c r="AR1801" s="137" t="str">
        <f t="shared" si="359"/>
        <v/>
      </c>
      <c r="AZ1801" s="163"/>
      <c r="BA1801" s="142"/>
      <c r="BB1801" s="163"/>
      <c r="BC1801" s="174"/>
      <c r="BD1801" s="174"/>
      <c r="BE1801" s="174"/>
      <c r="BF1801" s="174"/>
      <c r="BG1801" s="164"/>
      <c r="BH1801" s="164"/>
      <c r="BI1801" s="164"/>
      <c r="BK1801" s="137">
        <v>954</v>
      </c>
      <c r="BL1801" s="137">
        <f t="shared" si="347"/>
        <v>6.099200000000109</v>
      </c>
      <c r="BM1801" s="137">
        <f t="shared" si="348"/>
        <v>0.52821528642743976</v>
      </c>
      <c r="BN1801" s="137">
        <f t="shared" si="349"/>
        <v>7.4068080903078037E-4</v>
      </c>
      <c r="BO1801" s="137" t="str">
        <f t="shared" si="350"/>
        <v/>
      </c>
      <c r="BP1801" s="137" t="str">
        <f t="shared" si="346"/>
        <v/>
      </c>
    </row>
    <row r="1802" spans="3:68" ht="20.100000000000001" customHeight="1" x14ac:dyDescent="0.25">
      <c r="C1802" s="12"/>
      <c r="E1802" s="130"/>
      <c r="F1802" s="130"/>
      <c r="S1802" s="138"/>
      <c r="U1802" s="154"/>
      <c r="V1802" s="154"/>
      <c r="AF1802" s="137">
        <v>978</v>
      </c>
      <c r="AG1802" s="137">
        <f t="shared" si="351"/>
        <v>-8.8000000000000078E-2</v>
      </c>
      <c r="AK1802" s="137">
        <f t="shared" si="352"/>
        <v>0.39740056258358203</v>
      </c>
      <c r="AL1802" s="137">
        <f t="shared" si="353"/>
        <v>0.46493833807180196</v>
      </c>
      <c r="AM1802" s="137" t="str">
        <f t="shared" si="354"/>
        <v/>
      </c>
      <c r="AN1802" s="137">
        <f t="shared" si="355"/>
        <v>0.39740056258358203</v>
      </c>
      <c r="AO1802" s="137" t="str">
        <f t="shared" si="356"/>
        <v/>
      </c>
      <c r="AP1802" s="137">
        <f t="shared" si="357"/>
        <v>0</v>
      </c>
      <c r="AQ1802" s="137" t="str">
        <f t="shared" si="358"/>
        <v/>
      </c>
      <c r="AR1802" s="137" t="str">
        <f t="shared" si="359"/>
        <v/>
      </c>
      <c r="AZ1802" s="163"/>
      <c r="BA1802" s="142"/>
      <c r="BB1802" s="163"/>
      <c r="BC1802" s="174"/>
      <c r="BD1802" s="174"/>
      <c r="BE1802" s="174"/>
      <c r="BF1802" s="174"/>
      <c r="BG1802" s="164"/>
      <c r="BH1802" s="164"/>
      <c r="BI1802" s="164"/>
      <c r="BK1802" s="137">
        <v>955</v>
      </c>
      <c r="BL1802" s="137">
        <f t="shared" si="347"/>
        <v>6.1056000000001092</v>
      </c>
      <c r="BM1802" s="137">
        <f t="shared" si="348"/>
        <v>0.52747460561840898</v>
      </c>
      <c r="BN1802" s="137">
        <f t="shared" si="349"/>
        <v>7.4025174266523219E-4</v>
      </c>
      <c r="BO1802" s="137" t="str">
        <f t="shared" si="350"/>
        <v/>
      </c>
      <c r="BP1802" s="137" t="str">
        <f t="shared" si="346"/>
        <v/>
      </c>
    </row>
    <row r="1803" spans="3:68" ht="20.100000000000001" customHeight="1" x14ac:dyDescent="0.25">
      <c r="C1803" s="12"/>
      <c r="E1803" s="130"/>
      <c r="F1803" s="130"/>
      <c r="S1803" s="138"/>
      <c r="U1803" s="154"/>
      <c r="V1803" s="154"/>
      <c r="AF1803" s="137">
        <v>979</v>
      </c>
      <c r="AG1803" s="137">
        <f t="shared" si="351"/>
        <v>-8.4000000000000075E-2</v>
      </c>
      <c r="AK1803" s="137">
        <f t="shared" si="352"/>
        <v>0.39753729189320369</v>
      </c>
      <c r="AL1803" s="137">
        <f t="shared" si="353"/>
        <v>0.46652821588491317</v>
      </c>
      <c r="AM1803" s="137" t="str">
        <f t="shared" si="354"/>
        <v/>
      </c>
      <c r="AN1803" s="137">
        <f t="shared" si="355"/>
        <v>0.39753729189320369</v>
      </c>
      <c r="AO1803" s="137" t="str">
        <f t="shared" si="356"/>
        <v/>
      </c>
      <c r="AP1803" s="137">
        <f t="shared" si="357"/>
        <v>0</v>
      </c>
      <c r="AQ1803" s="137" t="str">
        <f t="shared" si="358"/>
        <v/>
      </c>
      <c r="AR1803" s="137" t="str">
        <f t="shared" si="359"/>
        <v/>
      </c>
      <c r="AZ1803" s="163"/>
      <c r="BA1803" s="142"/>
      <c r="BB1803" s="163"/>
      <c r="BC1803" s="174"/>
      <c r="BD1803" s="174"/>
      <c r="BE1803" s="174"/>
      <c r="BF1803" s="174"/>
      <c r="BG1803" s="164"/>
      <c r="BH1803" s="164"/>
      <c r="BI1803" s="164"/>
      <c r="BK1803" s="137">
        <v>956</v>
      </c>
      <c r="BL1803" s="137">
        <f t="shared" si="347"/>
        <v>6.1120000000001093</v>
      </c>
      <c r="BM1803" s="137">
        <f t="shared" si="348"/>
        <v>0.52673435387574374</v>
      </c>
      <c r="BN1803" s="137">
        <f t="shared" si="349"/>
        <v>7.3982089476010149E-4</v>
      </c>
      <c r="BO1803" s="137" t="str">
        <f t="shared" si="350"/>
        <v/>
      </c>
      <c r="BP1803" s="137" t="str">
        <f t="shared" si="346"/>
        <v/>
      </c>
    </row>
    <row r="1804" spans="3:68" ht="20.100000000000001" customHeight="1" x14ac:dyDescent="0.25">
      <c r="C1804" s="12"/>
      <c r="E1804" s="130"/>
      <c r="F1804" s="130"/>
      <c r="S1804" s="138"/>
      <c r="U1804" s="154"/>
      <c r="V1804" s="154"/>
      <c r="AF1804" s="137">
        <v>980</v>
      </c>
      <c r="AG1804" s="137">
        <f t="shared" si="351"/>
        <v>-8.0000000000000071E-2</v>
      </c>
      <c r="AK1804" s="137">
        <f t="shared" si="352"/>
        <v>0.39766770551160885</v>
      </c>
      <c r="AL1804" s="137">
        <f t="shared" si="353"/>
        <v>0.46811862798601256</v>
      </c>
      <c r="AM1804" s="137" t="str">
        <f t="shared" si="354"/>
        <v/>
      </c>
      <c r="AN1804" s="137">
        <f t="shared" si="355"/>
        <v>0.39766770551160885</v>
      </c>
      <c r="AO1804" s="137" t="str">
        <f t="shared" si="356"/>
        <v/>
      </c>
      <c r="AP1804" s="137">
        <f t="shared" si="357"/>
        <v>0</v>
      </c>
      <c r="AQ1804" s="137" t="str">
        <f t="shared" si="358"/>
        <v/>
      </c>
      <c r="AR1804" s="137" t="str">
        <f t="shared" si="359"/>
        <v/>
      </c>
      <c r="AZ1804" s="163"/>
      <c r="BA1804" s="142"/>
      <c r="BB1804" s="163"/>
      <c r="BC1804" s="174"/>
      <c r="BD1804" s="174"/>
      <c r="BE1804" s="174"/>
      <c r="BF1804" s="174"/>
      <c r="BG1804" s="164"/>
      <c r="BH1804" s="164"/>
      <c r="BI1804" s="164"/>
      <c r="BK1804" s="137">
        <v>957</v>
      </c>
      <c r="BL1804" s="137">
        <f t="shared" si="347"/>
        <v>6.1184000000001095</v>
      </c>
      <c r="BM1804" s="137">
        <f t="shared" si="348"/>
        <v>0.52599453298098364</v>
      </c>
      <c r="BN1804" s="137">
        <f t="shared" si="349"/>
        <v>7.3938827296027299E-4</v>
      </c>
      <c r="BO1804" s="137" t="str">
        <f t="shared" si="350"/>
        <v/>
      </c>
      <c r="BP1804" s="137" t="str">
        <f t="shared" si="346"/>
        <v/>
      </c>
    </row>
    <row r="1805" spans="3:68" ht="20.100000000000001" customHeight="1" x14ac:dyDescent="0.25">
      <c r="C1805" s="12"/>
      <c r="E1805" s="130"/>
      <c r="F1805" s="130"/>
      <c r="S1805" s="138"/>
      <c r="U1805" s="154"/>
      <c r="V1805" s="154"/>
      <c r="AF1805" s="137">
        <v>981</v>
      </c>
      <c r="AG1805" s="137">
        <f t="shared" si="351"/>
        <v>-7.6000000000000068E-2</v>
      </c>
      <c r="AK1805" s="137">
        <f t="shared" si="352"/>
        <v>0.39779179719302415</v>
      </c>
      <c r="AL1805" s="137">
        <f t="shared" si="353"/>
        <v>0.46970954909974333</v>
      </c>
      <c r="AM1805" s="137" t="str">
        <f t="shared" si="354"/>
        <v/>
      </c>
      <c r="AN1805" s="137">
        <f t="shared" si="355"/>
        <v>0.39779179719302415</v>
      </c>
      <c r="AO1805" s="137" t="str">
        <f t="shared" si="356"/>
        <v/>
      </c>
      <c r="AP1805" s="137">
        <f t="shared" si="357"/>
        <v>0</v>
      </c>
      <c r="AQ1805" s="137" t="str">
        <f t="shared" si="358"/>
        <v/>
      </c>
      <c r="AR1805" s="137" t="str">
        <f t="shared" si="359"/>
        <v/>
      </c>
      <c r="AZ1805" s="163"/>
      <c r="BA1805" s="142"/>
      <c r="BB1805" s="163"/>
      <c r="BC1805" s="174"/>
      <c r="BD1805" s="174"/>
      <c r="BE1805" s="174"/>
      <c r="BF1805" s="174"/>
      <c r="BG1805" s="164"/>
      <c r="BH1805" s="164"/>
      <c r="BI1805" s="164"/>
      <c r="BK1805" s="137">
        <v>958</v>
      </c>
      <c r="BL1805" s="137">
        <f t="shared" si="347"/>
        <v>6.1248000000001097</v>
      </c>
      <c r="BM1805" s="137">
        <f t="shared" si="348"/>
        <v>0.52525514470802337</v>
      </c>
      <c r="BN1805" s="137">
        <f t="shared" si="349"/>
        <v>7.3895388490241576E-4</v>
      </c>
      <c r="BO1805" s="137" t="str">
        <f t="shared" si="350"/>
        <v/>
      </c>
      <c r="BP1805" s="137" t="str">
        <f t="shared" si="346"/>
        <v/>
      </c>
    </row>
    <row r="1806" spans="3:68" ht="20.100000000000001" customHeight="1" x14ac:dyDescent="0.25">
      <c r="C1806" s="12"/>
      <c r="E1806" s="130"/>
      <c r="F1806" s="130"/>
      <c r="S1806" s="138"/>
      <c r="U1806" s="154"/>
      <c r="V1806" s="154"/>
      <c r="AF1806" s="137">
        <v>982</v>
      </c>
      <c r="AG1806" s="137">
        <f t="shared" si="351"/>
        <v>-7.2000000000000064E-2</v>
      </c>
      <c r="AK1806" s="137">
        <f t="shared" si="352"/>
        <v>0.39790956099317593</v>
      </c>
      <c r="AL1806" s="137">
        <f t="shared" si="353"/>
        <v>0.47130095392636834</v>
      </c>
      <c r="AM1806" s="137" t="str">
        <f t="shared" si="354"/>
        <v/>
      </c>
      <c r="AN1806" s="137">
        <f t="shared" si="355"/>
        <v>0.39790956099317593</v>
      </c>
      <c r="AO1806" s="137" t="str">
        <f t="shared" si="356"/>
        <v/>
      </c>
      <c r="AP1806" s="137">
        <f t="shared" si="357"/>
        <v>0</v>
      </c>
      <c r="AQ1806" s="137" t="str">
        <f t="shared" si="358"/>
        <v/>
      </c>
      <c r="AR1806" s="137" t="str">
        <f t="shared" si="359"/>
        <v/>
      </c>
      <c r="AZ1806" s="163"/>
      <c r="BA1806" s="142"/>
      <c r="BB1806" s="163"/>
      <c r="BC1806" s="174"/>
      <c r="BD1806" s="174"/>
      <c r="BE1806" s="174"/>
      <c r="BF1806" s="174"/>
      <c r="BG1806" s="164"/>
      <c r="BH1806" s="164"/>
      <c r="BI1806" s="164"/>
      <c r="BK1806" s="137">
        <v>959</v>
      </c>
      <c r="BL1806" s="137">
        <f t="shared" si="347"/>
        <v>6.1312000000001099</v>
      </c>
      <c r="BM1806" s="137">
        <f t="shared" si="348"/>
        <v>0.52451619082312095</v>
      </c>
      <c r="BN1806" s="137">
        <f t="shared" si="349"/>
        <v>7.3851773820809985E-4</v>
      </c>
      <c r="BO1806" s="137" t="str">
        <f t="shared" si="350"/>
        <v/>
      </c>
      <c r="BP1806" s="137" t="str">
        <f t="shared" si="346"/>
        <v/>
      </c>
    </row>
    <row r="1807" spans="3:68" ht="20.100000000000001" customHeight="1" x14ac:dyDescent="0.25">
      <c r="C1807" s="12"/>
      <c r="E1807" s="130"/>
      <c r="F1807" s="130"/>
      <c r="S1807" s="138"/>
      <c r="U1807" s="154"/>
      <c r="V1807" s="154"/>
      <c r="AF1807" s="137">
        <v>983</v>
      </c>
      <c r="AG1807" s="137">
        <f t="shared" si="351"/>
        <v>-6.800000000000006E-2</v>
      </c>
      <c r="AK1807" s="137">
        <f t="shared" si="352"/>
        <v>0.3980209912697647</v>
      </c>
      <c r="AL1807" s="137">
        <f t="shared" si="353"/>
        <v>0.47289281714297721</v>
      </c>
      <c r="AM1807" s="137" t="str">
        <f t="shared" si="354"/>
        <v/>
      </c>
      <c r="AN1807" s="137">
        <f t="shared" si="355"/>
        <v>0.3980209912697647</v>
      </c>
      <c r="AO1807" s="137" t="str">
        <f t="shared" si="356"/>
        <v/>
      </c>
      <c r="AP1807" s="137">
        <f t="shared" si="357"/>
        <v>0</v>
      </c>
      <c r="AQ1807" s="137" t="str">
        <f t="shared" si="358"/>
        <v/>
      </c>
      <c r="AR1807" s="137" t="str">
        <f t="shared" si="359"/>
        <v/>
      </c>
      <c r="AZ1807" s="163"/>
      <c r="BA1807" s="142"/>
      <c r="BB1807" s="163"/>
      <c r="BC1807" s="174"/>
      <c r="BD1807" s="174"/>
      <c r="BE1807" s="174"/>
      <c r="BF1807" s="174"/>
      <c r="BG1807" s="164"/>
      <c r="BH1807" s="164"/>
      <c r="BI1807" s="164"/>
      <c r="BK1807" s="137">
        <v>960</v>
      </c>
      <c r="BL1807" s="137">
        <f t="shared" si="347"/>
        <v>6.1376000000001101</v>
      </c>
      <c r="BM1807" s="137">
        <f t="shared" si="348"/>
        <v>0.52377767308491285</v>
      </c>
      <c r="BN1807" s="137">
        <f t="shared" si="349"/>
        <v>7.3807984049256703E-4</v>
      </c>
      <c r="BO1807" s="137" t="str">
        <f t="shared" si="350"/>
        <v/>
      </c>
      <c r="BP1807" s="137" t="str">
        <f t="shared" si="346"/>
        <v/>
      </c>
    </row>
    <row r="1808" spans="3:68" ht="20.100000000000001" customHeight="1" x14ac:dyDescent="0.25">
      <c r="C1808" s="12"/>
      <c r="E1808" s="130"/>
      <c r="F1808" s="130"/>
      <c r="S1808" s="138"/>
      <c r="U1808" s="154"/>
      <c r="V1808" s="154"/>
      <c r="AF1808" s="137">
        <v>984</v>
      </c>
      <c r="AG1808" s="137">
        <f t="shared" si="351"/>
        <v>-6.4000000000000057E-2</v>
      </c>
      <c r="AK1808" s="137">
        <f t="shared" si="352"/>
        <v>0.3981260826829161</v>
      </c>
      <c r="AL1808" s="137">
        <f t="shared" si="353"/>
        <v>0.47448511340469507</v>
      </c>
      <c r="AM1808" s="137" t="str">
        <f t="shared" si="354"/>
        <v/>
      </c>
      <c r="AN1808" s="137">
        <f t="shared" si="355"/>
        <v>0.3981260826829161</v>
      </c>
      <c r="AO1808" s="137" t="str">
        <f t="shared" si="356"/>
        <v/>
      </c>
      <c r="AP1808" s="137">
        <f t="shared" si="357"/>
        <v>0</v>
      </c>
      <c r="AQ1808" s="137" t="str">
        <f t="shared" si="358"/>
        <v/>
      </c>
      <c r="AR1808" s="137" t="str">
        <f t="shared" si="359"/>
        <v/>
      </c>
      <c r="AZ1808" s="163"/>
      <c r="BA1808" s="142"/>
      <c r="BB1808" s="163"/>
      <c r="BC1808" s="174"/>
      <c r="BD1808" s="174"/>
      <c r="BE1808" s="174"/>
      <c r="BF1808" s="174"/>
      <c r="BG1808" s="164"/>
      <c r="BH1808" s="164"/>
      <c r="BI1808" s="164"/>
      <c r="BK1808" s="137">
        <v>961</v>
      </c>
      <c r="BL1808" s="137">
        <f t="shared" si="347"/>
        <v>6.1440000000001103</v>
      </c>
      <c r="BM1808" s="137">
        <f t="shared" si="348"/>
        <v>0.52303959324442029</v>
      </c>
      <c r="BN1808" s="137">
        <f t="shared" si="349"/>
        <v>7.376401993572923E-4</v>
      </c>
      <c r="BO1808" s="137" t="str">
        <f t="shared" si="350"/>
        <v/>
      </c>
      <c r="BP1808" s="137" t="str">
        <f t="shared" ref="BP1808:BP1871" si="360">IF($BM1808&lt;(1-$BI$860),$BN1808,"")</f>
        <v/>
      </c>
    </row>
    <row r="1809" spans="3:68" ht="20.100000000000001" customHeight="1" x14ac:dyDescent="0.25">
      <c r="C1809" s="12"/>
      <c r="E1809" s="130"/>
      <c r="F1809" s="130"/>
      <c r="S1809" s="138"/>
      <c r="U1809" s="154"/>
      <c r="V1809" s="154"/>
      <c r="AF1809" s="137">
        <v>985</v>
      </c>
      <c r="AG1809" s="137">
        <f t="shared" si="351"/>
        <v>-6.0000000000000053E-2</v>
      </c>
      <c r="AK1809" s="137">
        <f t="shared" si="352"/>
        <v>0.39822483019560695</v>
      </c>
      <c r="AL1809" s="137">
        <f t="shared" si="353"/>
        <v>0.47607781734589311</v>
      </c>
      <c r="AM1809" s="137" t="str">
        <f t="shared" si="354"/>
        <v/>
      </c>
      <c r="AN1809" s="137">
        <f t="shared" si="355"/>
        <v>0.39822483019560695</v>
      </c>
      <c r="AO1809" s="137" t="str">
        <f t="shared" si="356"/>
        <v/>
      </c>
      <c r="AP1809" s="137">
        <f t="shared" si="357"/>
        <v>0</v>
      </c>
      <c r="AQ1809" s="137" t="str">
        <f t="shared" si="358"/>
        <v/>
      </c>
      <c r="AR1809" s="137" t="str">
        <f t="shared" si="359"/>
        <v/>
      </c>
      <c r="AZ1809" s="163"/>
      <c r="BA1809" s="142"/>
      <c r="BB1809" s="163"/>
      <c r="BC1809" s="174"/>
      <c r="BD1809" s="174"/>
      <c r="BE1809" s="174"/>
      <c r="BF1809" s="174"/>
      <c r="BG1809" s="164"/>
      <c r="BH1809" s="164"/>
      <c r="BI1809" s="164"/>
      <c r="BK1809" s="137">
        <v>962</v>
      </c>
      <c r="BL1809" s="137">
        <f t="shared" si="347"/>
        <v>6.1504000000001104</v>
      </c>
      <c r="BM1809" s="137">
        <f t="shared" si="348"/>
        <v>0.52230195304506299</v>
      </c>
      <c r="BN1809" s="137">
        <f t="shared" si="349"/>
        <v>7.3719882239420276E-4</v>
      </c>
      <c r="BO1809" s="137" t="str">
        <f t="shared" si="350"/>
        <v/>
      </c>
      <c r="BP1809" s="137" t="str">
        <f t="shared" si="360"/>
        <v/>
      </c>
    </row>
    <row r="1810" spans="3:68" ht="20.100000000000001" customHeight="1" x14ac:dyDescent="0.25">
      <c r="C1810" s="12"/>
      <c r="E1810" s="130"/>
      <c r="F1810" s="130"/>
      <c r="S1810" s="138"/>
      <c r="U1810" s="154"/>
      <c r="V1810" s="154"/>
      <c r="AF1810" s="137">
        <v>986</v>
      </c>
      <c r="AG1810" s="137">
        <f t="shared" si="351"/>
        <v>-5.600000000000005E-2</v>
      </c>
      <c r="AK1810" s="137">
        <f t="shared" si="352"/>
        <v>0.39831722907406775</v>
      </c>
      <c r="AL1810" s="137">
        <f t="shared" si="353"/>
        <v>0.4776709035814008</v>
      </c>
      <c r="AM1810" s="137" t="str">
        <f t="shared" si="354"/>
        <v/>
      </c>
      <c r="AN1810" s="137">
        <f t="shared" si="355"/>
        <v>0.39831722907406775</v>
      </c>
      <c r="AO1810" s="137" t="str">
        <f t="shared" si="356"/>
        <v/>
      </c>
      <c r="AP1810" s="137">
        <f t="shared" si="357"/>
        <v>0</v>
      </c>
      <c r="AQ1810" s="137" t="str">
        <f t="shared" si="358"/>
        <v/>
      </c>
      <c r="AR1810" s="137" t="str">
        <f t="shared" si="359"/>
        <v/>
      </c>
      <c r="AZ1810" s="163"/>
      <c r="BA1810" s="142"/>
      <c r="BB1810" s="163"/>
      <c r="BC1810" s="174"/>
      <c r="BD1810" s="174"/>
      <c r="BE1810" s="174"/>
      <c r="BF1810" s="174"/>
      <c r="BG1810" s="164"/>
      <c r="BH1810" s="164"/>
      <c r="BI1810" s="164"/>
      <c r="BK1810" s="137">
        <v>963</v>
      </c>
      <c r="BL1810" s="137">
        <f t="shared" si="347"/>
        <v>6.1568000000001106</v>
      </c>
      <c r="BM1810" s="137">
        <f t="shared" si="348"/>
        <v>0.52156475422266879</v>
      </c>
      <c r="BN1810" s="137">
        <f t="shared" si="349"/>
        <v>7.367557171839012E-4</v>
      </c>
      <c r="BO1810" s="137" t="str">
        <f t="shared" si="350"/>
        <v/>
      </c>
      <c r="BP1810" s="137" t="str">
        <f t="shared" si="360"/>
        <v/>
      </c>
    </row>
    <row r="1811" spans="3:68" ht="20.100000000000001" customHeight="1" x14ac:dyDescent="0.25">
      <c r="C1811" s="12"/>
      <c r="E1811" s="130"/>
      <c r="F1811" s="130"/>
      <c r="S1811" s="138"/>
      <c r="U1811" s="154"/>
      <c r="V1811" s="154"/>
      <c r="AF1811" s="137">
        <v>987</v>
      </c>
      <c r="AG1811" s="137">
        <f t="shared" si="351"/>
        <v>-5.2000000000000046E-2</v>
      </c>
      <c r="AK1811" s="137">
        <f t="shared" si="352"/>
        <v>0.39840327488816113</v>
      </c>
      <c r="AL1811" s="137">
        <f t="shared" si="353"/>
        <v>0.47926434670771967</v>
      </c>
      <c r="AM1811" s="137" t="str">
        <f t="shared" si="354"/>
        <v/>
      </c>
      <c r="AN1811" s="137">
        <f t="shared" si="355"/>
        <v>0.39840327488816113</v>
      </c>
      <c r="AO1811" s="137" t="str">
        <f t="shared" si="356"/>
        <v/>
      </c>
      <c r="AP1811" s="137">
        <f t="shared" si="357"/>
        <v>0</v>
      </c>
      <c r="AQ1811" s="137" t="str">
        <f t="shared" si="358"/>
        <v/>
      </c>
      <c r="AR1811" s="137" t="str">
        <f t="shared" si="359"/>
        <v/>
      </c>
      <c r="AZ1811" s="163"/>
      <c r="BA1811" s="142"/>
      <c r="BB1811" s="163"/>
      <c r="BC1811" s="174"/>
      <c r="BD1811" s="174"/>
      <c r="BE1811" s="174"/>
      <c r="BF1811" s="174"/>
      <c r="BG1811" s="164"/>
      <c r="BH1811" s="164"/>
      <c r="BI1811" s="164"/>
      <c r="BK1811" s="137">
        <v>964</v>
      </c>
      <c r="BL1811" s="137">
        <f t="shared" si="347"/>
        <v>6.1632000000001108</v>
      </c>
      <c r="BM1811" s="137">
        <f t="shared" si="348"/>
        <v>0.52082799850548489</v>
      </c>
      <c r="BN1811" s="137">
        <f t="shared" si="349"/>
        <v>7.3631089129633231E-4</v>
      </c>
      <c r="BO1811" s="137" t="str">
        <f t="shared" si="350"/>
        <v/>
      </c>
      <c r="BP1811" s="137" t="str">
        <f t="shared" si="360"/>
        <v/>
      </c>
    </row>
    <row r="1812" spans="3:68" ht="20.100000000000001" customHeight="1" x14ac:dyDescent="0.25">
      <c r="C1812" s="12"/>
      <c r="E1812" s="130"/>
      <c r="F1812" s="130"/>
      <c r="S1812" s="138"/>
      <c r="U1812" s="154"/>
      <c r="V1812" s="154"/>
      <c r="AF1812" s="137">
        <v>988</v>
      </c>
      <c r="AG1812" s="137">
        <f t="shared" si="351"/>
        <v>-4.8000000000000043E-2</v>
      </c>
      <c r="AK1812" s="137">
        <f t="shared" si="352"/>
        <v>0.39848296351173551</v>
      </c>
      <c r="AL1812" s="137">
        <f t="shared" si="353"/>
        <v>0.48085812130423855</v>
      </c>
      <c r="AM1812" s="137" t="str">
        <f t="shared" si="354"/>
        <v/>
      </c>
      <c r="AN1812" s="137">
        <f t="shared" si="355"/>
        <v>0.39848296351173551</v>
      </c>
      <c r="AO1812" s="137" t="str">
        <f t="shared" si="356"/>
        <v/>
      </c>
      <c r="AP1812" s="137">
        <f t="shared" si="357"/>
        <v>0</v>
      </c>
      <c r="AQ1812" s="137" t="str">
        <f t="shared" si="358"/>
        <v/>
      </c>
      <c r="AR1812" s="137" t="str">
        <f t="shared" si="359"/>
        <v/>
      </c>
      <c r="AZ1812" s="163"/>
      <c r="BA1812" s="142"/>
      <c r="BB1812" s="163"/>
      <c r="BC1812" s="174"/>
      <c r="BD1812" s="174"/>
      <c r="BE1812" s="174"/>
      <c r="BF1812" s="174"/>
      <c r="BG1812" s="164"/>
      <c r="BH1812" s="164"/>
      <c r="BI1812" s="164"/>
      <c r="BK1812" s="137">
        <v>965</v>
      </c>
      <c r="BL1812" s="137">
        <f t="shared" si="347"/>
        <v>6.169600000000111</v>
      </c>
      <c r="BM1812" s="137">
        <f t="shared" si="348"/>
        <v>0.52009168761418856</v>
      </c>
      <c r="BN1812" s="137">
        <f t="shared" si="349"/>
        <v>7.3586435229078262E-4</v>
      </c>
      <c r="BO1812" s="137" t="str">
        <f t="shared" si="350"/>
        <v/>
      </c>
      <c r="BP1812" s="137" t="str">
        <f t="shared" si="360"/>
        <v/>
      </c>
    </row>
    <row r="1813" spans="3:68" ht="20.100000000000001" customHeight="1" x14ac:dyDescent="0.25">
      <c r="C1813" s="12"/>
      <c r="E1813" s="130"/>
      <c r="F1813" s="130"/>
      <c r="S1813" s="138"/>
      <c r="U1813" s="154"/>
      <c r="V1813" s="154"/>
      <c r="AF1813" s="137">
        <v>989</v>
      </c>
      <c r="AG1813" s="137">
        <f t="shared" si="351"/>
        <v>-4.4000000000000039E-2</v>
      </c>
      <c r="AK1813" s="137">
        <f t="shared" si="352"/>
        <v>0.39855629112295499</v>
      </c>
      <c r="AL1813" s="137">
        <f t="shared" si="353"/>
        <v>0.48245220193445021</v>
      </c>
      <c r="AM1813" s="137" t="str">
        <f t="shared" si="354"/>
        <v/>
      </c>
      <c r="AN1813" s="137">
        <f t="shared" si="355"/>
        <v>0.39855629112295499</v>
      </c>
      <c r="AO1813" s="137" t="str">
        <f t="shared" si="356"/>
        <v/>
      </c>
      <c r="AP1813" s="137">
        <f t="shared" si="357"/>
        <v>0</v>
      </c>
      <c r="AQ1813" s="137" t="str">
        <f t="shared" si="358"/>
        <v/>
      </c>
      <c r="AR1813" s="137" t="str">
        <f t="shared" si="359"/>
        <v/>
      </c>
      <c r="AZ1813" s="163"/>
      <c r="BA1813" s="142"/>
      <c r="BB1813" s="163"/>
      <c r="BC1813" s="174"/>
      <c r="BD1813" s="174"/>
      <c r="BE1813" s="174"/>
      <c r="BF1813" s="174"/>
      <c r="BG1813" s="164"/>
      <c r="BH1813" s="164"/>
      <c r="BI1813" s="164"/>
      <c r="BK1813" s="137">
        <v>966</v>
      </c>
      <c r="BL1813" s="137">
        <f t="shared" si="347"/>
        <v>6.1760000000001112</v>
      </c>
      <c r="BM1813" s="137">
        <f t="shared" si="348"/>
        <v>0.51935582326189778</v>
      </c>
      <c r="BN1813" s="137">
        <f t="shared" si="349"/>
        <v>7.3541610771454824E-4</v>
      </c>
      <c r="BO1813" s="137" t="str">
        <f t="shared" si="350"/>
        <v/>
      </c>
      <c r="BP1813" s="137" t="str">
        <f t="shared" si="360"/>
        <v/>
      </c>
    </row>
    <row r="1814" spans="3:68" ht="20.100000000000001" customHeight="1" x14ac:dyDescent="0.25">
      <c r="C1814" s="12"/>
      <c r="E1814" s="130"/>
      <c r="F1814" s="130"/>
      <c r="S1814" s="138"/>
      <c r="U1814" s="154"/>
      <c r="V1814" s="154"/>
      <c r="AF1814" s="137">
        <v>990</v>
      </c>
      <c r="AG1814" s="137">
        <f t="shared" si="351"/>
        <v>-4.0000000000000036E-2</v>
      </c>
      <c r="AK1814" s="137">
        <f t="shared" si="352"/>
        <v>0.39862325420460504</v>
      </c>
      <c r="AL1814" s="137">
        <f t="shared" si="353"/>
        <v>0.48404656314716921</v>
      </c>
      <c r="AM1814" s="137" t="str">
        <f t="shared" si="354"/>
        <v/>
      </c>
      <c r="AN1814" s="137">
        <f t="shared" si="355"/>
        <v>0.39862325420460504</v>
      </c>
      <c r="AO1814" s="137" t="str">
        <f t="shared" si="356"/>
        <v/>
      </c>
      <c r="AP1814" s="137">
        <f t="shared" si="357"/>
        <v>0</v>
      </c>
      <c r="AQ1814" s="137" t="str">
        <f t="shared" si="358"/>
        <v/>
      </c>
      <c r="AR1814" s="137" t="str">
        <f t="shared" si="359"/>
        <v/>
      </c>
      <c r="AZ1814" s="163"/>
      <c r="BA1814" s="142"/>
      <c r="BB1814" s="163"/>
      <c r="BC1814" s="174"/>
      <c r="BD1814" s="174"/>
      <c r="BE1814" s="174"/>
      <c r="BF1814" s="174"/>
      <c r="BG1814" s="164"/>
      <c r="BH1814" s="164"/>
      <c r="BI1814" s="164"/>
      <c r="BK1814" s="137">
        <v>967</v>
      </c>
      <c r="BL1814" s="137">
        <f t="shared" si="347"/>
        <v>6.1824000000001114</v>
      </c>
      <c r="BM1814" s="137">
        <f t="shared" si="348"/>
        <v>0.51862040715418323</v>
      </c>
      <c r="BN1814" s="137">
        <f t="shared" si="349"/>
        <v>7.3496616510515533E-4</v>
      </c>
      <c r="BO1814" s="137" t="str">
        <f t="shared" si="350"/>
        <v/>
      </c>
      <c r="BP1814" s="137" t="str">
        <f t="shared" si="360"/>
        <v/>
      </c>
    </row>
    <row r="1815" spans="3:68" ht="20.100000000000001" customHeight="1" x14ac:dyDescent="0.25">
      <c r="C1815" s="12"/>
      <c r="E1815" s="130"/>
      <c r="F1815" s="130"/>
      <c r="S1815" s="138"/>
      <c r="U1815" s="154"/>
      <c r="V1815" s="154"/>
      <c r="AF1815" s="137">
        <v>991</v>
      </c>
      <c r="AG1815" s="137">
        <f t="shared" si="351"/>
        <v>-3.6000000000000032E-2</v>
      </c>
      <c r="AK1815" s="137">
        <f t="shared" si="352"/>
        <v>0.3986838495443733</v>
      </c>
      <c r="AL1815" s="137">
        <f t="shared" si="353"/>
        <v>0.48564117947775098</v>
      </c>
      <c r="AM1815" s="137" t="str">
        <f t="shared" si="354"/>
        <v/>
      </c>
      <c r="AN1815" s="137">
        <f t="shared" si="355"/>
        <v>0.3986838495443733</v>
      </c>
      <c r="AO1815" s="137" t="str">
        <f t="shared" si="356"/>
        <v/>
      </c>
      <c r="AP1815" s="137">
        <f t="shared" si="357"/>
        <v>0</v>
      </c>
      <c r="AQ1815" s="137" t="str">
        <f t="shared" si="358"/>
        <v/>
      </c>
      <c r="AR1815" s="137" t="str">
        <f t="shared" si="359"/>
        <v/>
      </c>
      <c r="AZ1815" s="163"/>
      <c r="BA1815" s="142"/>
      <c r="BB1815" s="163"/>
      <c r="BC1815" s="174"/>
      <c r="BD1815" s="174"/>
      <c r="BE1815" s="174"/>
      <c r="BF1815" s="174"/>
      <c r="BG1815" s="164"/>
      <c r="BH1815" s="164"/>
      <c r="BI1815" s="164"/>
      <c r="BK1815" s="137">
        <v>968</v>
      </c>
      <c r="BL1815" s="137">
        <f t="shared" si="347"/>
        <v>6.1888000000001115</v>
      </c>
      <c r="BM1815" s="137">
        <f t="shared" si="348"/>
        <v>0.51788544098907807</v>
      </c>
      <c r="BN1815" s="137">
        <f t="shared" si="349"/>
        <v>7.345145319873625E-4</v>
      </c>
      <c r="BO1815" s="137" t="str">
        <f t="shared" si="350"/>
        <v/>
      </c>
      <c r="BP1815" s="137" t="str">
        <f t="shared" si="360"/>
        <v/>
      </c>
    </row>
    <row r="1816" spans="3:68" ht="20.100000000000001" customHeight="1" x14ac:dyDescent="0.25">
      <c r="C1816" s="12"/>
      <c r="E1816" s="130"/>
      <c r="F1816" s="130"/>
      <c r="S1816" s="138"/>
      <c r="U1816" s="154"/>
      <c r="V1816" s="154"/>
      <c r="AF1816" s="137">
        <v>992</v>
      </c>
      <c r="AG1816" s="137">
        <f t="shared" si="351"/>
        <v>-3.2000000000000028E-2</v>
      </c>
      <c r="AK1816" s="137">
        <f t="shared" si="352"/>
        <v>0.39873807423510665</v>
      </c>
      <c r="AL1816" s="137">
        <f t="shared" si="353"/>
        <v>0.48723602544931194</v>
      </c>
      <c r="AM1816" s="137" t="str">
        <f t="shared" si="354"/>
        <v/>
      </c>
      <c r="AN1816" s="137">
        <f t="shared" si="355"/>
        <v>0.39873807423510665</v>
      </c>
      <c r="AO1816" s="137" t="str">
        <f t="shared" si="356"/>
        <v/>
      </c>
      <c r="AP1816" s="137">
        <f t="shared" si="357"/>
        <v>0</v>
      </c>
      <c r="AQ1816" s="137" t="str">
        <f t="shared" si="358"/>
        <v/>
      </c>
      <c r="AR1816" s="137" t="str">
        <f t="shared" si="359"/>
        <v/>
      </c>
      <c r="AZ1816" s="163"/>
      <c r="BA1816" s="142"/>
      <c r="BB1816" s="163"/>
      <c r="BC1816" s="174"/>
      <c r="BD1816" s="174"/>
      <c r="BE1816" s="174"/>
      <c r="BF1816" s="174"/>
      <c r="BG1816" s="164"/>
      <c r="BH1816" s="164"/>
      <c r="BI1816" s="164"/>
      <c r="BK1816" s="137">
        <v>969</v>
      </c>
      <c r="BL1816" s="137">
        <f t="shared" si="347"/>
        <v>6.1952000000001117</v>
      </c>
      <c r="BM1816" s="137">
        <f t="shared" si="348"/>
        <v>0.51715092645709071</v>
      </c>
      <c r="BN1816" s="137">
        <f t="shared" si="349"/>
        <v>7.3406121587671347E-4</v>
      </c>
      <c r="BO1816" s="137" t="str">
        <f t="shared" si="350"/>
        <v/>
      </c>
      <c r="BP1816" s="137" t="str">
        <f t="shared" si="360"/>
        <v/>
      </c>
    </row>
    <row r="1817" spans="3:68" ht="20.100000000000001" customHeight="1" x14ac:dyDescent="0.25">
      <c r="C1817" s="12"/>
      <c r="E1817" s="130"/>
      <c r="F1817" s="130"/>
      <c r="S1817" s="138"/>
      <c r="U1817" s="154"/>
      <c r="V1817" s="154"/>
      <c r="AF1817" s="137">
        <v>993</v>
      </c>
      <c r="AG1817" s="137">
        <f t="shared" si="351"/>
        <v>-2.8000000000000025E-2</v>
      </c>
      <c r="AK1817" s="137">
        <f t="shared" si="352"/>
        <v>0.3987859256750439</v>
      </c>
      <c r="AL1817" s="137">
        <f t="shared" si="353"/>
        <v>0.48883107557395056</v>
      </c>
      <c r="AM1817" s="137" t="str">
        <f t="shared" si="354"/>
        <v/>
      </c>
      <c r="AN1817" s="137">
        <f t="shared" si="355"/>
        <v>0.3987859256750439</v>
      </c>
      <c r="AO1817" s="137" t="str">
        <f t="shared" si="356"/>
        <v/>
      </c>
      <c r="AP1817" s="137">
        <f t="shared" si="357"/>
        <v>0</v>
      </c>
      <c r="AQ1817" s="137" t="str">
        <f t="shared" si="358"/>
        <v/>
      </c>
      <c r="AR1817" s="137" t="str">
        <f t="shared" si="359"/>
        <v/>
      </c>
      <c r="AZ1817" s="163"/>
      <c r="BA1817" s="142"/>
      <c r="BB1817" s="163"/>
      <c r="BC1817" s="174"/>
      <c r="BD1817" s="174"/>
      <c r="BE1817" s="174"/>
      <c r="BF1817" s="174"/>
      <c r="BG1817" s="164"/>
      <c r="BH1817" s="164"/>
      <c r="BI1817" s="164"/>
      <c r="BK1817" s="137">
        <v>970</v>
      </c>
      <c r="BL1817" s="137">
        <f t="shared" si="347"/>
        <v>6.2016000000001119</v>
      </c>
      <c r="BM1817" s="137">
        <f t="shared" si="348"/>
        <v>0.516416865241214</v>
      </c>
      <c r="BN1817" s="137">
        <f t="shared" si="349"/>
        <v>7.3360622427509625E-4</v>
      </c>
      <c r="BO1817" s="137" t="str">
        <f t="shared" si="350"/>
        <v/>
      </c>
      <c r="BP1817" s="137" t="str">
        <f t="shared" si="360"/>
        <v/>
      </c>
    </row>
    <row r="1818" spans="3:68" ht="20.100000000000001" customHeight="1" x14ac:dyDescent="0.25">
      <c r="C1818" s="12"/>
      <c r="E1818" s="130"/>
      <c r="F1818" s="130"/>
      <c r="S1818" s="138"/>
      <c r="U1818" s="154"/>
      <c r="V1818" s="154"/>
      <c r="AF1818" s="137">
        <v>994</v>
      </c>
      <c r="AG1818" s="137">
        <f t="shared" si="351"/>
        <v>-2.4000000000000021E-2</v>
      </c>
      <c r="AK1818" s="137">
        <f t="shared" si="352"/>
        <v>0.39882740156802315</v>
      </c>
      <c r="AL1818" s="137">
        <f t="shared" si="353"/>
        <v>0.49042630435396939</v>
      </c>
      <c r="AM1818" s="137" t="str">
        <f t="shared" si="354"/>
        <v/>
      </c>
      <c r="AN1818" s="137">
        <f t="shared" si="355"/>
        <v>0.39882740156802315</v>
      </c>
      <c r="AO1818" s="137" t="str">
        <f t="shared" si="356"/>
        <v/>
      </c>
      <c r="AP1818" s="137">
        <f t="shared" si="357"/>
        <v>0</v>
      </c>
      <c r="AQ1818" s="137" t="str">
        <f t="shared" si="358"/>
        <v/>
      </c>
      <c r="AR1818" s="137" t="str">
        <f t="shared" si="359"/>
        <v/>
      </c>
      <c r="AZ1818" s="163"/>
      <c r="BA1818" s="142"/>
      <c r="BB1818" s="163"/>
      <c r="BC1818" s="174"/>
      <c r="BD1818" s="174"/>
      <c r="BE1818" s="174"/>
      <c r="BF1818" s="174"/>
      <c r="BG1818" s="164"/>
      <c r="BH1818" s="164"/>
      <c r="BI1818" s="164"/>
      <c r="BK1818" s="137">
        <v>971</v>
      </c>
      <c r="BL1818" s="137">
        <f t="shared" si="347"/>
        <v>6.2080000000001121</v>
      </c>
      <c r="BM1818" s="137">
        <f t="shared" si="348"/>
        <v>0.5156832590169389</v>
      </c>
      <c r="BN1818" s="137">
        <f t="shared" si="349"/>
        <v>7.3314956467607217E-4</v>
      </c>
      <c r="BO1818" s="137" t="str">
        <f t="shared" si="350"/>
        <v/>
      </c>
      <c r="BP1818" s="137" t="str">
        <f t="shared" si="360"/>
        <v/>
      </c>
    </row>
    <row r="1819" spans="3:68" ht="20.100000000000001" customHeight="1" x14ac:dyDescent="0.25">
      <c r="C1819" s="12"/>
      <c r="E1819" s="130"/>
      <c r="F1819" s="130"/>
      <c r="S1819" s="138"/>
      <c r="U1819" s="154"/>
      <c r="V1819" s="154"/>
      <c r="AF1819" s="137">
        <v>995</v>
      </c>
      <c r="AG1819" s="137">
        <f t="shared" si="351"/>
        <v>-2.0000000000000018E-2</v>
      </c>
      <c r="AK1819" s="137">
        <f t="shared" si="352"/>
        <v>0.39886249992366613</v>
      </c>
      <c r="AL1819" s="137">
        <f t="shared" si="353"/>
        <v>0.492021686283098</v>
      </c>
      <c r="AM1819" s="137" t="str">
        <f t="shared" si="354"/>
        <v/>
      </c>
      <c r="AN1819" s="137">
        <f t="shared" si="355"/>
        <v>0.39886249992366613</v>
      </c>
      <c r="AO1819" s="137" t="str">
        <f t="shared" si="356"/>
        <v/>
      </c>
      <c r="AP1819" s="137">
        <f t="shared" si="357"/>
        <v>0</v>
      </c>
      <c r="AQ1819" s="137" t="str">
        <f t="shared" si="358"/>
        <v/>
      </c>
      <c r="AR1819" s="137" t="str">
        <f t="shared" si="359"/>
        <v/>
      </c>
      <c r="AZ1819" s="163"/>
      <c r="BA1819" s="142"/>
      <c r="BB1819" s="163"/>
      <c r="BC1819" s="174"/>
      <c r="BD1819" s="174"/>
      <c r="BE1819" s="174"/>
      <c r="BF1819" s="174"/>
      <c r="BG1819" s="164"/>
      <c r="BH1819" s="164"/>
      <c r="BI1819" s="164"/>
      <c r="BK1819" s="137">
        <v>972</v>
      </c>
      <c r="BL1819" s="137">
        <f t="shared" si="347"/>
        <v>6.2144000000001123</v>
      </c>
      <c r="BM1819" s="137">
        <f t="shared" si="348"/>
        <v>0.51495010945226283</v>
      </c>
      <c r="BN1819" s="137">
        <f t="shared" si="349"/>
        <v>7.3269124456010193E-4</v>
      </c>
      <c r="BO1819" s="137" t="str">
        <f t="shared" si="350"/>
        <v/>
      </c>
      <c r="BP1819" s="137" t="str">
        <f t="shared" si="360"/>
        <v/>
      </c>
    </row>
    <row r="1820" spans="3:68" ht="20.100000000000001" customHeight="1" x14ac:dyDescent="0.25">
      <c r="C1820" s="12"/>
      <c r="E1820" s="130"/>
      <c r="F1820" s="130"/>
      <c r="S1820" s="138"/>
      <c r="U1820" s="154"/>
      <c r="V1820" s="154"/>
      <c r="AF1820" s="137">
        <v>996</v>
      </c>
      <c r="AG1820" s="137">
        <f t="shared" si="351"/>
        <v>-1.6000000000000014E-2</v>
      </c>
      <c r="AK1820" s="137">
        <f t="shared" si="352"/>
        <v>0.39889121905753705</v>
      </c>
      <c r="AL1820" s="137">
        <f t="shared" si="353"/>
        <v>0.49361719584771613</v>
      </c>
      <c r="AM1820" s="137" t="str">
        <f t="shared" si="354"/>
        <v/>
      </c>
      <c r="AN1820" s="137">
        <f t="shared" si="355"/>
        <v>0.39889121905753705</v>
      </c>
      <c r="AO1820" s="137" t="str">
        <f t="shared" si="356"/>
        <v/>
      </c>
      <c r="AP1820" s="137">
        <f t="shared" si="357"/>
        <v>0</v>
      </c>
      <c r="AQ1820" s="137" t="str">
        <f t="shared" si="358"/>
        <v/>
      </c>
      <c r="AR1820" s="137" t="str">
        <f t="shared" si="359"/>
        <v/>
      </c>
      <c r="AZ1820" s="163"/>
      <c r="BA1820" s="142"/>
      <c r="BB1820" s="163"/>
      <c r="BC1820" s="174"/>
      <c r="BD1820" s="174"/>
      <c r="BE1820" s="174"/>
      <c r="BF1820" s="174"/>
      <c r="BG1820" s="164"/>
      <c r="BH1820" s="164"/>
      <c r="BI1820" s="164"/>
      <c r="BK1820" s="137">
        <v>973</v>
      </c>
      <c r="BL1820" s="137">
        <f t="shared" si="347"/>
        <v>6.2208000000001125</v>
      </c>
      <c r="BM1820" s="137">
        <f t="shared" si="348"/>
        <v>0.51421741820770273</v>
      </c>
      <c r="BN1820" s="137">
        <f t="shared" si="349"/>
        <v>7.3223127139554478E-4</v>
      </c>
      <c r="BO1820" s="137" t="str">
        <f t="shared" si="350"/>
        <v/>
      </c>
      <c r="BP1820" s="137" t="str">
        <f t="shared" si="360"/>
        <v/>
      </c>
    </row>
    <row r="1821" spans="3:68" ht="20.100000000000001" customHeight="1" x14ac:dyDescent="0.25">
      <c r="C1821" s="12"/>
      <c r="E1821" s="130"/>
      <c r="F1821" s="130"/>
      <c r="S1821" s="138"/>
      <c r="U1821" s="154"/>
      <c r="V1821" s="154"/>
      <c r="AF1821" s="137">
        <v>997</v>
      </c>
      <c r="AG1821" s="137">
        <f t="shared" si="351"/>
        <v>-1.2000000000000011E-2</v>
      </c>
      <c r="AK1821" s="137">
        <f t="shared" si="352"/>
        <v>0.39891355759127739</v>
      </c>
      <c r="AL1821" s="137">
        <f t="shared" si="353"/>
        <v>0.49521280752807784</v>
      </c>
      <c r="AM1821" s="137" t="str">
        <f t="shared" si="354"/>
        <v/>
      </c>
      <c r="AN1821" s="137">
        <f t="shared" si="355"/>
        <v>0.39891355759127739</v>
      </c>
      <c r="AO1821" s="137" t="str">
        <f t="shared" si="356"/>
        <v/>
      </c>
      <c r="AP1821" s="137">
        <f t="shared" si="357"/>
        <v>0</v>
      </c>
      <c r="AQ1821" s="137" t="str">
        <f t="shared" si="358"/>
        <v/>
      </c>
      <c r="AR1821" s="137" t="str">
        <f t="shared" si="359"/>
        <v/>
      </c>
      <c r="AZ1821" s="163"/>
      <c r="BA1821" s="142"/>
      <c r="BB1821" s="163"/>
      <c r="BC1821" s="174"/>
      <c r="BD1821" s="174"/>
      <c r="BE1821" s="174"/>
      <c r="BF1821" s="174"/>
      <c r="BG1821" s="164"/>
      <c r="BH1821" s="164"/>
      <c r="BI1821" s="164"/>
      <c r="BK1821" s="137">
        <v>974</v>
      </c>
      <c r="BL1821" s="137">
        <f t="shared" si="347"/>
        <v>6.2272000000001126</v>
      </c>
      <c r="BM1821" s="137">
        <f t="shared" si="348"/>
        <v>0.51348518693630718</v>
      </c>
      <c r="BN1821" s="137">
        <f t="shared" si="349"/>
        <v>7.3176965264176719E-4</v>
      </c>
      <c r="BO1821" s="137" t="str">
        <f t="shared" si="350"/>
        <v/>
      </c>
      <c r="BP1821" s="137" t="str">
        <f t="shared" si="360"/>
        <v/>
      </c>
    </row>
    <row r="1822" spans="3:68" ht="20.100000000000001" customHeight="1" x14ac:dyDescent="0.25">
      <c r="C1822" s="12"/>
      <c r="E1822" s="130"/>
      <c r="F1822" s="130"/>
      <c r="S1822" s="138"/>
      <c r="U1822" s="154"/>
      <c r="V1822" s="154"/>
      <c r="AF1822" s="137">
        <v>998</v>
      </c>
      <c r="AG1822" s="137">
        <f t="shared" si="351"/>
        <v>-8.0000000000000071E-3</v>
      </c>
      <c r="AK1822" s="137">
        <f t="shared" si="352"/>
        <v>0.39892951445271613</v>
      </c>
      <c r="AL1822" s="137">
        <f t="shared" si="353"/>
        <v>0.49680849579953634</v>
      </c>
      <c r="AM1822" s="137" t="str">
        <f t="shared" si="354"/>
        <v/>
      </c>
      <c r="AN1822" s="137">
        <f t="shared" si="355"/>
        <v>0.39892951445271613</v>
      </c>
      <c r="AO1822" s="137" t="str">
        <f t="shared" si="356"/>
        <v/>
      </c>
      <c r="AP1822" s="137">
        <f t="shared" si="357"/>
        <v>0</v>
      </c>
      <c r="AQ1822" s="137" t="str">
        <f t="shared" si="358"/>
        <v/>
      </c>
      <c r="AR1822" s="137" t="str">
        <f t="shared" si="359"/>
        <v/>
      </c>
      <c r="AZ1822" s="163"/>
      <c r="BA1822" s="142"/>
      <c r="BB1822" s="163"/>
      <c r="BC1822" s="174"/>
      <c r="BD1822" s="174"/>
      <c r="BE1822" s="174"/>
      <c r="BF1822" s="174"/>
      <c r="BG1822" s="164"/>
      <c r="BH1822" s="164"/>
      <c r="BI1822" s="164"/>
      <c r="BK1822" s="137">
        <v>975</v>
      </c>
      <c r="BL1822" s="137">
        <f t="shared" si="347"/>
        <v>6.2336000000001128</v>
      </c>
      <c r="BM1822" s="137">
        <f t="shared" si="348"/>
        <v>0.51275341728366541</v>
      </c>
      <c r="BN1822" s="137">
        <f t="shared" si="349"/>
        <v>7.3130639574459089E-4</v>
      </c>
      <c r="BO1822" s="137" t="str">
        <f t="shared" si="350"/>
        <v/>
      </c>
      <c r="BP1822" s="137" t="str">
        <f t="shared" si="360"/>
        <v/>
      </c>
    </row>
    <row r="1823" spans="3:68" ht="20.100000000000001" customHeight="1" x14ac:dyDescent="0.25">
      <c r="C1823" s="12"/>
      <c r="E1823" s="130"/>
      <c r="F1823" s="130"/>
      <c r="S1823" s="138"/>
      <c r="U1823" s="154"/>
      <c r="V1823" s="154"/>
      <c r="AF1823" s="137">
        <v>999</v>
      </c>
      <c r="AG1823" s="137">
        <f t="shared" si="351"/>
        <v>-4.0000000000000036E-3</v>
      </c>
      <c r="AK1823" s="137">
        <f t="shared" si="352"/>
        <v>0.39893908887595564</v>
      </c>
      <c r="AL1823" s="137">
        <f t="shared" si="353"/>
        <v>0.49840423513376836</v>
      </c>
      <c r="AM1823" s="137" t="str">
        <f t="shared" si="354"/>
        <v/>
      </c>
      <c r="AN1823" s="137">
        <f t="shared" si="355"/>
        <v>0.39893908887595564</v>
      </c>
      <c r="AO1823" s="137" t="str">
        <f t="shared" si="356"/>
        <v/>
      </c>
      <c r="AP1823" s="137">
        <f t="shared" si="357"/>
        <v>0</v>
      </c>
      <c r="AQ1823" s="137" t="str">
        <f t="shared" si="358"/>
        <v/>
      </c>
      <c r="AR1823" s="137" t="str">
        <f t="shared" si="359"/>
        <v/>
      </c>
      <c r="AZ1823" s="163"/>
      <c r="BA1823" s="142"/>
      <c r="BB1823" s="163"/>
      <c r="BC1823" s="174"/>
      <c r="BD1823" s="174"/>
      <c r="BE1823" s="174"/>
      <c r="BF1823" s="174"/>
      <c r="BG1823" s="164"/>
      <c r="BH1823" s="164"/>
      <c r="BI1823" s="164"/>
      <c r="BK1823" s="137">
        <v>976</v>
      </c>
      <c r="BL1823" s="137">
        <f t="shared" si="347"/>
        <v>6.240000000000113</v>
      </c>
      <c r="BM1823" s="137">
        <f t="shared" si="348"/>
        <v>0.51202211088792082</v>
      </c>
      <c r="BN1823" s="137">
        <f t="shared" si="349"/>
        <v>7.3084150813906845E-4</v>
      </c>
      <c r="BO1823" s="137" t="str">
        <f t="shared" si="350"/>
        <v/>
      </c>
      <c r="BP1823" s="137" t="str">
        <f t="shared" si="360"/>
        <v/>
      </c>
    </row>
    <row r="1824" spans="3:68" ht="20.100000000000001" customHeight="1" x14ac:dyDescent="0.25">
      <c r="C1824" s="12"/>
      <c r="E1824" s="130"/>
      <c r="F1824" s="130"/>
      <c r="S1824" s="138"/>
      <c r="U1824" s="154"/>
      <c r="V1824" s="154"/>
      <c r="AF1824" s="137">
        <v>1000</v>
      </c>
      <c r="AG1824" s="137">
        <f t="shared" si="351"/>
        <v>0</v>
      </c>
      <c r="AK1824" s="137">
        <f t="shared" si="352"/>
        <v>0.3989422804014327</v>
      </c>
      <c r="AL1824" s="137">
        <f t="shared" si="353"/>
        <v>0.5</v>
      </c>
      <c r="AM1824" s="137" t="str">
        <f t="shared" si="354"/>
        <v/>
      </c>
      <c r="AN1824" s="137">
        <f t="shared" si="355"/>
        <v>0.3989422804014327</v>
      </c>
      <c r="AO1824" s="137">
        <f t="shared" si="356"/>
        <v>0.3989422804014327</v>
      </c>
      <c r="AP1824" s="137">
        <f t="shared" si="357"/>
        <v>0</v>
      </c>
      <c r="AQ1824" s="137" t="str">
        <f t="shared" si="358"/>
        <v/>
      </c>
      <c r="AR1824" s="137" t="str">
        <f t="shared" si="359"/>
        <v/>
      </c>
      <c r="AZ1824" s="163"/>
      <c r="BA1824" s="142"/>
      <c r="BB1824" s="163"/>
      <c r="BC1824" s="174"/>
      <c r="BD1824" s="174"/>
      <c r="BE1824" s="174"/>
      <c r="BF1824" s="174"/>
      <c r="BG1824" s="164"/>
      <c r="BH1824" s="164"/>
      <c r="BI1824" s="164"/>
      <c r="BK1824" s="137">
        <v>977</v>
      </c>
      <c r="BL1824" s="137">
        <f t="shared" si="347"/>
        <v>6.2464000000001132</v>
      </c>
      <c r="BM1824" s="137">
        <f t="shared" si="348"/>
        <v>0.51129126937978175</v>
      </c>
      <c r="BN1824" s="137">
        <f t="shared" si="349"/>
        <v>7.303749972500384E-4</v>
      </c>
      <c r="BO1824" s="137" t="str">
        <f t="shared" si="350"/>
        <v/>
      </c>
      <c r="BP1824" s="137" t="str">
        <f t="shared" si="360"/>
        <v/>
      </c>
    </row>
    <row r="1825" spans="3:68" ht="20.100000000000001" customHeight="1" x14ac:dyDescent="0.25">
      <c r="C1825" s="12"/>
      <c r="E1825" s="130"/>
      <c r="F1825" s="130"/>
      <c r="S1825" s="138"/>
      <c r="U1825" s="154"/>
      <c r="V1825" s="154"/>
      <c r="AF1825" s="137">
        <v>1001</v>
      </c>
      <c r="AG1825" s="137">
        <f t="shared" si="351"/>
        <v>4.0000000000004476E-3</v>
      </c>
      <c r="AK1825" s="137">
        <f t="shared" si="352"/>
        <v>0.39893908887595564</v>
      </c>
      <c r="AL1825" s="137">
        <f t="shared" si="353"/>
        <v>0.50159576486623181</v>
      </c>
      <c r="AM1825" s="137" t="str">
        <f t="shared" si="354"/>
        <v/>
      </c>
      <c r="AN1825" s="137">
        <f t="shared" si="355"/>
        <v>0.39893908887595564</v>
      </c>
      <c r="AO1825" s="137" t="str">
        <f t="shared" si="356"/>
        <v/>
      </c>
      <c r="AP1825" s="137">
        <f t="shared" si="357"/>
        <v>0</v>
      </c>
      <c r="AQ1825" s="137" t="str">
        <f t="shared" si="358"/>
        <v/>
      </c>
      <c r="AR1825" s="137" t="str">
        <f t="shared" si="359"/>
        <v/>
      </c>
      <c r="AZ1825" s="163"/>
      <c r="BA1825" s="142"/>
      <c r="BB1825" s="163"/>
      <c r="BC1825" s="174"/>
      <c r="BD1825" s="174"/>
      <c r="BE1825" s="174"/>
      <c r="BF1825" s="174"/>
      <c r="BG1825" s="164"/>
      <c r="BH1825" s="164"/>
      <c r="BI1825" s="164"/>
      <c r="BK1825" s="137">
        <v>978</v>
      </c>
      <c r="BL1825" s="137">
        <f t="shared" si="347"/>
        <v>6.2528000000001134</v>
      </c>
      <c r="BM1825" s="137">
        <f t="shared" si="348"/>
        <v>0.51056089438253172</v>
      </c>
      <c r="BN1825" s="137">
        <f t="shared" si="349"/>
        <v>7.2990687048712921E-4</v>
      </c>
      <c r="BO1825" s="137" t="str">
        <f t="shared" si="350"/>
        <v/>
      </c>
      <c r="BP1825" s="137" t="str">
        <f t="shared" si="360"/>
        <v/>
      </c>
    </row>
    <row r="1826" spans="3:68" ht="20.100000000000001" customHeight="1" x14ac:dyDescent="0.25">
      <c r="C1826" s="12"/>
      <c r="E1826" s="130"/>
      <c r="F1826" s="130"/>
      <c r="S1826" s="138"/>
      <c r="U1826" s="154"/>
      <c r="V1826" s="154"/>
      <c r="AF1826" s="137">
        <v>1002</v>
      </c>
      <c r="AG1826" s="137">
        <f t="shared" si="351"/>
        <v>8.0000000000000071E-3</v>
      </c>
      <c r="AK1826" s="137">
        <f t="shared" si="352"/>
        <v>0.39892951445271613</v>
      </c>
      <c r="AL1826" s="137">
        <f t="shared" si="353"/>
        <v>0.50319150420046366</v>
      </c>
      <c r="AM1826" s="137" t="str">
        <f t="shared" si="354"/>
        <v/>
      </c>
      <c r="AN1826" s="137">
        <f t="shared" si="355"/>
        <v>0.39892951445271613</v>
      </c>
      <c r="AO1826" s="137" t="str">
        <f t="shared" si="356"/>
        <v/>
      </c>
      <c r="AP1826" s="137">
        <f t="shared" si="357"/>
        <v>0</v>
      </c>
      <c r="AQ1826" s="137" t="str">
        <f t="shared" si="358"/>
        <v/>
      </c>
      <c r="AR1826" s="137" t="str">
        <f t="shared" si="359"/>
        <v/>
      </c>
      <c r="AZ1826" s="163"/>
      <c r="BA1826" s="142"/>
      <c r="BB1826" s="163"/>
      <c r="BC1826" s="174"/>
      <c r="BD1826" s="174"/>
      <c r="BE1826" s="174"/>
      <c r="BF1826" s="174"/>
      <c r="BG1826" s="164"/>
      <c r="BH1826" s="164"/>
      <c r="BI1826" s="164"/>
      <c r="BK1826" s="137">
        <v>979</v>
      </c>
      <c r="BL1826" s="137">
        <f t="shared" si="347"/>
        <v>6.2592000000001136</v>
      </c>
      <c r="BM1826" s="137">
        <f t="shared" si="348"/>
        <v>0.50983098751204459</v>
      </c>
      <c r="BN1826" s="137">
        <f t="shared" si="349"/>
        <v>7.2943713525253084E-4</v>
      </c>
      <c r="BO1826" s="137" t="str">
        <f t="shared" si="350"/>
        <v/>
      </c>
      <c r="BP1826" s="137" t="str">
        <f t="shared" si="360"/>
        <v/>
      </c>
    </row>
    <row r="1827" spans="3:68" ht="20.100000000000001" customHeight="1" x14ac:dyDescent="0.25">
      <c r="C1827" s="12"/>
      <c r="E1827" s="130"/>
      <c r="F1827" s="130"/>
      <c r="S1827" s="138"/>
      <c r="U1827" s="154"/>
      <c r="V1827" s="154"/>
      <c r="AF1827" s="137">
        <v>1003</v>
      </c>
      <c r="AG1827" s="137">
        <f t="shared" si="351"/>
        <v>1.2000000000000455E-2</v>
      </c>
      <c r="AK1827" s="137">
        <f t="shared" si="352"/>
        <v>0.39891355759127739</v>
      </c>
      <c r="AL1827" s="137">
        <f t="shared" si="353"/>
        <v>0.50478719247192227</v>
      </c>
      <c r="AM1827" s="137" t="str">
        <f t="shared" si="354"/>
        <v/>
      </c>
      <c r="AN1827" s="137">
        <f t="shared" si="355"/>
        <v>0.39891355759127739</v>
      </c>
      <c r="AO1827" s="137" t="str">
        <f t="shared" si="356"/>
        <v/>
      </c>
      <c r="AP1827" s="137">
        <f t="shared" si="357"/>
        <v>0</v>
      </c>
      <c r="AQ1827" s="137" t="str">
        <f t="shared" si="358"/>
        <v/>
      </c>
      <c r="AR1827" s="137" t="str">
        <f t="shared" si="359"/>
        <v/>
      </c>
      <c r="AZ1827" s="163"/>
      <c r="BA1827" s="142"/>
      <c r="BB1827" s="163"/>
      <c r="BC1827" s="174"/>
      <c r="BD1827" s="174"/>
      <c r="BE1827" s="174"/>
      <c r="BF1827" s="174"/>
      <c r="BG1827" s="164"/>
      <c r="BH1827" s="164"/>
      <c r="BI1827" s="164"/>
      <c r="BK1827" s="137">
        <v>980</v>
      </c>
      <c r="BL1827" s="137">
        <f t="shared" si="347"/>
        <v>6.2656000000001137</v>
      </c>
      <c r="BM1827" s="137">
        <f t="shared" si="348"/>
        <v>0.50910155037679206</v>
      </c>
      <c r="BN1827" s="137">
        <f t="shared" si="349"/>
        <v>7.2896579893522162E-4</v>
      </c>
      <c r="BO1827" s="137" t="str">
        <f t="shared" si="350"/>
        <v/>
      </c>
      <c r="BP1827" s="137" t="str">
        <f t="shared" si="360"/>
        <v/>
      </c>
    </row>
    <row r="1828" spans="3:68" ht="20.100000000000001" customHeight="1" x14ac:dyDescent="0.25">
      <c r="C1828" s="12"/>
      <c r="E1828" s="130"/>
      <c r="F1828" s="130"/>
      <c r="S1828" s="138"/>
      <c r="U1828" s="154"/>
      <c r="V1828" s="154"/>
      <c r="AF1828" s="137">
        <v>1004</v>
      </c>
      <c r="AG1828" s="137">
        <f t="shared" si="351"/>
        <v>1.6000000000000014E-2</v>
      </c>
      <c r="AK1828" s="137">
        <f t="shared" si="352"/>
        <v>0.39889121905753705</v>
      </c>
      <c r="AL1828" s="137">
        <f t="shared" si="353"/>
        <v>0.50638280415228387</v>
      </c>
      <c r="AM1828" s="137" t="str">
        <f t="shared" si="354"/>
        <v/>
      </c>
      <c r="AN1828" s="137">
        <f t="shared" si="355"/>
        <v>0.39889121905753705</v>
      </c>
      <c r="AO1828" s="137" t="str">
        <f t="shared" si="356"/>
        <v/>
      </c>
      <c r="AP1828" s="137">
        <f t="shared" si="357"/>
        <v>0</v>
      </c>
      <c r="AQ1828" s="137" t="str">
        <f t="shared" si="358"/>
        <v/>
      </c>
      <c r="AR1828" s="137" t="str">
        <f t="shared" si="359"/>
        <v/>
      </c>
      <c r="AZ1828" s="163"/>
      <c r="BA1828" s="142"/>
      <c r="BB1828" s="163"/>
      <c r="BC1828" s="174"/>
      <c r="BD1828" s="174"/>
      <c r="BE1828" s="174"/>
      <c r="BF1828" s="174"/>
      <c r="BG1828" s="164"/>
      <c r="BH1828" s="164"/>
      <c r="BI1828" s="164"/>
      <c r="BK1828" s="137">
        <v>981</v>
      </c>
      <c r="BL1828" s="137">
        <f t="shared" si="347"/>
        <v>6.2720000000001139</v>
      </c>
      <c r="BM1828" s="137">
        <f t="shared" si="348"/>
        <v>0.50837258457785683</v>
      </c>
      <c r="BN1828" s="137">
        <f t="shared" si="349"/>
        <v>7.2849286891119025E-4</v>
      </c>
      <c r="BO1828" s="137" t="str">
        <f t="shared" si="350"/>
        <v/>
      </c>
      <c r="BP1828" s="137" t="str">
        <f t="shared" si="360"/>
        <v/>
      </c>
    </row>
    <row r="1829" spans="3:68" ht="20.100000000000001" customHeight="1" x14ac:dyDescent="0.25">
      <c r="C1829" s="12"/>
      <c r="E1829" s="130"/>
      <c r="F1829" s="130"/>
      <c r="S1829" s="138"/>
      <c r="U1829" s="154"/>
      <c r="V1829" s="154"/>
      <c r="AF1829" s="137">
        <v>1005</v>
      </c>
      <c r="AG1829" s="137">
        <f t="shared" si="351"/>
        <v>2.0000000000000462E-2</v>
      </c>
      <c r="AK1829" s="137">
        <f t="shared" si="352"/>
        <v>0.39886249992366613</v>
      </c>
      <c r="AL1829" s="137">
        <f t="shared" si="353"/>
        <v>0.50797831371690216</v>
      </c>
      <c r="AM1829" s="137" t="str">
        <f t="shared" si="354"/>
        <v/>
      </c>
      <c r="AN1829" s="137">
        <f t="shared" si="355"/>
        <v>0.39886249992366613</v>
      </c>
      <c r="AO1829" s="137" t="str">
        <f t="shared" si="356"/>
        <v/>
      </c>
      <c r="AP1829" s="137">
        <f t="shared" si="357"/>
        <v>0</v>
      </c>
      <c r="AQ1829" s="137" t="str">
        <f t="shared" si="358"/>
        <v/>
      </c>
      <c r="AR1829" s="137" t="str">
        <f t="shared" si="359"/>
        <v/>
      </c>
      <c r="AZ1829" s="163"/>
      <c r="BA1829" s="142"/>
      <c r="BB1829" s="163"/>
      <c r="BC1829" s="174"/>
      <c r="BD1829" s="174"/>
      <c r="BE1829" s="174"/>
      <c r="BF1829" s="174"/>
      <c r="BG1829" s="164"/>
      <c r="BH1829" s="164"/>
      <c r="BI1829" s="164"/>
      <c r="BK1829" s="137">
        <v>982</v>
      </c>
      <c r="BL1829" s="137">
        <f t="shared" ref="BL1829:BL1892" si="361">BL1828+$BO$845</f>
        <v>6.2784000000001141</v>
      </c>
      <c r="BM1829" s="137">
        <f t="shared" ref="BM1829:BM1892" si="362">_xlfn.CHISQ.DIST.RT(BL1829,7)</f>
        <v>0.50764409170894564</v>
      </c>
      <c r="BN1829" s="137">
        <f t="shared" ref="BN1829:BN1892" si="363">BM1829-BM1830</f>
        <v>7.280183525467665E-4</v>
      </c>
      <c r="BO1829" s="137" t="str">
        <f t="shared" ref="BO1829:BO1892" si="364">IF(BM1829&lt;(1-$BI$852),BN1829,"")</f>
        <v/>
      </c>
      <c r="BP1829" s="137" t="str">
        <f t="shared" si="360"/>
        <v/>
      </c>
    </row>
    <row r="1830" spans="3:68" ht="20.100000000000001" customHeight="1" x14ac:dyDescent="0.25">
      <c r="C1830" s="12"/>
      <c r="E1830" s="130"/>
      <c r="F1830" s="130"/>
      <c r="S1830" s="138"/>
      <c r="U1830" s="154"/>
      <c r="V1830" s="154"/>
      <c r="AF1830" s="137">
        <v>1006</v>
      </c>
      <c r="AG1830" s="137">
        <f t="shared" si="351"/>
        <v>2.4000000000000021E-2</v>
      </c>
      <c r="AK1830" s="137">
        <f t="shared" si="352"/>
        <v>0.39882740156802315</v>
      </c>
      <c r="AL1830" s="137">
        <f t="shared" si="353"/>
        <v>0.50957369564603061</v>
      </c>
      <c r="AM1830" s="137" t="str">
        <f t="shared" si="354"/>
        <v/>
      </c>
      <c r="AN1830" s="137">
        <f t="shared" si="355"/>
        <v>0.39882740156802315</v>
      </c>
      <c r="AO1830" s="137" t="str">
        <f t="shared" si="356"/>
        <v/>
      </c>
      <c r="AP1830" s="137">
        <f t="shared" si="357"/>
        <v>0</v>
      </c>
      <c r="AQ1830" s="137" t="str">
        <f t="shared" si="358"/>
        <v/>
      </c>
      <c r="AR1830" s="137" t="str">
        <f t="shared" si="359"/>
        <v/>
      </c>
      <c r="AZ1830" s="163"/>
      <c r="BA1830" s="142"/>
      <c r="BB1830" s="163"/>
      <c r="BC1830" s="174"/>
      <c r="BD1830" s="174"/>
      <c r="BE1830" s="174"/>
      <c r="BF1830" s="174"/>
      <c r="BG1830" s="164"/>
      <c r="BH1830" s="164"/>
      <c r="BI1830" s="164"/>
      <c r="BK1830" s="137">
        <v>983</v>
      </c>
      <c r="BL1830" s="137">
        <f t="shared" si="361"/>
        <v>6.2848000000001143</v>
      </c>
      <c r="BM1830" s="137">
        <f t="shared" si="362"/>
        <v>0.50691607335639888</v>
      </c>
      <c r="BN1830" s="137">
        <f t="shared" si="363"/>
        <v>7.2754225719429133E-4</v>
      </c>
      <c r="BO1830" s="137" t="str">
        <f t="shared" si="364"/>
        <v/>
      </c>
      <c r="BP1830" s="137" t="str">
        <f t="shared" si="360"/>
        <v/>
      </c>
    </row>
    <row r="1831" spans="3:68" ht="20.100000000000001" customHeight="1" x14ac:dyDescent="0.25">
      <c r="C1831" s="12"/>
      <c r="E1831" s="130"/>
      <c r="F1831" s="130"/>
      <c r="S1831" s="138"/>
      <c r="U1831" s="154"/>
      <c r="V1831" s="154"/>
      <c r="AF1831" s="137">
        <v>1007</v>
      </c>
      <c r="AG1831" s="137">
        <f t="shared" si="351"/>
        <v>2.8000000000000469E-2</v>
      </c>
      <c r="AK1831" s="137">
        <f t="shared" si="352"/>
        <v>0.3987859256750439</v>
      </c>
      <c r="AL1831" s="137">
        <f t="shared" si="353"/>
        <v>0.51116892442604966</v>
      </c>
      <c r="AM1831" s="137" t="str">
        <f t="shared" si="354"/>
        <v/>
      </c>
      <c r="AN1831" s="137">
        <f t="shared" si="355"/>
        <v>0.3987859256750439</v>
      </c>
      <c r="AO1831" s="137" t="str">
        <f t="shared" si="356"/>
        <v/>
      </c>
      <c r="AP1831" s="137">
        <f t="shared" si="357"/>
        <v>0</v>
      </c>
      <c r="AQ1831" s="137" t="str">
        <f t="shared" si="358"/>
        <v/>
      </c>
      <c r="AR1831" s="137" t="str">
        <f t="shared" si="359"/>
        <v/>
      </c>
      <c r="AZ1831" s="163"/>
      <c r="BA1831" s="142"/>
      <c r="BB1831" s="163"/>
      <c r="BC1831" s="174"/>
      <c r="BD1831" s="174"/>
      <c r="BE1831" s="174"/>
      <c r="BF1831" s="174"/>
      <c r="BG1831" s="164"/>
      <c r="BH1831" s="164"/>
      <c r="BI1831" s="164"/>
      <c r="BK1831" s="137">
        <v>984</v>
      </c>
      <c r="BL1831" s="137">
        <f t="shared" si="361"/>
        <v>6.2912000000001145</v>
      </c>
      <c r="BM1831" s="137">
        <f t="shared" si="362"/>
        <v>0.50618853109920459</v>
      </c>
      <c r="BN1831" s="137">
        <f t="shared" si="363"/>
        <v>7.2706459019677983E-4</v>
      </c>
      <c r="BO1831" s="137" t="str">
        <f t="shared" si="364"/>
        <v/>
      </c>
      <c r="BP1831" s="137" t="str">
        <f t="shared" si="360"/>
        <v/>
      </c>
    </row>
    <row r="1832" spans="3:68" ht="20.100000000000001" customHeight="1" x14ac:dyDescent="0.25">
      <c r="C1832" s="12"/>
      <c r="E1832" s="130"/>
      <c r="F1832" s="130"/>
      <c r="S1832" s="138"/>
      <c r="U1832" s="154"/>
      <c r="V1832" s="154"/>
      <c r="AF1832" s="137">
        <v>1008</v>
      </c>
      <c r="AG1832" s="137">
        <f t="shared" si="351"/>
        <v>3.2000000000000028E-2</v>
      </c>
      <c r="AK1832" s="137">
        <f t="shared" si="352"/>
        <v>0.39873807423510665</v>
      </c>
      <c r="AL1832" s="137">
        <f t="shared" si="353"/>
        <v>0.51276397455068801</v>
      </c>
      <c r="AM1832" s="137" t="str">
        <f t="shared" si="354"/>
        <v/>
      </c>
      <c r="AN1832" s="137">
        <f t="shared" si="355"/>
        <v>0.39873807423510665</v>
      </c>
      <c r="AO1832" s="137" t="str">
        <f t="shared" si="356"/>
        <v/>
      </c>
      <c r="AP1832" s="137">
        <f t="shared" si="357"/>
        <v>0</v>
      </c>
      <c r="AQ1832" s="137" t="str">
        <f t="shared" si="358"/>
        <v/>
      </c>
      <c r="AR1832" s="137" t="str">
        <f t="shared" si="359"/>
        <v/>
      </c>
      <c r="AZ1832" s="163"/>
      <c r="BA1832" s="142"/>
      <c r="BB1832" s="163"/>
      <c r="BC1832" s="174"/>
      <c r="BD1832" s="174"/>
      <c r="BE1832" s="174"/>
      <c r="BF1832" s="174"/>
      <c r="BG1832" s="164"/>
      <c r="BH1832" s="164"/>
      <c r="BI1832" s="164"/>
      <c r="BK1832" s="137">
        <v>985</v>
      </c>
      <c r="BL1832" s="137">
        <f t="shared" si="361"/>
        <v>6.2976000000001147</v>
      </c>
      <c r="BM1832" s="137">
        <f t="shared" si="362"/>
        <v>0.50546146650900781</v>
      </c>
      <c r="BN1832" s="137">
        <f t="shared" si="363"/>
        <v>7.2658535888381337E-4</v>
      </c>
      <c r="BO1832" s="137" t="str">
        <f t="shared" si="364"/>
        <v/>
      </c>
      <c r="BP1832" s="137" t="str">
        <f t="shared" si="360"/>
        <v/>
      </c>
    </row>
    <row r="1833" spans="3:68" ht="20.100000000000001" customHeight="1" x14ac:dyDescent="0.25">
      <c r="C1833" s="12"/>
      <c r="E1833" s="130"/>
      <c r="F1833" s="130"/>
      <c r="S1833" s="138"/>
      <c r="U1833" s="154"/>
      <c r="V1833" s="154"/>
      <c r="AF1833" s="137">
        <v>1009</v>
      </c>
      <c r="AG1833" s="137">
        <f t="shared" si="351"/>
        <v>3.6000000000000476E-2</v>
      </c>
      <c r="AK1833" s="137">
        <f t="shared" si="352"/>
        <v>0.3986838495443733</v>
      </c>
      <c r="AL1833" s="137">
        <f t="shared" si="353"/>
        <v>0.51435882052224913</v>
      </c>
      <c r="AM1833" s="137" t="str">
        <f t="shared" si="354"/>
        <v/>
      </c>
      <c r="AN1833" s="137">
        <f t="shared" si="355"/>
        <v>0.3986838495443733</v>
      </c>
      <c r="AO1833" s="137" t="str">
        <f t="shared" si="356"/>
        <v/>
      </c>
      <c r="AP1833" s="137">
        <f t="shared" si="357"/>
        <v>0</v>
      </c>
      <c r="AQ1833" s="137" t="str">
        <f t="shared" si="358"/>
        <v/>
      </c>
      <c r="AR1833" s="137" t="str">
        <f t="shared" si="359"/>
        <v/>
      </c>
      <c r="AZ1833" s="163"/>
      <c r="BA1833" s="142"/>
      <c r="BB1833" s="163"/>
      <c r="BC1833" s="174"/>
      <c r="BD1833" s="174"/>
      <c r="BE1833" s="174"/>
      <c r="BF1833" s="174"/>
      <c r="BG1833" s="164"/>
      <c r="BH1833" s="164"/>
      <c r="BI1833" s="164"/>
      <c r="BK1833" s="137">
        <v>986</v>
      </c>
      <c r="BL1833" s="137">
        <f t="shared" si="361"/>
        <v>6.3040000000001148</v>
      </c>
      <c r="BM1833" s="137">
        <f t="shared" si="362"/>
        <v>0.50473488115012399</v>
      </c>
      <c r="BN1833" s="137">
        <f t="shared" si="363"/>
        <v>7.2610457057309397E-4</v>
      </c>
      <c r="BO1833" s="137" t="str">
        <f t="shared" si="364"/>
        <v/>
      </c>
      <c r="BP1833" s="137" t="str">
        <f t="shared" si="360"/>
        <v/>
      </c>
    </row>
    <row r="1834" spans="3:68" ht="20.100000000000001" customHeight="1" x14ac:dyDescent="0.25">
      <c r="C1834" s="12"/>
      <c r="E1834" s="130"/>
      <c r="F1834" s="130"/>
      <c r="S1834" s="138"/>
      <c r="U1834" s="154"/>
      <c r="V1834" s="154"/>
      <c r="AF1834" s="137">
        <v>1010</v>
      </c>
      <c r="AG1834" s="137">
        <f t="shared" si="351"/>
        <v>4.0000000000000036E-2</v>
      </c>
      <c r="AK1834" s="137">
        <f t="shared" si="352"/>
        <v>0.39862325420460504</v>
      </c>
      <c r="AL1834" s="137">
        <f t="shared" si="353"/>
        <v>0.51595343685283079</v>
      </c>
      <c r="AM1834" s="137" t="str">
        <f t="shared" si="354"/>
        <v/>
      </c>
      <c r="AN1834" s="137">
        <f t="shared" si="355"/>
        <v>0.39862325420460504</v>
      </c>
      <c r="AO1834" s="137" t="str">
        <f t="shared" si="356"/>
        <v/>
      </c>
      <c r="AP1834" s="137">
        <f t="shared" si="357"/>
        <v>0</v>
      </c>
      <c r="AQ1834" s="137" t="str">
        <f t="shared" si="358"/>
        <v/>
      </c>
      <c r="AR1834" s="137" t="str">
        <f t="shared" si="359"/>
        <v/>
      </c>
      <c r="AZ1834" s="163"/>
      <c r="BA1834" s="142"/>
      <c r="BB1834" s="163"/>
      <c r="BC1834" s="174"/>
      <c r="BD1834" s="174"/>
      <c r="BE1834" s="174"/>
      <c r="BF1834" s="174"/>
      <c r="BG1834" s="164"/>
      <c r="BH1834" s="164"/>
      <c r="BI1834" s="164"/>
      <c r="BK1834" s="137">
        <v>987</v>
      </c>
      <c r="BL1834" s="137">
        <f t="shared" si="361"/>
        <v>6.310400000000115</v>
      </c>
      <c r="BM1834" s="137">
        <f t="shared" si="362"/>
        <v>0.5040087765795509</v>
      </c>
      <c r="BN1834" s="137">
        <f t="shared" si="363"/>
        <v>7.2562223257066627E-4</v>
      </c>
      <c r="BO1834" s="137" t="str">
        <f t="shared" si="364"/>
        <v/>
      </c>
      <c r="BP1834" s="137" t="str">
        <f t="shared" si="360"/>
        <v/>
      </c>
    </row>
    <row r="1835" spans="3:68" ht="20.100000000000001" customHeight="1" x14ac:dyDescent="0.25">
      <c r="C1835" s="12"/>
      <c r="E1835" s="130"/>
      <c r="F1835" s="130"/>
      <c r="S1835" s="138"/>
      <c r="U1835" s="154"/>
      <c r="V1835" s="154"/>
      <c r="AF1835" s="137">
        <v>1011</v>
      </c>
      <c r="AG1835" s="137">
        <f t="shared" si="351"/>
        <v>4.4000000000000483E-2</v>
      </c>
      <c r="AK1835" s="137">
        <f t="shared" si="352"/>
        <v>0.39855629112295499</v>
      </c>
      <c r="AL1835" s="137">
        <f t="shared" si="353"/>
        <v>0.51754779806554996</v>
      </c>
      <c r="AM1835" s="137" t="str">
        <f t="shared" si="354"/>
        <v/>
      </c>
      <c r="AN1835" s="137">
        <f t="shared" si="355"/>
        <v>0.39855629112295499</v>
      </c>
      <c r="AO1835" s="137" t="str">
        <f t="shared" si="356"/>
        <v/>
      </c>
      <c r="AP1835" s="137">
        <f t="shared" si="357"/>
        <v>0</v>
      </c>
      <c r="AQ1835" s="137" t="str">
        <f t="shared" si="358"/>
        <v/>
      </c>
      <c r="AR1835" s="137" t="str">
        <f t="shared" si="359"/>
        <v/>
      </c>
      <c r="AZ1835" s="163"/>
      <c r="BA1835" s="142"/>
      <c r="BB1835" s="163"/>
      <c r="BC1835" s="174"/>
      <c r="BD1835" s="174"/>
      <c r="BE1835" s="174"/>
      <c r="BF1835" s="174"/>
      <c r="BG1835" s="164"/>
      <c r="BH1835" s="164"/>
      <c r="BI1835" s="164"/>
      <c r="BK1835" s="137">
        <v>988</v>
      </c>
      <c r="BL1835" s="137">
        <f t="shared" si="361"/>
        <v>6.3168000000001152</v>
      </c>
      <c r="BM1835" s="137">
        <f t="shared" si="362"/>
        <v>0.50328315434698023</v>
      </c>
      <c r="BN1835" s="137">
        <f t="shared" si="363"/>
        <v>7.2513835217102862E-4</v>
      </c>
      <c r="BO1835" s="137" t="str">
        <f t="shared" si="364"/>
        <v/>
      </c>
      <c r="BP1835" s="137" t="str">
        <f t="shared" si="360"/>
        <v/>
      </c>
    </row>
    <row r="1836" spans="3:68" ht="20.100000000000001" customHeight="1" x14ac:dyDescent="0.25">
      <c r="C1836" s="12"/>
      <c r="E1836" s="130"/>
      <c r="F1836" s="130"/>
      <c r="S1836" s="138"/>
      <c r="U1836" s="154"/>
      <c r="V1836" s="154"/>
      <c r="AF1836" s="137">
        <v>1012</v>
      </c>
      <c r="AG1836" s="137">
        <f t="shared" si="351"/>
        <v>4.8000000000000043E-2</v>
      </c>
      <c r="AK1836" s="137">
        <f t="shared" si="352"/>
        <v>0.39848296351173551</v>
      </c>
      <c r="AL1836" s="137">
        <f t="shared" si="353"/>
        <v>0.51914187869576145</v>
      </c>
      <c r="AM1836" s="137" t="str">
        <f t="shared" si="354"/>
        <v/>
      </c>
      <c r="AN1836" s="137">
        <f t="shared" si="355"/>
        <v>0.39848296351173551</v>
      </c>
      <c r="AO1836" s="137" t="str">
        <f t="shared" si="356"/>
        <v/>
      </c>
      <c r="AP1836" s="137">
        <f t="shared" si="357"/>
        <v>0</v>
      </c>
      <c r="AQ1836" s="137" t="str">
        <f t="shared" si="358"/>
        <v/>
      </c>
      <c r="AR1836" s="137" t="str">
        <f t="shared" si="359"/>
        <v/>
      </c>
      <c r="AZ1836" s="163"/>
      <c r="BA1836" s="142"/>
      <c r="BB1836" s="163"/>
      <c r="BC1836" s="174"/>
      <c r="BD1836" s="174"/>
      <c r="BE1836" s="174"/>
      <c r="BF1836" s="174"/>
      <c r="BG1836" s="164"/>
      <c r="BH1836" s="164"/>
      <c r="BI1836" s="164"/>
      <c r="BK1836" s="137">
        <v>989</v>
      </c>
      <c r="BL1836" s="137">
        <f t="shared" si="361"/>
        <v>6.3232000000001154</v>
      </c>
      <c r="BM1836" s="137">
        <f t="shared" si="362"/>
        <v>0.5025580159948092</v>
      </c>
      <c r="BN1836" s="137">
        <f t="shared" si="363"/>
        <v>7.2465293665646691E-4</v>
      </c>
      <c r="BO1836" s="137" t="str">
        <f t="shared" si="364"/>
        <v/>
      </c>
      <c r="BP1836" s="137" t="str">
        <f t="shared" si="360"/>
        <v/>
      </c>
    </row>
    <row r="1837" spans="3:68" ht="20.100000000000001" customHeight="1" x14ac:dyDescent="0.25">
      <c r="C1837" s="12"/>
      <c r="E1837" s="130"/>
      <c r="F1837" s="130"/>
      <c r="S1837" s="138"/>
      <c r="U1837" s="154"/>
      <c r="V1837" s="154"/>
      <c r="AF1837" s="137">
        <v>1013</v>
      </c>
      <c r="AG1837" s="137">
        <f t="shared" si="351"/>
        <v>5.200000000000049E-2</v>
      </c>
      <c r="AK1837" s="137">
        <f t="shared" si="352"/>
        <v>0.39840327488816113</v>
      </c>
      <c r="AL1837" s="137">
        <f t="shared" si="353"/>
        <v>0.52073565329228044</v>
      </c>
      <c r="AM1837" s="137" t="str">
        <f t="shared" si="354"/>
        <v/>
      </c>
      <c r="AN1837" s="137">
        <f t="shared" si="355"/>
        <v>0.39840327488816113</v>
      </c>
      <c r="AO1837" s="137" t="str">
        <f t="shared" si="356"/>
        <v/>
      </c>
      <c r="AP1837" s="137">
        <f t="shared" si="357"/>
        <v>0</v>
      </c>
      <c r="AQ1837" s="137" t="str">
        <f t="shared" si="358"/>
        <v/>
      </c>
      <c r="AR1837" s="137" t="str">
        <f t="shared" si="359"/>
        <v/>
      </c>
      <c r="AZ1837" s="163"/>
      <c r="BA1837" s="142"/>
      <c r="BB1837" s="163"/>
      <c r="BC1837" s="174"/>
      <c r="BD1837" s="174"/>
      <c r="BE1837" s="174"/>
      <c r="BF1837" s="174"/>
      <c r="BG1837" s="164"/>
      <c r="BH1837" s="164"/>
      <c r="BI1837" s="164"/>
      <c r="BK1837" s="137">
        <v>990</v>
      </c>
      <c r="BL1837" s="137">
        <f t="shared" si="361"/>
        <v>6.3296000000001156</v>
      </c>
      <c r="BM1837" s="137">
        <f t="shared" si="362"/>
        <v>0.50183336305815274</v>
      </c>
      <c r="BN1837" s="137">
        <f t="shared" si="363"/>
        <v>7.2416599329605535E-4</v>
      </c>
      <c r="BO1837" s="137" t="str">
        <f t="shared" si="364"/>
        <v/>
      </c>
      <c r="BP1837" s="137" t="str">
        <f t="shared" si="360"/>
        <v/>
      </c>
    </row>
    <row r="1838" spans="3:68" ht="20.100000000000001" customHeight="1" x14ac:dyDescent="0.25">
      <c r="C1838" s="12"/>
      <c r="E1838" s="130"/>
      <c r="F1838" s="130"/>
      <c r="S1838" s="138"/>
      <c r="U1838" s="154"/>
      <c r="V1838" s="154"/>
      <c r="AF1838" s="137">
        <v>1014</v>
      </c>
      <c r="AG1838" s="137">
        <f t="shared" si="351"/>
        <v>5.600000000000005E-2</v>
      </c>
      <c r="AK1838" s="137">
        <f t="shared" si="352"/>
        <v>0.39831722907406775</v>
      </c>
      <c r="AL1838" s="137">
        <f t="shared" si="353"/>
        <v>0.52232909641859915</v>
      </c>
      <c r="AM1838" s="137" t="str">
        <f t="shared" si="354"/>
        <v/>
      </c>
      <c r="AN1838" s="137">
        <f t="shared" si="355"/>
        <v>0.39831722907406775</v>
      </c>
      <c r="AO1838" s="137" t="str">
        <f t="shared" si="356"/>
        <v/>
      </c>
      <c r="AP1838" s="137">
        <f t="shared" si="357"/>
        <v>0</v>
      </c>
      <c r="AQ1838" s="137" t="str">
        <f t="shared" si="358"/>
        <v/>
      </c>
      <c r="AR1838" s="137" t="str">
        <f t="shared" si="359"/>
        <v/>
      </c>
      <c r="AZ1838" s="163"/>
      <c r="BA1838" s="142"/>
      <c r="BB1838" s="163"/>
      <c r="BC1838" s="174"/>
      <c r="BD1838" s="174"/>
      <c r="BE1838" s="174"/>
      <c r="BF1838" s="174"/>
      <c r="BG1838" s="164"/>
      <c r="BH1838" s="164"/>
      <c r="BI1838" s="164"/>
      <c r="BK1838" s="137">
        <v>991</v>
      </c>
      <c r="BL1838" s="137">
        <f t="shared" si="361"/>
        <v>6.3360000000001158</v>
      </c>
      <c r="BM1838" s="137">
        <f t="shared" si="362"/>
        <v>0.50110919706485668</v>
      </c>
      <c r="BN1838" s="137">
        <f t="shared" si="363"/>
        <v>7.2367752934932028E-4</v>
      </c>
      <c r="BO1838" s="137" t="str">
        <f t="shared" si="364"/>
        <v/>
      </c>
      <c r="BP1838" s="137" t="str">
        <f t="shared" si="360"/>
        <v/>
      </c>
    </row>
    <row r="1839" spans="3:68" ht="20.100000000000001" customHeight="1" x14ac:dyDescent="0.25">
      <c r="C1839" s="12"/>
      <c r="E1839" s="130"/>
      <c r="F1839" s="130"/>
      <c r="S1839" s="138"/>
      <c r="U1839" s="154"/>
      <c r="V1839" s="154"/>
      <c r="AF1839" s="137">
        <v>1015</v>
      </c>
      <c r="AG1839" s="137">
        <f t="shared" si="351"/>
        <v>6.0000000000000497E-2</v>
      </c>
      <c r="AK1839" s="137">
        <f t="shared" si="352"/>
        <v>0.39822483019560689</v>
      </c>
      <c r="AL1839" s="137">
        <f t="shared" si="353"/>
        <v>0.52392218265410706</v>
      </c>
      <c r="AM1839" s="137" t="str">
        <f t="shared" si="354"/>
        <v/>
      </c>
      <c r="AN1839" s="137">
        <f t="shared" si="355"/>
        <v>0.39822483019560689</v>
      </c>
      <c r="AO1839" s="137" t="str">
        <f t="shared" si="356"/>
        <v/>
      </c>
      <c r="AP1839" s="137">
        <f t="shared" si="357"/>
        <v>0</v>
      </c>
      <c r="AQ1839" s="137" t="str">
        <f t="shared" si="358"/>
        <v/>
      </c>
      <c r="AR1839" s="137" t="str">
        <f t="shared" si="359"/>
        <v/>
      </c>
      <c r="AZ1839" s="163"/>
      <c r="BA1839" s="142"/>
      <c r="BB1839" s="163"/>
      <c r="BC1839" s="174"/>
      <c r="BD1839" s="174"/>
      <c r="BE1839" s="174"/>
      <c r="BF1839" s="174"/>
      <c r="BG1839" s="164"/>
      <c r="BH1839" s="164"/>
      <c r="BI1839" s="164"/>
      <c r="BK1839" s="137">
        <v>992</v>
      </c>
      <c r="BL1839" s="137">
        <f t="shared" si="361"/>
        <v>6.3424000000001159</v>
      </c>
      <c r="BM1839" s="137">
        <f t="shared" si="362"/>
        <v>0.50038551953550736</v>
      </c>
      <c r="BN1839" s="137">
        <f t="shared" si="363"/>
        <v>7.2318755206102203E-4</v>
      </c>
      <c r="BO1839" s="137" t="str">
        <f t="shared" si="364"/>
        <v/>
      </c>
      <c r="BP1839" s="137" t="str">
        <f t="shared" si="360"/>
        <v/>
      </c>
    </row>
    <row r="1840" spans="3:68" ht="20.100000000000001" customHeight="1" x14ac:dyDescent="0.25">
      <c r="C1840" s="12"/>
      <c r="E1840" s="130"/>
      <c r="F1840" s="130"/>
      <c r="S1840" s="138"/>
      <c r="U1840" s="154"/>
      <c r="V1840" s="154"/>
      <c r="AF1840" s="137">
        <v>1016</v>
      </c>
      <c r="AG1840" s="137">
        <f t="shared" si="351"/>
        <v>6.4000000000000057E-2</v>
      </c>
      <c r="AK1840" s="137">
        <f t="shared" si="352"/>
        <v>0.3981260826829161</v>
      </c>
      <c r="AL1840" s="137">
        <f t="shared" si="353"/>
        <v>0.52551488659530499</v>
      </c>
      <c r="AM1840" s="137" t="str">
        <f t="shared" si="354"/>
        <v/>
      </c>
      <c r="AN1840" s="137">
        <f t="shared" si="355"/>
        <v>0.3981260826829161</v>
      </c>
      <c r="AO1840" s="137" t="str">
        <f t="shared" si="356"/>
        <v/>
      </c>
      <c r="AP1840" s="137">
        <f t="shared" si="357"/>
        <v>0</v>
      </c>
      <c r="AQ1840" s="137" t="str">
        <f t="shared" si="358"/>
        <v/>
      </c>
      <c r="AR1840" s="137" t="str">
        <f t="shared" si="359"/>
        <v/>
      </c>
      <c r="AZ1840" s="163"/>
      <c r="BA1840" s="142"/>
      <c r="BB1840" s="163"/>
      <c r="BC1840" s="174"/>
      <c r="BD1840" s="174"/>
      <c r="BE1840" s="174"/>
      <c r="BF1840" s="174"/>
      <c r="BG1840" s="164"/>
      <c r="BH1840" s="164"/>
      <c r="BI1840" s="164"/>
      <c r="BK1840" s="137">
        <v>993</v>
      </c>
      <c r="BL1840" s="137">
        <f t="shared" si="361"/>
        <v>6.3488000000001161</v>
      </c>
      <c r="BM1840" s="137">
        <f t="shared" si="362"/>
        <v>0.49966233198344634</v>
      </c>
      <c r="BN1840" s="137">
        <f t="shared" si="363"/>
        <v>7.2269606866459668E-4</v>
      </c>
      <c r="BO1840" s="137" t="str">
        <f t="shared" si="364"/>
        <v/>
      </c>
      <c r="BP1840" s="137" t="str">
        <f t="shared" si="360"/>
        <v/>
      </c>
    </row>
    <row r="1841" spans="3:68" ht="20.100000000000001" customHeight="1" x14ac:dyDescent="0.25">
      <c r="C1841" s="12"/>
      <c r="E1841" s="130"/>
      <c r="F1841" s="130"/>
      <c r="S1841" s="138"/>
      <c r="U1841" s="154"/>
      <c r="V1841" s="154"/>
      <c r="AF1841" s="137">
        <v>1017</v>
      </c>
      <c r="AG1841" s="137">
        <f t="shared" si="351"/>
        <v>6.8000000000000504E-2</v>
      </c>
      <c r="AK1841" s="137">
        <f t="shared" si="352"/>
        <v>0.3980209912697647</v>
      </c>
      <c r="AL1841" s="137">
        <f t="shared" si="353"/>
        <v>0.52710718285702296</v>
      </c>
      <c r="AM1841" s="137" t="str">
        <f t="shared" si="354"/>
        <v/>
      </c>
      <c r="AN1841" s="137">
        <f t="shared" si="355"/>
        <v>0.3980209912697647</v>
      </c>
      <c r="AO1841" s="137" t="str">
        <f t="shared" si="356"/>
        <v/>
      </c>
      <c r="AP1841" s="137">
        <f t="shared" si="357"/>
        <v>0</v>
      </c>
      <c r="AQ1841" s="137" t="str">
        <f t="shared" si="358"/>
        <v/>
      </c>
      <c r="AR1841" s="137" t="str">
        <f t="shared" si="359"/>
        <v/>
      </c>
      <c r="AZ1841" s="163"/>
      <c r="BA1841" s="142"/>
      <c r="BB1841" s="163"/>
      <c r="BC1841" s="174"/>
      <c r="BD1841" s="174"/>
      <c r="BE1841" s="174"/>
      <c r="BF1841" s="174"/>
      <c r="BG1841" s="164"/>
      <c r="BH1841" s="164"/>
      <c r="BI1841" s="164"/>
      <c r="BK1841" s="137">
        <v>994</v>
      </c>
      <c r="BL1841" s="137">
        <f t="shared" si="361"/>
        <v>6.3552000000001163</v>
      </c>
      <c r="BM1841" s="137">
        <f t="shared" si="362"/>
        <v>0.49893963591478174</v>
      </c>
      <c r="BN1841" s="137">
        <f t="shared" si="363"/>
        <v>7.2220308638293318E-4</v>
      </c>
      <c r="BO1841" s="137" t="str">
        <f t="shared" si="364"/>
        <v/>
      </c>
      <c r="BP1841" s="137" t="str">
        <f t="shared" si="360"/>
        <v/>
      </c>
    </row>
    <row r="1842" spans="3:68" ht="20.100000000000001" customHeight="1" x14ac:dyDescent="0.25">
      <c r="C1842" s="12"/>
      <c r="E1842" s="130"/>
      <c r="F1842" s="130"/>
      <c r="S1842" s="138"/>
      <c r="U1842" s="154"/>
      <c r="V1842" s="154"/>
      <c r="AF1842" s="137">
        <v>1018</v>
      </c>
      <c r="AG1842" s="137">
        <f t="shared" si="351"/>
        <v>7.2000000000000064E-2</v>
      </c>
      <c r="AK1842" s="137">
        <f t="shared" si="352"/>
        <v>0.39790956099317593</v>
      </c>
      <c r="AL1842" s="137">
        <f t="shared" si="353"/>
        <v>0.52869904607363161</v>
      </c>
      <c r="AM1842" s="137" t="str">
        <f t="shared" si="354"/>
        <v/>
      </c>
      <c r="AN1842" s="137">
        <f t="shared" si="355"/>
        <v>0.39790956099317593</v>
      </c>
      <c r="AO1842" s="137" t="str">
        <f t="shared" si="356"/>
        <v/>
      </c>
      <c r="AP1842" s="137">
        <f t="shared" si="357"/>
        <v>0</v>
      </c>
      <c r="AQ1842" s="137" t="str">
        <f t="shared" si="358"/>
        <v/>
      </c>
      <c r="AR1842" s="137" t="str">
        <f t="shared" si="359"/>
        <v/>
      </c>
      <c r="AZ1842" s="163"/>
      <c r="BA1842" s="142"/>
      <c r="BB1842" s="163"/>
      <c r="BC1842" s="174"/>
      <c r="BD1842" s="174"/>
      <c r="BE1842" s="174"/>
      <c r="BF1842" s="174"/>
      <c r="BG1842" s="164"/>
      <c r="BH1842" s="164"/>
      <c r="BI1842" s="164"/>
      <c r="BK1842" s="137">
        <v>995</v>
      </c>
      <c r="BL1842" s="137">
        <f t="shared" si="361"/>
        <v>6.3616000000001165</v>
      </c>
      <c r="BM1842" s="137">
        <f t="shared" si="362"/>
        <v>0.49821743282839881</v>
      </c>
      <c r="BN1842" s="137">
        <f t="shared" si="363"/>
        <v>7.2170861242393247E-4</v>
      </c>
      <c r="BO1842" s="137" t="str">
        <f t="shared" si="364"/>
        <v/>
      </c>
      <c r="BP1842" s="137" t="str">
        <f t="shared" si="360"/>
        <v/>
      </c>
    </row>
    <row r="1843" spans="3:68" ht="20.100000000000001" customHeight="1" x14ac:dyDescent="0.25">
      <c r="C1843" s="12"/>
      <c r="E1843" s="130"/>
      <c r="F1843" s="130"/>
      <c r="S1843" s="138"/>
      <c r="U1843" s="154"/>
      <c r="V1843" s="154"/>
      <c r="AF1843" s="137">
        <v>1019</v>
      </c>
      <c r="AG1843" s="137">
        <f t="shared" si="351"/>
        <v>7.6000000000000512E-2</v>
      </c>
      <c r="AK1843" s="137">
        <f t="shared" si="352"/>
        <v>0.39779179719302415</v>
      </c>
      <c r="AL1843" s="137">
        <f t="shared" si="353"/>
        <v>0.53029045090025684</v>
      </c>
      <c r="AM1843" s="137" t="str">
        <f t="shared" si="354"/>
        <v/>
      </c>
      <c r="AN1843" s="137">
        <f t="shared" si="355"/>
        <v>0.39779179719302415</v>
      </c>
      <c r="AO1843" s="137" t="str">
        <f t="shared" si="356"/>
        <v/>
      </c>
      <c r="AP1843" s="137">
        <f t="shared" si="357"/>
        <v>0</v>
      </c>
      <c r="AQ1843" s="137" t="str">
        <f t="shared" si="358"/>
        <v/>
      </c>
      <c r="AR1843" s="137" t="str">
        <f t="shared" si="359"/>
        <v/>
      </c>
      <c r="AZ1843" s="163"/>
      <c r="BA1843" s="142"/>
      <c r="BB1843" s="163"/>
      <c r="BC1843" s="174"/>
      <c r="BD1843" s="174"/>
      <c r="BE1843" s="174"/>
      <c r="BF1843" s="174"/>
      <c r="BG1843" s="164"/>
      <c r="BH1843" s="164"/>
      <c r="BI1843" s="164"/>
      <c r="BK1843" s="137">
        <v>996</v>
      </c>
      <c r="BL1843" s="137">
        <f t="shared" si="361"/>
        <v>6.3680000000001167</v>
      </c>
      <c r="BM1843" s="137">
        <f t="shared" si="362"/>
        <v>0.49749572421597488</v>
      </c>
      <c r="BN1843" s="137">
        <f t="shared" si="363"/>
        <v>7.2121265398583656E-4</v>
      </c>
      <c r="BO1843" s="137" t="str">
        <f t="shared" si="364"/>
        <v/>
      </c>
      <c r="BP1843" s="137" t="str">
        <f t="shared" si="360"/>
        <v/>
      </c>
    </row>
    <row r="1844" spans="3:68" ht="20.100000000000001" customHeight="1" x14ac:dyDescent="0.25">
      <c r="C1844" s="12"/>
      <c r="E1844" s="130"/>
      <c r="F1844" s="130"/>
      <c r="S1844" s="138"/>
      <c r="U1844" s="154"/>
      <c r="V1844" s="154"/>
      <c r="AF1844" s="137">
        <v>1020</v>
      </c>
      <c r="AG1844" s="137">
        <f t="shared" si="351"/>
        <v>8.0000000000000071E-2</v>
      </c>
      <c r="AK1844" s="137">
        <f t="shared" si="352"/>
        <v>0.39766770551160885</v>
      </c>
      <c r="AL1844" s="137">
        <f t="shared" si="353"/>
        <v>0.53188137201398744</v>
      </c>
      <c r="AM1844" s="137" t="str">
        <f t="shared" si="354"/>
        <v/>
      </c>
      <c r="AN1844" s="137">
        <f t="shared" si="355"/>
        <v>0.39766770551160885</v>
      </c>
      <c r="AO1844" s="137" t="str">
        <f t="shared" si="356"/>
        <v/>
      </c>
      <c r="AP1844" s="137">
        <f t="shared" si="357"/>
        <v>0</v>
      </c>
      <c r="AQ1844" s="137" t="str">
        <f t="shared" si="358"/>
        <v/>
      </c>
      <c r="AR1844" s="137" t="str">
        <f t="shared" si="359"/>
        <v/>
      </c>
      <c r="AZ1844" s="163"/>
      <c r="BA1844" s="142"/>
      <c r="BB1844" s="163"/>
      <c r="BC1844" s="174"/>
      <c r="BD1844" s="174"/>
      <c r="BE1844" s="174"/>
      <c r="BF1844" s="174"/>
      <c r="BG1844" s="164"/>
      <c r="BH1844" s="164"/>
      <c r="BI1844" s="164"/>
      <c r="BK1844" s="137">
        <v>997</v>
      </c>
      <c r="BL1844" s="137">
        <f t="shared" si="361"/>
        <v>6.3744000000001169</v>
      </c>
      <c r="BM1844" s="137">
        <f t="shared" si="362"/>
        <v>0.49677451156198904</v>
      </c>
      <c r="BN1844" s="137">
        <f t="shared" si="363"/>
        <v>7.207152182522325E-4</v>
      </c>
      <c r="BO1844" s="137" t="str">
        <f t="shared" si="364"/>
        <v/>
      </c>
      <c r="BP1844" s="137" t="str">
        <f t="shared" si="360"/>
        <v/>
      </c>
    </row>
    <row r="1845" spans="3:68" ht="20.100000000000001" customHeight="1" x14ac:dyDescent="0.25">
      <c r="C1845" s="12"/>
      <c r="E1845" s="130"/>
      <c r="F1845" s="130"/>
      <c r="S1845" s="138"/>
      <c r="U1845" s="154"/>
      <c r="V1845" s="154"/>
      <c r="AF1845" s="137">
        <v>1021</v>
      </c>
      <c r="AG1845" s="137">
        <f t="shared" si="351"/>
        <v>8.4000000000000519E-2</v>
      </c>
      <c r="AK1845" s="137">
        <f t="shared" si="352"/>
        <v>0.39753729189320369</v>
      </c>
      <c r="AL1845" s="137">
        <f t="shared" si="353"/>
        <v>0.533471784115087</v>
      </c>
      <c r="AM1845" s="137" t="str">
        <f t="shared" si="354"/>
        <v/>
      </c>
      <c r="AN1845" s="137">
        <f t="shared" si="355"/>
        <v>0.39753729189320369</v>
      </c>
      <c r="AO1845" s="137" t="str">
        <f t="shared" si="356"/>
        <v/>
      </c>
      <c r="AP1845" s="137">
        <f t="shared" si="357"/>
        <v>0</v>
      </c>
      <c r="AQ1845" s="137" t="str">
        <f t="shared" si="358"/>
        <v/>
      </c>
      <c r="AR1845" s="137" t="str">
        <f t="shared" si="359"/>
        <v/>
      </c>
      <c r="AZ1845" s="163"/>
      <c r="BA1845" s="142"/>
      <c r="BB1845" s="163"/>
      <c r="BC1845" s="174"/>
      <c r="BD1845" s="174"/>
      <c r="BE1845" s="174"/>
      <c r="BF1845" s="174"/>
      <c r="BG1845" s="164"/>
      <c r="BH1845" s="164"/>
      <c r="BI1845" s="164"/>
      <c r="BK1845" s="137">
        <v>998</v>
      </c>
      <c r="BL1845" s="137">
        <f t="shared" si="361"/>
        <v>6.380800000000117</v>
      </c>
      <c r="BM1845" s="137">
        <f t="shared" si="362"/>
        <v>0.49605379634373681</v>
      </c>
      <c r="BN1845" s="137">
        <f t="shared" si="363"/>
        <v>7.2021631239671535E-4</v>
      </c>
      <c r="BO1845" s="137" t="str">
        <f t="shared" si="364"/>
        <v/>
      </c>
      <c r="BP1845" s="137" t="str">
        <f t="shared" si="360"/>
        <v/>
      </c>
    </row>
    <row r="1846" spans="3:68" ht="20.100000000000001" customHeight="1" x14ac:dyDescent="0.25">
      <c r="C1846" s="12"/>
      <c r="E1846" s="130"/>
      <c r="F1846" s="130"/>
      <c r="S1846" s="138"/>
      <c r="U1846" s="154"/>
      <c r="V1846" s="154"/>
      <c r="AF1846" s="137">
        <v>1022</v>
      </c>
      <c r="AG1846" s="137">
        <f t="shared" si="351"/>
        <v>8.8000000000000078E-2</v>
      </c>
      <c r="AK1846" s="137">
        <f t="shared" si="352"/>
        <v>0.39740056258358203</v>
      </c>
      <c r="AL1846" s="137">
        <f t="shared" si="353"/>
        <v>0.53506166192819804</v>
      </c>
      <c r="AM1846" s="137" t="str">
        <f t="shared" si="354"/>
        <v/>
      </c>
      <c r="AN1846" s="137">
        <f t="shared" si="355"/>
        <v>0.39740056258358203</v>
      </c>
      <c r="AO1846" s="137" t="str">
        <f t="shared" si="356"/>
        <v/>
      </c>
      <c r="AP1846" s="137">
        <f t="shared" si="357"/>
        <v>0</v>
      </c>
      <c r="AQ1846" s="137" t="str">
        <f t="shared" si="358"/>
        <v/>
      </c>
      <c r="AR1846" s="137" t="str">
        <f t="shared" si="359"/>
        <v/>
      </c>
      <c r="AZ1846" s="163"/>
      <c r="BA1846" s="142"/>
      <c r="BB1846" s="163"/>
      <c r="BC1846" s="174"/>
      <c r="BD1846" s="174"/>
      <c r="BE1846" s="174"/>
      <c r="BF1846" s="174"/>
      <c r="BG1846" s="164"/>
      <c r="BH1846" s="164"/>
      <c r="BI1846" s="164"/>
      <c r="BK1846" s="137">
        <v>999</v>
      </c>
      <c r="BL1846" s="137">
        <f t="shared" si="361"/>
        <v>6.3872000000001172</v>
      </c>
      <c r="BM1846" s="137">
        <f t="shared" si="362"/>
        <v>0.49533358003134009</v>
      </c>
      <c r="BN1846" s="137">
        <f t="shared" si="363"/>
        <v>7.1971594357811419E-4</v>
      </c>
      <c r="BO1846" s="137" t="str">
        <f t="shared" si="364"/>
        <v/>
      </c>
      <c r="BP1846" s="137" t="str">
        <f t="shared" si="360"/>
        <v/>
      </c>
    </row>
    <row r="1847" spans="3:68" ht="20.100000000000001" customHeight="1" x14ac:dyDescent="0.25">
      <c r="C1847" s="12"/>
      <c r="E1847" s="130"/>
      <c r="F1847" s="130"/>
      <c r="S1847" s="138"/>
      <c r="U1847" s="154"/>
      <c r="V1847" s="154"/>
      <c r="AF1847" s="137">
        <v>1023</v>
      </c>
      <c r="AG1847" s="137">
        <f t="shared" si="351"/>
        <v>9.2000000000000526E-2</v>
      </c>
      <c r="AK1847" s="137">
        <f t="shared" si="352"/>
        <v>0.39725752412951848</v>
      </c>
      <c r="AL1847" s="137">
        <f t="shared" si="353"/>
        <v>0.53665098020354973</v>
      </c>
      <c r="AM1847" s="137" t="str">
        <f t="shared" si="354"/>
        <v/>
      </c>
      <c r="AN1847" s="137">
        <f t="shared" si="355"/>
        <v>0.39725752412951848</v>
      </c>
      <c r="AO1847" s="137" t="str">
        <f t="shared" si="356"/>
        <v/>
      </c>
      <c r="AP1847" s="137">
        <f t="shared" si="357"/>
        <v>0</v>
      </c>
      <c r="AQ1847" s="137" t="str">
        <f t="shared" si="358"/>
        <v/>
      </c>
      <c r="AR1847" s="137" t="str">
        <f t="shared" si="359"/>
        <v/>
      </c>
      <c r="AZ1847" s="163"/>
      <c r="BA1847" s="142"/>
      <c r="BB1847" s="163"/>
      <c r="BC1847" s="174"/>
      <c r="BD1847" s="174"/>
      <c r="BE1847" s="174"/>
      <c r="BF1847" s="174"/>
      <c r="BG1847" s="164"/>
      <c r="BH1847" s="164"/>
      <c r="BI1847" s="164"/>
      <c r="BK1847" s="137">
        <v>1000</v>
      </c>
      <c r="BL1847" s="137">
        <f t="shared" si="361"/>
        <v>6.3936000000001174</v>
      </c>
      <c r="BM1847" s="137">
        <f t="shared" si="362"/>
        <v>0.49461386408776198</v>
      </c>
      <c r="BN1847" s="137">
        <f t="shared" si="363"/>
        <v>7.1921411894515508E-4</v>
      </c>
      <c r="BO1847" s="137" t="str">
        <f t="shared" si="364"/>
        <v/>
      </c>
      <c r="BP1847" s="137" t="str">
        <f t="shared" si="360"/>
        <v/>
      </c>
    </row>
    <row r="1848" spans="3:68" ht="20.100000000000001" customHeight="1" x14ac:dyDescent="0.25">
      <c r="C1848" s="12"/>
      <c r="E1848" s="130"/>
      <c r="F1848" s="130"/>
      <c r="S1848" s="138"/>
      <c r="U1848" s="154"/>
      <c r="V1848" s="154"/>
      <c r="AF1848" s="137">
        <v>1024</v>
      </c>
      <c r="AG1848" s="137">
        <f t="shared" si="351"/>
        <v>9.6000000000000085E-2</v>
      </c>
      <c r="AK1848" s="137">
        <f t="shared" si="352"/>
        <v>0.39710818337826648</v>
      </c>
      <c r="AL1848" s="137">
        <f t="shared" si="353"/>
        <v>0.53823971371815793</v>
      </c>
      <c r="AM1848" s="137" t="str">
        <f t="shared" si="354"/>
        <v/>
      </c>
      <c r="AN1848" s="137">
        <f t="shared" si="355"/>
        <v>0.39710818337826648</v>
      </c>
      <c r="AO1848" s="137" t="str">
        <f t="shared" si="356"/>
        <v/>
      </c>
      <c r="AP1848" s="137">
        <f t="shared" si="357"/>
        <v>0</v>
      </c>
      <c r="AQ1848" s="137" t="str">
        <f t="shared" si="358"/>
        <v/>
      </c>
      <c r="AR1848" s="137" t="str">
        <f t="shared" si="359"/>
        <v/>
      </c>
      <c r="AZ1848" s="163"/>
      <c r="BA1848" s="142"/>
      <c r="BB1848" s="163"/>
      <c r="BC1848" s="174"/>
      <c r="BD1848" s="174"/>
      <c r="BE1848" s="174"/>
      <c r="BF1848" s="174"/>
      <c r="BG1848" s="164"/>
      <c r="BH1848" s="164"/>
      <c r="BI1848" s="164"/>
      <c r="BK1848" s="137">
        <v>1001</v>
      </c>
      <c r="BL1848" s="137">
        <f t="shared" si="361"/>
        <v>6.4000000000001176</v>
      </c>
      <c r="BM1848" s="137">
        <f t="shared" si="362"/>
        <v>0.49389464996881682</v>
      </c>
      <c r="BN1848" s="137">
        <f t="shared" si="363"/>
        <v>7.187108456327973E-4</v>
      </c>
      <c r="BO1848" s="137" t="str">
        <f t="shared" si="364"/>
        <v/>
      </c>
      <c r="BP1848" s="137" t="str">
        <f t="shared" si="360"/>
        <v/>
      </c>
    </row>
    <row r="1849" spans="3:68" ht="20.100000000000001" customHeight="1" x14ac:dyDescent="0.25">
      <c r="C1849" s="12"/>
      <c r="E1849" s="130"/>
      <c r="F1849" s="130"/>
      <c r="S1849" s="138"/>
      <c r="U1849" s="154"/>
      <c r="V1849" s="154"/>
      <c r="AF1849" s="137">
        <v>1025</v>
      </c>
      <c r="AG1849" s="137">
        <f t="shared" ref="AG1849:AG1912" si="365">AG$818+(AF1849*AG$821)</f>
        <v>9.9999999999999645E-2</v>
      </c>
      <c r="AK1849" s="137">
        <f t="shared" ref="AK1849:AK1912" si="366">_xlfn.NORM.DIST(AG1849,AG$815,AG$816,0)</f>
        <v>0.39695254747701181</v>
      </c>
      <c r="AL1849" s="137">
        <f t="shared" ref="AL1849:AL1912" si="367">_xlfn.NORM.DIST(AG1849,AG$815,AG$816,1)</f>
        <v>0.53982783727702888</v>
      </c>
      <c r="AM1849" s="137" t="str">
        <f t="shared" ref="AM1849:AM1912" si="368">IF(OR(AL1849&lt;$AN$820,AL1849&gt;$AN$821),AK1849,"")</f>
        <v/>
      </c>
      <c r="AN1849" s="137">
        <f t="shared" ref="AN1849:AN1912" si="369">IF(AND(AL1849&gt;$AN$820,AL1849&lt;$AN$821),AK1849,"")</f>
        <v>0.39695254747701181</v>
      </c>
      <c r="AO1849" s="137" t="str">
        <f t="shared" ref="AO1849:AO1912" si="370">IF(AK1849=MAX(AK$824:AK$2815),AK1849,"")</f>
        <v/>
      </c>
      <c r="AP1849" s="137">
        <f t="shared" ref="AP1849:AP1912" si="371">_xlfn.NORM.DIST(AF1849,AN$816,AN$817,0)</f>
        <v>0</v>
      </c>
      <c r="AQ1849" s="137" t="str">
        <f t="shared" ref="AQ1849:AQ1912" si="372">IF(AP1849=MAX(AP$824:AP$2815),AK1849,"")</f>
        <v/>
      </c>
      <c r="AR1849" s="137" t="str">
        <f t="shared" ref="AR1849:AR1912" si="373">IF(AQ1849=MIN(AQ$824:AQ$2815),AQ1849,"")</f>
        <v/>
      </c>
      <c r="AZ1849" s="163"/>
      <c r="BA1849" s="142"/>
      <c r="BB1849" s="163"/>
      <c r="BC1849" s="174"/>
      <c r="BD1849" s="174"/>
      <c r="BE1849" s="174"/>
      <c r="BF1849" s="174"/>
      <c r="BG1849" s="164"/>
      <c r="BH1849" s="164"/>
      <c r="BI1849" s="164"/>
      <c r="BK1849" s="137">
        <v>1002</v>
      </c>
      <c r="BL1849" s="137">
        <f t="shared" si="361"/>
        <v>6.4064000000001178</v>
      </c>
      <c r="BM1849" s="137">
        <f t="shared" si="362"/>
        <v>0.49317593912318403</v>
      </c>
      <c r="BN1849" s="137">
        <f t="shared" si="363"/>
        <v>7.1820613076312156E-4</v>
      </c>
      <c r="BO1849" s="137" t="str">
        <f t="shared" si="364"/>
        <v/>
      </c>
      <c r="BP1849" s="137" t="str">
        <f t="shared" si="360"/>
        <v/>
      </c>
    </row>
    <row r="1850" spans="3:68" ht="20.100000000000001" customHeight="1" x14ac:dyDescent="0.25">
      <c r="C1850" s="12"/>
      <c r="E1850" s="130"/>
      <c r="F1850" s="130"/>
      <c r="S1850" s="138"/>
      <c r="U1850" s="154"/>
      <c r="V1850" s="154"/>
      <c r="AF1850" s="137">
        <v>1026</v>
      </c>
      <c r="AG1850" s="137">
        <f t="shared" si="365"/>
        <v>0.10400000000000009</v>
      </c>
      <c r="AK1850" s="137">
        <f t="shared" si="366"/>
        <v>0.39679062387230274</v>
      </c>
      <c r="AL1850" s="137">
        <f t="shared" si="367"/>
        <v>0.54141532571435613</v>
      </c>
      <c r="AM1850" s="137" t="str">
        <f t="shared" si="368"/>
        <v/>
      </c>
      <c r="AN1850" s="137">
        <f t="shared" si="369"/>
        <v>0.39679062387230274</v>
      </c>
      <c r="AO1850" s="137" t="str">
        <f t="shared" si="370"/>
        <v/>
      </c>
      <c r="AP1850" s="137">
        <f t="shared" si="371"/>
        <v>0</v>
      </c>
      <c r="AQ1850" s="137" t="str">
        <f t="shared" si="372"/>
        <v/>
      </c>
      <c r="AR1850" s="137" t="str">
        <f t="shared" si="373"/>
        <v/>
      </c>
      <c r="AZ1850" s="163"/>
      <c r="BA1850" s="142"/>
      <c r="BB1850" s="163"/>
      <c r="BC1850" s="174"/>
      <c r="BD1850" s="174"/>
      <c r="BE1850" s="174"/>
      <c r="BF1850" s="174"/>
      <c r="BG1850" s="164"/>
      <c r="BH1850" s="164"/>
      <c r="BI1850" s="164"/>
      <c r="BK1850" s="137">
        <v>1003</v>
      </c>
      <c r="BL1850" s="137">
        <f t="shared" si="361"/>
        <v>6.412800000000118</v>
      </c>
      <c r="BM1850" s="137">
        <f t="shared" si="362"/>
        <v>0.4924577329924209</v>
      </c>
      <c r="BN1850" s="137">
        <f t="shared" si="363"/>
        <v>7.1769998144721736E-4</v>
      </c>
      <c r="BO1850" s="137" t="str">
        <f t="shared" si="364"/>
        <v/>
      </c>
      <c r="BP1850" s="137" t="str">
        <f t="shared" si="360"/>
        <v/>
      </c>
    </row>
    <row r="1851" spans="3:68" ht="20.100000000000001" customHeight="1" x14ac:dyDescent="0.25">
      <c r="C1851" s="12"/>
      <c r="E1851" s="130"/>
      <c r="F1851" s="130"/>
      <c r="S1851" s="138"/>
      <c r="U1851" s="154"/>
      <c r="V1851" s="154"/>
      <c r="AF1851" s="137">
        <v>1027</v>
      </c>
      <c r="AG1851" s="137">
        <f t="shared" si="365"/>
        <v>0.10799999999999965</v>
      </c>
      <c r="AK1851" s="137">
        <f t="shared" si="366"/>
        <v>0.3966224203094561</v>
      </c>
      <c r="AL1851" s="137">
        <f t="shared" si="367"/>
        <v>0.54300215389471651</v>
      </c>
      <c r="AM1851" s="137" t="str">
        <f t="shared" si="368"/>
        <v/>
      </c>
      <c r="AN1851" s="137">
        <f t="shared" si="369"/>
        <v>0.3966224203094561</v>
      </c>
      <c r="AO1851" s="137" t="str">
        <f t="shared" si="370"/>
        <v/>
      </c>
      <c r="AP1851" s="137">
        <f t="shared" si="371"/>
        <v>0</v>
      </c>
      <c r="AQ1851" s="137" t="str">
        <f t="shared" si="372"/>
        <v/>
      </c>
      <c r="AR1851" s="137" t="str">
        <f t="shared" si="373"/>
        <v/>
      </c>
      <c r="AZ1851" s="163"/>
      <c r="BA1851" s="142"/>
      <c r="BB1851" s="163"/>
      <c r="BC1851" s="174"/>
      <c r="BD1851" s="174"/>
      <c r="BE1851" s="174"/>
      <c r="BF1851" s="174"/>
      <c r="BG1851" s="164"/>
      <c r="BH1851" s="164"/>
      <c r="BI1851" s="164"/>
      <c r="BK1851" s="137">
        <v>1004</v>
      </c>
      <c r="BL1851" s="137">
        <f t="shared" si="361"/>
        <v>6.4192000000001181</v>
      </c>
      <c r="BM1851" s="137">
        <f t="shared" si="362"/>
        <v>0.49174003301097369</v>
      </c>
      <c r="BN1851" s="137">
        <f t="shared" si="363"/>
        <v>7.1719240478218538E-4</v>
      </c>
      <c r="BO1851" s="137" t="str">
        <f t="shared" si="364"/>
        <v/>
      </c>
      <c r="BP1851" s="137" t="str">
        <f t="shared" si="360"/>
        <v/>
      </c>
    </row>
    <row r="1852" spans="3:68" ht="20.100000000000001" customHeight="1" x14ac:dyDescent="0.25">
      <c r="C1852" s="12"/>
      <c r="E1852" s="130"/>
      <c r="F1852" s="130"/>
      <c r="S1852" s="138"/>
      <c r="U1852" s="154"/>
      <c r="V1852" s="154"/>
      <c r="AF1852" s="137">
        <v>1028</v>
      </c>
      <c r="AG1852" s="137">
        <f t="shared" si="365"/>
        <v>0.1120000000000001</v>
      </c>
      <c r="AK1852" s="137">
        <f t="shared" si="366"/>
        <v>0.39644794483193985</v>
      </c>
      <c r="AL1852" s="137">
        <f t="shared" si="367"/>
        <v>0.54458829671426567</v>
      </c>
      <c r="AM1852" s="137" t="str">
        <f t="shared" si="368"/>
        <v/>
      </c>
      <c r="AN1852" s="137">
        <f t="shared" si="369"/>
        <v>0.39644794483193985</v>
      </c>
      <c r="AO1852" s="137" t="str">
        <f t="shared" si="370"/>
        <v/>
      </c>
      <c r="AP1852" s="137">
        <f t="shared" si="371"/>
        <v>0</v>
      </c>
      <c r="AQ1852" s="137" t="str">
        <f t="shared" si="372"/>
        <v/>
      </c>
      <c r="AR1852" s="137" t="str">
        <f t="shared" si="373"/>
        <v/>
      </c>
      <c r="AZ1852" s="163"/>
      <c r="BA1852" s="142"/>
      <c r="BB1852" s="163"/>
      <c r="BC1852" s="174"/>
      <c r="BD1852" s="174"/>
      <c r="BE1852" s="174"/>
      <c r="BF1852" s="174"/>
      <c r="BG1852" s="164"/>
      <c r="BH1852" s="164"/>
      <c r="BI1852" s="164"/>
      <c r="BK1852" s="137">
        <v>1005</v>
      </c>
      <c r="BL1852" s="137">
        <f t="shared" si="361"/>
        <v>6.4256000000001183</v>
      </c>
      <c r="BM1852" s="137">
        <f t="shared" si="362"/>
        <v>0.4910228406061915</v>
      </c>
      <c r="BN1852" s="137">
        <f t="shared" si="363"/>
        <v>7.1668340785402407E-4</v>
      </c>
      <c r="BO1852" s="137" t="str">
        <f t="shared" si="364"/>
        <v/>
      </c>
      <c r="BP1852" s="137" t="str">
        <f t="shared" si="360"/>
        <v/>
      </c>
    </row>
    <row r="1853" spans="3:68" ht="20.100000000000001" customHeight="1" x14ac:dyDescent="0.25">
      <c r="C1853" s="12"/>
      <c r="E1853" s="130"/>
      <c r="F1853" s="130"/>
      <c r="S1853" s="138"/>
      <c r="U1853" s="154"/>
      <c r="V1853" s="154"/>
      <c r="AF1853" s="137">
        <v>1029</v>
      </c>
      <c r="AG1853" s="137">
        <f t="shared" si="365"/>
        <v>0.11599999999999966</v>
      </c>
      <c r="AK1853" s="137">
        <f t="shared" si="366"/>
        <v>0.39626720578073205</v>
      </c>
      <c r="AL1853" s="137">
        <f t="shared" si="367"/>
        <v>0.5461737291019273</v>
      </c>
      <c r="AM1853" s="137" t="str">
        <f t="shared" si="368"/>
        <v/>
      </c>
      <c r="AN1853" s="137">
        <f t="shared" si="369"/>
        <v>0.39626720578073205</v>
      </c>
      <c r="AO1853" s="137" t="str">
        <f t="shared" si="370"/>
        <v/>
      </c>
      <c r="AP1853" s="137">
        <f t="shared" si="371"/>
        <v>0</v>
      </c>
      <c r="AQ1853" s="137" t="str">
        <f t="shared" si="372"/>
        <v/>
      </c>
      <c r="AR1853" s="137" t="str">
        <f t="shared" si="373"/>
        <v/>
      </c>
      <c r="AZ1853" s="163"/>
      <c r="BA1853" s="142"/>
      <c r="BB1853" s="163"/>
      <c r="BC1853" s="174"/>
      <c r="BD1853" s="174"/>
      <c r="BE1853" s="174"/>
      <c r="BF1853" s="174"/>
      <c r="BG1853" s="164"/>
      <c r="BH1853" s="164"/>
      <c r="BI1853" s="164"/>
      <c r="BK1853" s="137">
        <v>1006</v>
      </c>
      <c r="BL1853" s="137">
        <f t="shared" si="361"/>
        <v>6.4320000000001185</v>
      </c>
      <c r="BM1853" s="137">
        <f t="shared" si="362"/>
        <v>0.49030615719833748</v>
      </c>
      <c r="BN1853" s="137">
        <f t="shared" si="363"/>
        <v>7.1617299773429899E-4</v>
      </c>
      <c r="BO1853" s="137" t="str">
        <f t="shared" si="364"/>
        <v/>
      </c>
      <c r="BP1853" s="137" t="str">
        <f t="shared" si="360"/>
        <v/>
      </c>
    </row>
    <row r="1854" spans="3:68" ht="20.100000000000001" customHeight="1" x14ac:dyDescent="0.25">
      <c r="C1854" s="12"/>
      <c r="E1854" s="130"/>
      <c r="F1854" s="130"/>
      <c r="S1854" s="138"/>
      <c r="U1854" s="154"/>
      <c r="V1854" s="154"/>
      <c r="AF1854" s="137">
        <v>1030</v>
      </c>
      <c r="AG1854" s="137">
        <f t="shared" si="365"/>
        <v>0.12000000000000011</v>
      </c>
      <c r="AK1854" s="137">
        <f t="shared" si="366"/>
        <v>0.3960802117936561</v>
      </c>
      <c r="AL1854" s="137">
        <f t="shared" si="367"/>
        <v>0.54775842602058389</v>
      </c>
      <c r="AM1854" s="137" t="str">
        <f t="shared" si="368"/>
        <v/>
      </c>
      <c r="AN1854" s="137">
        <f t="shared" si="369"/>
        <v>0.3960802117936561</v>
      </c>
      <c r="AO1854" s="137" t="str">
        <f t="shared" si="370"/>
        <v/>
      </c>
      <c r="AP1854" s="137">
        <f t="shared" si="371"/>
        <v>0</v>
      </c>
      <c r="AQ1854" s="137" t="str">
        <f t="shared" si="372"/>
        <v/>
      </c>
      <c r="AR1854" s="137" t="str">
        <f t="shared" si="373"/>
        <v/>
      </c>
      <c r="AZ1854" s="163"/>
      <c r="BA1854" s="142"/>
      <c r="BB1854" s="163"/>
      <c r="BC1854" s="174"/>
      <c r="BD1854" s="174"/>
      <c r="BE1854" s="174"/>
      <c r="BF1854" s="174"/>
      <c r="BG1854" s="164"/>
      <c r="BH1854" s="164"/>
      <c r="BI1854" s="164"/>
      <c r="BK1854" s="137">
        <v>1007</v>
      </c>
      <c r="BL1854" s="137">
        <f t="shared" si="361"/>
        <v>6.4384000000001187</v>
      </c>
      <c r="BM1854" s="137">
        <f t="shared" si="362"/>
        <v>0.48958998420060318</v>
      </c>
      <c r="BN1854" s="137">
        <f t="shared" si="363"/>
        <v>7.1566118148358449E-4</v>
      </c>
      <c r="BO1854" s="137" t="str">
        <f t="shared" si="364"/>
        <v/>
      </c>
      <c r="BP1854" s="137" t="str">
        <f t="shared" si="360"/>
        <v/>
      </c>
    </row>
    <row r="1855" spans="3:68" ht="20.100000000000001" customHeight="1" x14ac:dyDescent="0.25">
      <c r="C1855" s="12"/>
      <c r="E1855" s="130"/>
      <c r="F1855" s="130"/>
      <c r="S1855" s="138"/>
      <c r="U1855" s="154"/>
      <c r="V1855" s="154"/>
      <c r="AF1855" s="137">
        <v>1031</v>
      </c>
      <c r="AG1855" s="137">
        <f t="shared" si="365"/>
        <v>0.12399999999999967</v>
      </c>
      <c r="AK1855" s="137">
        <f t="shared" si="366"/>
        <v>0.39588697180469301</v>
      </c>
      <c r="AL1855" s="137">
        <f t="shared" si="367"/>
        <v>0.54934236246826085</v>
      </c>
      <c r="AM1855" s="137" t="str">
        <f t="shared" si="368"/>
        <v/>
      </c>
      <c r="AN1855" s="137">
        <f t="shared" si="369"/>
        <v>0.39588697180469301</v>
      </c>
      <c r="AO1855" s="137" t="str">
        <f t="shared" si="370"/>
        <v/>
      </c>
      <c r="AP1855" s="137">
        <f t="shared" si="371"/>
        <v>0</v>
      </c>
      <c r="AQ1855" s="137" t="str">
        <f t="shared" si="372"/>
        <v/>
      </c>
      <c r="AR1855" s="137" t="str">
        <f t="shared" si="373"/>
        <v/>
      </c>
      <c r="AZ1855" s="163"/>
      <c r="BA1855" s="142"/>
      <c r="BB1855" s="163"/>
      <c r="BC1855" s="174"/>
      <c r="BD1855" s="174"/>
      <c r="BE1855" s="174"/>
      <c r="BF1855" s="174"/>
      <c r="BG1855" s="164"/>
      <c r="BH1855" s="164"/>
      <c r="BI1855" s="164"/>
      <c r="BK1855" s="137">
        <v>1008</v>
      </c>
      <c r="BL1855" s="137">
        <f t="shared" si="361"/>
        <v>6.4448000000001189</v>
      </c>
      <c r="BM1855" s="137">
        <f t="shared" si="362"/>
        <v>0.48887432301911959</v>
      </c>
      <c r="BN1855" s="137">
        <f t="shared" si="363"/>
        <v>7.1514796614902121E-4</v>
      </c>
      <c r="BO1855" s="137" t="str">
        <f t="shared" si="364"/>
        <v/>
      </c>
      <c r="BP1855" s="137" t="str">
        <f t="shared" si="360"/>
        <v/>
      </c>
    </row>
    <row r="1856" spans="3:68" ht="20.100000000000001" customHeight="1" x14ac:dyDescent="0.25">
      <c r="C1856" s="12"/>
      <c r="E1856" s="130"/>
      <c r="F1856" s="130"/>
      <c r="S1856" s="138"/>
      <c r="U1856" s="154"/>
      <c r="V1856" s="154"/>
      <c r="AF1856" s="137">
        <v>1032</v>
      </c>
      <c r="AG1856" s="137">
        <f t="shared" si="365"/>
        <v>0.12800000000000011</v>
      </c>
      <c r="AK1856" s="137">
        <f t="shared" si="366"/>
        <v>0.39568749504326983</v>
      </c>
      <c r="AL1856" s="137">
        <f t="shared" si="367"/>
        <v>0.55092551347931173</v>
      </c>
      <c r="AM1856" s="137" t="str">
        <f t="shared" si="368"/>
        <v/>
      </c>
      <c r="AN1856" s="137">
        <f t="shared" si="369"/>
        <v>0.39568749504326983</v>
      </c>
      <c r="AO1856" s="137" t="str">
        <f t="shared" si="370"/>
        <v/>
      </c>
      <c r="AP1856" s="137">
        <f t="shared" si="371"/>
        <v>0</v>
      </c>
      <c r="AQ1856" s="137" t="str">
        <f t="shared" si="372"/>
        <v/>
      </c>
      <c r="AR1856" s="137" t="str">
        <f t="shared" si="373"/>
        <v/>
      </c>
      <c r="AZ1856" s="163"/>
      <c r="BA1856" s="142"/>
      <c r="BB1856" s="163"/>
      <c r="BC1856" s="174"/>
      <c r="BD1856" s="174"/>
      <c r="BE1856" s="174"/>
      <c r="BF1856" s="174"/>
      <c r="BG1856" s="164"/>
      <c r="BH1856" s="164"/>
      <c r="BI1856" s="164"/>
      <c r="BK1856" s="137">
        <v>1009</v>
      </c>
      <c r="BL1856" s="137">
        <f t="shared" si="361"/>
        <v>6.4512000000001191</v>
      </c>
      <c r="BM1856" s="137">
        <f t="shared" si="362"/>
        <v>0.48815917505297057</v>
      </c>
      <c r="BN1856" s="137">
        <f t="shared" si="363"/>
        <v>7.1463335876531531E-4</v>
      </c>
      <c r="BO1856" s="137" t="str">
        <f t="shared" si="364"/>
        <v/>
      </c>
      <c r="BP1856" s="137" t="str">
        <f t="shared" si="360"/>
        <v/>
      </c>
    </row>
    <row r="1857" spans="3:68" ht="20.100000000000001" customHeight="1" x14ac:dyDescent="0.25">
      <c r="C1857" s="12"/>
      <c r="E1857" s="130"/>
      <c r="F1857" s="130"/>
      <c r="S1857" s="138"/>
      <c r="U1857" s="154"/>
      <c r="V1857" s="154"/>
      <c r="AF1857" s="137">
        <v>1033</v>
      </c>
      <c r="AG1857" s="137">
        <f t="shared" si="365"/>
        <v>0.13199999999999967</v>
      </c>
      <c r="AK1857" s="137">
        <f t="shared" si="366"/>
        <v>0.3954817910335251</v>
      </c>
      <c r="AL1857" s="137">
        <f t="shared" si="367"/>
        <v>0.55250785412559622</v>
      </c>
      <c r="AM1857" s="137" t="str">
        <f t="shared" si="368"/>
        <v/>
      </c>
      <c r="AN1857" s="137">
        <f t="shared" si="369"/>
        <v>0.3954817910335251</v>
      </c>
      <c r="AO1857" s="137" t="str">
        <f t="shared" si="370"/>
        <v/>
      </c>
      <c r="AP1857" s="137">
        <f t="shared" si="371"/>
        <v>0</v>
      </c>
      <c r="AQ1857" s="137" t="str">
        <f t="shared" si="372"/>
        <v/>
      </c>
      <c r="AR1857" s="137" t="str">
        <f t="shared" si="373"/>
        <v/>
      </c>
      <c r="AZ1857" s="163"/>
      <c r="BA1857" s="142"/>
      <c r="BB1857" s="163"/>
      <c r="BC1857" s="174"/>
      <c r="BD1857" s="174"/>
      <c r="BE1857" s="174"/>
      <c r="BF1857" s="174"/>
      <c r="BG1857" s="164"/>
      <c r="BH1857" s="164"/>
      <c r="BI1857" s="164"/>
      <c r="BK1857" s="137">
        <v>1010</v>
      </c>
      <c r="BL1857" s="137">
        <f t="shared" si="361"/>
        <v>6.4576000000001192</v>
      </c>
      <c r="BM1857" s="137">
        <f t="shared" si="362"/>
        <v>0.48744454169420526</v>
      </c>
      <c r="BN1857" s="137">
        <f t="shared" si="363"/>
        <v>7.1411736635484946E-4</v>
      </c>
      <c r="BO1857" s="137" t="str">
        <f t="shared" si="364"/>
        <v/>
      </c>
      <c r="BP1857" s="137" t="str">
        <f t="shared" si="360"/>
        <v/>
      </c>
    </row>
    <row r="1858" spans="3:68" ht="20.100000000000001" customHeight="1" x14ac:dyDescent="0.25">
      <c r="C1858" s="12"/>
      <c r="E1858" s="130"/>
      <c r="F1858" s="130"/>
      <c r="S1858" s="138"/>
      <c r="U1858" s="154"/>
      <c r="V1858" s="154"/>
      <c r="AF1858" s="137">
        <v>1034</v>
      </c>
      <c r="AG1858" s="137">
        <f t="shared" si="365"/>
        <v>0.13600000000000012</v>
      </c>
      <c r="AK1858" s="137">
        <f t="shared" si="366"/>
        <v>0.3952698695935507</v>
      </c>
      <c r="AL1858" s="137">
        <f t="shared" si="367"/>
        <v>0.55408935951765992</v>
      </c>
      <c r="AM1858" s="137" t="str">
        <f t="shared" si="368"/>
        <v/>
      </c>
      <c r="AN1858" s="137">
        <f t="shared" si="369"/>
        <v>0.3952698695935507</v>
      </c>
      <c r="AO1858" s="137" t="str">
        <f t="shared" si="370"/>
        <v/>
      </c>
      <c r="AP1858" s="137">
        <f t="shared" si="371"/>
        <v>0</v>
      </c>
      <c r="AQ1858" s="137" t="str">
        <f t="shared" si="372"/>
        <v/>
      </c>
      <c r="AR1858" s="137" t="str">
        <f t="shared" si="373"/>
        <v/>
      </c>
      <c r="AZ1858" s="163"/>
      <c r="BA1858" s="142"/>
      <c r="BB1858" s="163"/>
      <c r="BC1858" s="174"/>
      <c r="BD1858" s="174"/>
      <c r="BE1858" s="174"/>
      <c r="BF1858" s="174"/>
      <c r="BG1858" s="164"/>
      <c r="BH1858" s="164"/>
      <c r="BI1858" s="164"/>
      <c r="BK1858" s="137">
        <v>1011</v>
      </c>
      <c r="BL1858" s="137">
        <f t="shared" si="361"/>
        <v>6.4640000000001194</v>
      </c>
      <c r="BM1858" s="137">
        <f t="shared" si="362"/>
        <v>0.48673042432785041</v>
      </c>
      <c r="BN1858" s="137">
        <f t="shared" si="363"/>
        <v>7.1359999592512935E-4</v>
      </c>
      <c r="BO1858" s="137" t="str">
        <f t="shared" si="364"/>
        <v/>
      </c>
      <c r="BP1858" s="137" t="str">
        <f t="shared" si="360"/>
        <v/>
      </c>
    </row>
    <row r="1859" spans="3:68" ht="20.100000000000001" customHeight="1" x14ac:dyDescent="0.25">
      <c r="C1859" s="12"/>
      <c r="E1859" s="130"/>
      <c r="F1859" s="130"/>
      <c r="S1859" s="138"/>
      <c r="U1859" s="154"/>
      <c r="V1859" s="154"/>
      <c r="AF1859" s="137">
        <v>1035</v>
      </c>
      <c r="AG1859" s="137">
        <f t="shared" si="365"/>
        <v>0.13999999999999968</v>
      </c>
      <c r="AK1859" s="137">
        <f t="shared" si="366"/>
        <v>0.39505174083461131</v>
      </c>
      <c r="AL1859" s="137">
        <f t="shared" si="367"/>
        <v>0.55567000480590634</v>
      </c>
      <c r="AM1859" s="137" t="str">
        <f t="shared" si="368"/>
        <v/>
      </c>
      <c r="AN1859" s="137">
        <f t="shared" si="369"/>
        <v>0.39505174083461131</v>
      </c>
      <c r="AO1859" s="137" t="str">
        <f t="shared" si="370"/>
        <v/>
      </c>
      <c r="AP1859" s="137">
        <f t="shared" si="371"/>
        <v>0</v>
      </c>
      <c r="AQ1859" s="137" t="str">
        <f t="shared" si="372"/>
        <v/>
      </c>
      <c r="AR1859" s="137" t="str">
        <f t="shared" si="373"/>
        <v/>
      </c>
      <c r="AZ1859" s="163"/>
      <c r="BA1859" s="142"/>
      <c r="BB1859" s="163"/>
      <c r="BC1859" s="174"/>
      <c r="BD1859" s="174"/>
      <c r="BE1859" s="174"/>
      <c r="BF1859" s="174"/>
      <c r="BG1859" s="164"/>
      <c r="BH1859" s="164"/>
      <c r="BI1859" s="164"/>
      <c r="BK1859" s="137">
        <v>1012</v>
      </c>
      <c r="BL1859" s="137">
        <f t="shared" si="361"/>
        <v>6.4704000000001196</v>
      </c>
      <c r="BM1859" s="137">
        <f t="shared" si="362"/>
        <v>0.48601682433192528</v>
      </c>
      <c r="BN1859" s="137">
        <f t="shared" si="363"/>
        <v>7.1308125447433479E-4</v>
      </c>
      <c r="BO1859" s="137" t="str">
        <f t="shared" si="364"/>
        <v/>
      </c>
      <c r="BP1859" s="137" t="str">
        <f t="shared" si="360"/>
        <v/>
      </c>
    </row>
    <row r="1860" spans="3:68" ht="20.100000000000001" customHeight="1" x14ac:dyDescent="0.25">
      <c r="C1860" s="12"/>
      <c r="E1860" s="130"/>
      <c r="F1860" s="130"/>
      <c r="S1860" s="138"/>
      <c r="U1860" s="154"/>
      <c r="V1860" s="154"/>
      <c r="AF1860" s="137">
        <v>1036</v>
      </c>
      <c r="AG1860" s="137">
        <f t="shared" si="365"/>
        <v>0.14400000000000013</v>
      </c>
      <c r="AK1860" s="137">
        <f t="shared" si="366"/>
        <v>0.39482741516033976</v>
      </c>
      <c r="AL1860" s="137">
        <f t="shared" si="367"/>
        <v>0.55724976518177005</v>
      </c>
      <c r="AM1860" s="137" t="str">
        <f t="shared" si="368"/>
        <v/>
      </c>
      <c r="AN1860" s="137">
        <f t="shared" si="369"/>
        <v>0.39482741516033976</v>
      </c>
      <c r="AO1860" s="137" t="str">
        <f t="shared" si="370"/>
        <v/>
      </c>
      <c r="AP1860" s="137">
        <f t="shared" si="371"/>
        <v>0</v>
      </c>
      <c r="AQ1860" s="137" t="str">
        <f t="shared" si="372"/>
        <v/>
      </c>
      <c r="AR1860" s="137" t="str">
        <f t="shared" si="373"/>
        <v/>
      </c>
      <c r="AZ1860" s="163"/>
      <c r="BA1860" s="142"/>
      <c r="BB1860" s="163"/>
      <c r="BC1860" s="174"/>
      <c r="BD1860" s="174"/>
      <c r="BE1860" s="174"/>
      <c r="BF1860" s="174"/>
      <c r="BG1860" s="164"/>
      <c r="BH1860" s="164"/>
      <c r="BI1860" s="164"/>
      <c r="BK1860" s="137">
        <v>1013</v>
      </c>
      <c r="BL1860" s="137">
        <f t="shared" si="361"/>
        <v>6.4768000000001198</v>
      </c>
      <c r="BM1860" s="137">
        <f t="shared" si="362"/>
        <v>0.48530374307745094</v>
      </c>
      <c r="BN1860" s="137">
        <f t="shared" si="363"/>
        <v>7.1256114898543554E-4</v>
      </c>
      <c r="BO1860" s="137" t="str">
        <f t="shared" si="364"/>
        <v/>
      </c>
      <c r="BP1860" s="137" t="str">
        <f t="shared" si="360"/>
        <v/>
      </c>
    </row>
    <row r="1861" spans="3:68" ht="20.100000000000001" customHeight="1" x14ac:dyDescent="0.25">
      <c r="C1861" s="12"/>
      <c r="E1861" s="130"/>
      <c r="F1861" s="130"/>
      <c r="S1861" s="138"/>
      <c r="U1861" s="154"/>
      <c r="V1861" s="154"/>
      <c r="AF1861" s="137">
        <v>1037</v>
      </c>
      <c r="AG1861" s="137">
        <f t="shared" si="365"/>
        <v>0.14799999999999969</v>
      </c>
      <c r="AK1861" s="137">
        <f t="shared" si="366"/>
        <v>0.39459690326591074</v>
      </c>
      <c r="AL1861" s="137">
        <f t="shared" si="367"/>
        <v>0.55882861587888255</v>
      </c>
      <c r="AM1861" s="137" t="str">
        <f t="shared" si="368"/>
        <v/>
      </c>
      <c r="AN1861" s="137">
        <f t="shared" si="369"/>
        <v>0.39459690326591074</v>
      </c>
      <c r="AO1861" s="137" t="str">
        <f t="shared" si="370"/>
        <v/>
      </c>
      <c r="AP1861" s="137">
        <f t="shared" si="371"/>
        <v>0</v>
      </c>
      <c r="AQ1861" s="137" t="str">
        <f t="shared" si="372"/>
        <v/>
      </c>
      <c r="AR1861" s="137" t="str">
        <f t="shared" si="373"/>
        <v/>
      </c>
      <c r="AZ1861" s="163"/>
      <c r="BA1861" s="142"/>
      <c r="BB1861" s="163"/>
      <c r="BC1861" s="174"/>
      <c r="BD1861" s="174"/>
      <c r="BE1861" s="174"/>
      <c r="BF1861" s="174"/>
      <c r="BG1861" s="164"/>
      <c r="BH1861" s="164"/>
      <c r="BI1861" s="164"/>
      <c r="BK1861" s="137">
        <v>1014</v>
      </c>
      <c r="BL1861" s="137">
        <f t="shared" si="361"/>
        <v>6.48320000000012</v>
      </c>
      <c r="BM1861" s="137">
        <f t="shared" si="362"/>
        <v>0.48459118192846551</v>
      </c>
      <c r="BN1861" s="137">
        <f t="shared" si="363"/>
        <v>7.1203968642896687E-4</v>
      </c>
      <c r="BO1861" s="137" t="str">
        <f t="shared" si="364"/>
        <v/>
      </c>
      <c r="BP1861" s="137" t="str">
        <f t="shared" si="360"/>
        <v/>
      </c>
    </row>
    <row r="1862" spans="3:68" ht="20.100000000000001" customHeight="1" x14ac:dyDescent="0.25">
      <c r="C1862" s="12"/>
      <c r="E1862" s="130"/>
      <c r="F1862" s="130"/>
      <c r="S1862" s="138"/>
      <c r="U1862" s="154"/>
      <c r="V1862" s="154"/>
      <c r="AF1862" s="137">
        <v>1038</v>
      </c>
      <c r="AG1862" s="137">
        <f t="shared" si="365"/>
        <v>0.15200000000000014</v>
      </c>
      <c r="AK1862" s="137">
        <f t="shared" si="366"/>
        <v>0.39436021613719041</v>
      </c>
      <c r="AL1862" s="137">
        <f t="shared" si="367"/>
        <v>0.56040653217423875</v>
      </c>
      <c r="AM1862" s="137" t="str">
        <f t="shared" si="368"/>
        <v/>
      </c>
      <c r="AN1862" s="137">
        <f t="shared" si="369"/>
        <v>0.39436021613719041</v>
      </c>
      <c r="AO1862" s="137" t="str">
        <f t="shared" si="370"/>
        <v/>
      </c>
      <c r="AP1862" s="137">
        <f t="shared" si="371"/>
        <v>0</v>
      </c>
      <c r="AQ1862" s="137" t="str">
        <f t="shared" si="372"/>
        <v/>
      </c>
      <c r="AR1862" s="137" t="str">
        <f t="shared" si="373"/>
        <v/>
      </c>
      <c r="AZ1862" s="163"/>
      <c r="BA1862" s="142"/>
      <c r="BB1862" s="163"/>
      <c r="BC1862" s="174"/>
      <c r="BD1862" s="174"/>
      <c r="BE1862" s="174"/>
      <c r="BF1862" s="174"/>
      <c r="BG1862" s="164"/>
      <c r="BH1862" s="164"/>
      <c r="BI1862" s="164"/>
      <c r="BK1862" s="137">
        <v>1015</v>
      </c>
      <c r="BL1862" s="137">
        <f t="shared" si="361"/>
        <v>6.4896000000001202</v>
      </c>
      <c r="BM1862" s="137">
        <f t="shared" si="362"/>
        <v>0.48387914224203654</v>
      </c>
      <c r="BN1862" s="137">
        <f t="shared" si="363"/>
        <v>7.1151687376302952E-4</v>
      </c>
      <c r="BO1862" s="137" t="str">
        <f t="shared" si="364"/>
        <v/>
      </c>
      <c r="BP1862" s="137" t="str">
        <f t="shared" si="360"/>
        <v/>
      </c>
    </row>
    <row r="1863" spans="3:68" ht="20.100000000000001" customHeight="1" x14ac:dyDescent="0.25">
      <c r="C1863" s="12"/>
      <c r="E1863" s="130"/>
      <c r="F1863" s="130"/>
      <c r="S1863" s="138"/>
      <c r="U1863" s="154"/>
      <c r="V1863" s="154"/>
      <c r="AF1863" s="137">
        <v>1039</v>
      </c>
      <c r="AG1863" s="137">
        <f t="shared" si="365"/>
        <v>0.15599999999999969</v>
      </c>
      <c r="AK1863" s="137">
        <f t="shared" si="366"/>
        <v>0.39411736504986411</v>
      </c>
      <c r="AL1863" s="137">
        <f t="shared" si="367"/>
        <v>0.56198348938935583</v>
      </c>
      <c r="AM1863" s="137" t="str">
        <f t="shared" si="368"/>
        <v/>
      </c>
      <c r="AN1863" s="137">
        <f t="shared" si="369"/>
        <v>0.39411736504986411</v>
      </c>
      <c r="AO1863" s="137" t="str">
        <f t="shared" si="370"/>
        <v/>
      </c>
      <c r="AP1863" s="137">
        <f t="shared" si="371"/>
        <v>0</v>
      </c>
      <c r="AQ1863" s="137" t="str">
        <f t="shared" si="372"/>
        <v/>
      </c>
      <c r="AR1863" s="137" t="str">
        <f t="shared" si="373"/>
        <v/>
      </c>
      <c r="AZ1863" s="163"/>
      <c r="BA1863" s="142"/>
      <c r="BB1863" s="163"/>
      <c r="BC1863" s="174"/>
      <c r="BD1863" s="174"/>
      <c r="BE1863" s="174"/>
      <c r="BF1863" s="174"/>
      <c r="BG1863" s="164"/>
      <c r="BH1863" s="164"/>
      <c r="BI1863" s="164"/>
      <c r="BK1863" s="137">
        <v>1016</v>
      </c>
      <c r="BL1863" s="137">
        <f t="shared" si="361"/>
        <v>6.4960000000001203</v>
      </c>
      <c r="BM1863" s="137">
        <f t="shared" si="362"/>
        <v>0.48316762536827351</v>
      </c>
      <c r="BN1863" s="137">
        <f t="shared" si="363"/>
        <v>7.1099271793206853E-4</v>
      </c>
      <c r="BO1863" s="137" t="str">
        <f t="shared" si="364"/>
        <v/>
      </c>
      <c r="BP1863" s="137" t="str">
        <f t="shared" si="360"/>
        <v/>
      </c>
    </row>
    <row r="1864" spans="3:68" ht="20.100000000000001" customHeight="1" x14ac:dyDescent="0.25">
      <c r="C1864" s="12"/>
      <c r="E1864" s="130"/>
      <c r="F1864" s="130"/>
      <c r="S1864" s="138"/>
      <c r="U1864" s="154"/>
      <c r="V1864" s="154"/>
      <c r="AF1864" s="137">
        <v>1040</v>
      </c>
      <c r="AG1864" s="137">
        <f t="shared" si="365"/>
        <v>0.16000000000000014</v>
      </c>
      <c r="AK1864" s="137">
        <f t="shared" si="366"/>
        <v>0.39386836156854083</v>
      </c>
      <c r="AL1864" s="137">
        <f t="shared" si="367"/>
        <v>0.56355946289143288</v>
      </c>
      <c r="AM1864" s="137" t="str">
        <f t="shared" si="368"/>
        <v/>
      </c>
      <c r="AN1864" s="137">
        <f t="shared" si="369"/>
        <v>0.39386836156854083</v>
      </c>
      <c r="AO1864" s="137" t="str">
        <f t="shared" si="370"/>
        <v/>
      </c>
      <c r="AP1864" s="137">
        <f t="shared" si="371"/>
        <v>0</v>
      </c>
      <c r="AQ1864" s="137" t="str">
        <f t="shared" si="372"/>
        <v/>
      </c>
      <c r="AR1864" s="137" t="str">
        <f t="shared" si="373"/>
        <v/>
      </c>
      <c r="AZ1864" s="163"/>
      <c r="BA1864" s="142"/>
      <c r="BB1864" s="163"/>
      <c r="BC1864" s="174"/>
      <c r="BD1864" s="174"/>
      <c r="BE1864" s="174"/>
      <c r="BF1864" s="174"/>
      <c r="BG1864" s="164"/>
      <c r="BH1864" s="164"/>
      <c r="BI1864" s="164"/>
      <c r="BK1864" s="137">
        <v>1017</v>
      </c>
      <c r="BL1864" s="137">
        <f t="shared" si="361"/>
        <v>6.5024000000001205</v>
      </c>
      <c r="BM1864" s="137">
        <f t="shared" si="362"/>
        <v>0.48245663265034144</v>
      </c>
      <c r="BN1864" s="137">
        <f t="shared" si="363"/>
        <v>7.104672258695377E-4</v>
      </c>
      <c r="BO1864" s="137" t="str">
        <f t="shared" si="364"/>
        <v/>
      </c>
      <c r="BP1864" s="137" t="str">
        <f t="shared" si="360"/>
        <v/>
      </c>
    </row>
    <row r="1865" spans="3:68" ht="20.100000000000001" customHeight="1" x14ac:dyDescent="0.25">
      <c r="C1865" s="12"/>
      <c r="E1865" s="130"/>
      <c r="F1865" s="130"/>
      <c r="S1865" s="138"/>
      <c r="U1865" s="154"/>
      <c r="V1865" s="154"/>
      <c r="AF1865" s="137">
        <v>1041</v>
      </c>
      <c r="AG1865" s="137">
        <f t="shared" si="365"/>
        <v>0.1639999999999997</v>
      </c>
      <c r="AK1865" s="137">
        <f t="shared" si="366"/>
        <v>0.39361321754583578</v>
      </c>
      <c r="AL1865" s="137">
        <f t="shared" si="367"/>
        <v>0.56513442809450287</v>
      </c>
      <c r="AM1865" s="137" t="str">
        <f t="shared" si="368"/>
        <v/>
      </c>
      <c r="AN1865" s="137">
        <f t="shared" si="369"/>
        <v>0.39361321754583578</v>
      </c>
      <c r="AO1865" s="137" t="str">
        <f t="shared" si="370"/>
        <v/>
      </c>
      <c r="AP1865" s="137">
        <f t="shared" si="371"/>
        <v>0</v>
      </c>
      <c r="AQ1865" s="137" t="str">
        <f t="shared" si="372"/>
        <v/>
      </c>
      <c r="AR1865" s="137" t="str">
        <f t="shared" si="373"/>
        <v/>
      </c>
      <c r="AZ1865" s="163"/>
      <c r="BA1865" s="142"/>
      <c r="BB1865" s="163"/>
      <c r="BC1865" s="174"/>
      <c r="BD1865" s="174"/>
      <c r="BE1865" s="174"/>
      <c r="BF1865" s="174"/>
      <c r="BG1865" s="164"/>
      <c r="BH1865" s="164"/>
      <c r="BI1865" s="164"/>
      <c r="BK1865" s="137">
        <v>1018</v>
      </c>
      <c r="BL1865" s="137">
        <f t="shared" si="361"/>
        <v>6.5088000000001207</v>
      </c>
      <c r="BM1865" s="137">
        <f t="shared" si="362"/>
        <v>0.48174616542447191</v>
      </c>
      <c r="BN1865" s="137">
        <f t="shared" si="363"/>
        <v>7.0994040449368079E-4</v>
      </c>
      <c r="BO1865" s="137" t="str">
        <f t="shared" si="364"/>
        <v/>
      </c>
      <c r="BP1865" s="137" t="str">
        <f t="shared" si="360"/>
        <v/>
      </c>
    </row>
    <row r="1866" spans="3:68" ht="20.100000000000001" customHeight="1" x14ac:dyDescent="0.25">
      <c r="C1866" s="12"/>
      <c r="E1866" s="130"/>
      <c r="F1866" s="130"/>
      <c r="S1866" s="138"/>
      <c r="U1866" s="154"/>
      <c r="V1866" s="154"/>
      <c r="AF1866" s="137">
        <v>1042</v>
      </c>
      <c r="AG1866" s="137">
        <f t="shared" si="365"/>
        <v>0.16800000000000015</v>
      </c>
      <c r="AK1866" s="137">
        <f t="shared" si="366"/>
        <v>0.39335194512142974</v>
      </c>
      <c r="AL1866" s="137">
        <f t="shared" si="367"/>
        <v>0.56670836046058459</v>
      </c>
      <c r="AM1866" s="137" t="str">
        <f t="shared" si="368"/>
        <v/>
      </c>
      <c r="AN1866" s="137">
        <f t="shared" si="369"/>
        <v>0.39335194512142974</v>
      </c>
      <c r="AO1866" s="137" t="str">
        <f t="shared" si="370"/>
        <v/>
      </c>
      <c r="AP1866" s="137">
        <f t="shared" si="371"/>
        <v>0</v>
      </c>
      <c r="AQ1866" s="137" t="str">
        <f t="shared" si="372"/>
        <v/>
      </c>
      <c r="AR1866" s="137" t="str">
        <f t="shared" si="373"/>
        <v/>
      </c>
      <c r="AZ1866" s="163"/>
      <c r="BA1866" s="142"/>
      <c r="BB1866" s="163"/>
      <c r="BC1866" s="174"/>
      <c r="BD1866" s="174"/>
      <c r="BE1866" s="174"/>
      <c r="BF1866" s="174"/>
      <c r="BG1866" s="164"/>
      <c r="BH1866" s="164"/>
      <c r="BI1866" s="164"/>
      <c r="BK1866" s="137">
        <v>1019</v>
      </c>
      <c r="BL1866" s="137">
        <f t="shared" si="361"/>
        <v>6.5152000000001209</v>
      </c>
      <c r="BM1866" s="137">
        <f t="shared" si="362"/>
        <v>0.48103622501997823</v>
      </c>
      <c r="BN1866" s="137">
        <f t="shared" si="363"/>
        <v>7.0941226070975194E-4</v>
      </c>
      <c r="BO1866" s="137" t="str">
        <f t="shared" si="364"/>
        <v/>
      </c>
      <c r="BP1866" s="137" t="str">
        <f t="shared" si="360"/>
        <v/>
      </c>
    </row>
    <row r="1867" spans="3:68" ht="20.100000000000001" customHeight="1" x14ac:dyDescent="0.25">
      <c r="C1867" s="12"/>
      <c r="E1867" s="130"/>
      <c r="F1867" s="130"/>
      <c r="S1867" s="138"/>
      <c r="U1867" s="154"/>
      <c r="V1867" s="154"/>
      <c r="AF1867" s="137">
        <v>1043</v>
      </c>
      <c r="AG1867" s="137">
        <f t="shared" si="365"/>
        <v>0.17199999999999971</v>
      </c>
      <c r="AK1867" s="137">
        <f t="shared" si="366"/>
        <v>0.39308455672110665</v>
      </c>
      <c r="AL1867" s="137">
        <f t="shared" si="367"/>
        <v>0.5682812355008271</v>
      </c>
      <c r="AM1867" s="137" t="str">
        <f t="shared" si="368"/>
        <v/>
      </c>
      <c r="AN1867" s="137">
        <f t="shared" si="369"/>
        <v>0.39308455672110665</v>
      </c>
      <c r="AO1867" s="137" t="str">
        <f t="shared" si="370"/>
        <v/>
      </c>
      <c r="AP1867" s="137">
        <f t="shared" si="371"/>
        <v>0</v>
      </c>
      <c r="AQ1867" s="137" t="str">
        <f t="shared" si="372"/>
        <v/>
      </c>
      <c r="AR1867" s="137" t="str">
        <f t="shared" si="373"/>
        <v/>
      </c>
      <c r="AZ1867" s="163"/>
      <c r="BA1867" s="142"/>
      <c r="BB1867" s="163"/>
      <c r="BC1867" s="174"/>
      <c r="BD1867" s="174"/>
      <c r="BE1867" s="174"/>
      <c r="BF1867" s="174"/>
      <c r="BG1867" s="164"/>
      <c r="BH1867" s="164"/>
      <c r="BI1867" s="164"/>
      <c r="BK1867" s="137">
        <v>1020</v>
      </c>
      <c r="BL1867" s="137">
        <f t="shared" si="361"/>
        <v>6.5216000000001211</v>
      </c>
      <c r="BM1867" s="137">
        <f t="shared" si="362"/>
        <v>0.48032681275926847</v>
      </c>
      <c r="BN1867" s="137">
        <f t="shared" si="363"/>
        <v>7.0888280141290227E-4</v>
      </c>
      <c r="BO1867" s="137" t="str">
        <f t="shared" si="364"/>
        <v/>
      </c>
      <c r="BP1867" s="137" t="str">
        <f t="shared" si="360"/>
        <v/>
      </c>
    </row>
    <row r="1868" spans="3:68" ht="20.100000000000001" customHeight="1" x14ac:dyDescent="0.25">
      <c r="C1868" s="12"/>
      <c r="E1868" s="130"/>
      <c r="F1868" s="130"/>
      <c r="S1868" s="138"/>
      <c r="U1868" s="154"/>
      <c r="V1868" s="154"/>
      <c r="AF1868" s="137">
        <v>1044</v>
      </c>
      <c r="AG1868" s="137">
        <f t="shared" si="365"/>
        <v>0.17600000000000016</v>
      </c>
      <c r="AK1868" s="137">
        <f t="shared" si="366"/>
        <v>0.39281106505576863</v>
      </c>
      <c r="AL1868" s="137">
        <f t="shared" si="367"/>
        <v>0.56985302877665411</v>
      </c>
      <c r="AM1868" s="137" t="str">
        <f t="shared" si="368"/>
        <v/>
      </c>
      <c r="AN1868" s="137">
        <f t="shared" si="369"/>
        <v>0.39281106505576863</v>
      </c>
      <c r="AO1868" s="137" t="str">
        <f t="shared" si="370"/>
        <v/>
      </c>
      <c r="AP1868" s="137">
        <f t="shared" si="371"/>
        <v>0</v>
      </c>
      <c r="AQ1868" s="137" t="str">
        <f t="shared" si="372"/>
        <v/>
      </c>
      <c r="AR1868" s="137" t="str">
        <f t="shared" si="373"/>
        <v/>
      </c>
      <c r="AZ1868" s="163"/>
      <c r="BA1868" s="142"/>
      <c r="BB1868" s="163"/>
      <c r="BC1868" s="174"/>
      <c r="BD1868" s="174"/>
      <c r="BE1868" s="174"/>
      <c r="BF1868" s="174"/>
      <c r="BG1868" s="164"/>
      <c r="BH1868" s="164"/>
      <c r="BI1868" s="164"/>
      <c r="BK1868" s="137">
        <v>1021</v>
      </c>
      <c r="BL1868" s="137">
        <f t="shared" si="361"/>
        <v>6.5280000000001213</v>
      </c>
      <c r="BM1868" s="137">
        <f t="shared" si="362"/>
        <v>0.47961792995785557</v>
      </c>
      <c r="BN1868" s="137">
        <f t="shared" si="363"/>
        <v>7.0835203348207365E-4</v>
      </c>
      <c r="BO1868" s="137" t="str">
        <f t="shared" si="364"/>
        <v/>
      </c>
      <c r="BP1868" s="137" t="str">
        <f t="shared" si="360"/>
        <v/>
      </c>
    </row>
    <row r="1869" spans="3:68" ht="20.100000000000001" customHeight="1" x14ac:dyDescent="0.25">
      <c r="C1869" s="12"/>
      <c r="E1869" s="130"/>
      <c r="F1869" s="130"/>
      <c r="S1869" s="138"/>
      <c r="U1869" s="154"/>
      <c r="V1869" s="154"/>
      <c r="AF1869" s="137">
        <v>1045</v>
      </c>
      <c r="AG1869" s="137">
        <f t="shared" si="365"/>
        <v>0.17999999999999972</v>
      </c>
      <c r="AK1869" s="137">
        <f t="shared" si="366"/>
        <v>0.39253148312042896</v>
      </c>
      <c r="AL1869" s="137">
        <f t="shared" si="367"/>
        <v>0.57142371590090058</v>
      </c>
      <c r="AM1869" s="137" t="str">
        <f t="shared" si="368"/>
        <v/>
      </c>
      <c r="AN1869" s="137">
        <f t="shared" si="369"/>
        <v>0.39253148312042896</v>
      </c>
      <c r="AO1869" s="137" t="str">
        <f t="shared" si="370"/>
        <v/>
      </c>
      <c r="AP1869" s="137">
        <f t="shared" si="371"/>
        <v>0</v>
      </c>
      <c r="AQ1869" s="137" t="str">
        <f t="shared" si="372"/>
        <v/>
      </c>
      <c r="AR1869" s="137" t="str">
        <f t="shared" si="373"/>
        <v/>
      </c>
      <c r="AZ1869" s="163"/>
      <c r="BA1869" s="142"/>
      <c r="BB1869" s="163"/>
      <c r="BC1869" s="174"/>
      <c r="BD1869" s="174"/>
      <c r="BE1869" s="174"/>
      <c r="BF1869" s="174"/>
      <c r="BG1869" s="164"/>
      <c r="BH1869" s="164"/>
      <c r="BI1869" s="164"/>
      <c r="BK1869" s="137">
        <v>1022</v>
      </c>
      <c r="BL1869" s="137">
        <f t="shared" si="361"/>
        <v>6.5344000000001214</v>
      </c>
      <c r="BM1869" s="137">
        <f t="shared" si="362"/>
        <v>0.4789095779243735</v>
      </c>
      <c r="BN1869" s="137">
        <f t="shared" si="363"/>
        <v>7.0781996378477263E-4</v>
      </c>
      <c r="BO1869" s="137" t="str">
        <f t="shared" si="364"/>
        <v/>
      </c>
      <c r="BP1869" s="137" t="str">
        <f t="shared" si="360"/>
        <v/>
      </c>
    </row>
    <row r="1870" spans="3:68" ht="20.100000000000001" customHeight="1" x14ac:dyDescent="0.25">
      <c r="C1870" s="12"/>
      <c r="E1870" s="130"/>
      <c r="F1870" s="130"/>
      <c r="S1870" s="138"/>
      <c r="U1870" s="154"/>
      <c r="V1870" s="154"/>
      <c r="AF1870" s="137">
        <v>1046</v>
      </c>
      <c r="AG1870" s="137">
        <f t="shared" si="365"/>
        <v>0.18400000000000016</v>
      </c>
      <c r="AK1870" s="137">
        <f t="shared" si="366"/>
        <v>0.39224582419318299</v>
      </c>
      <c r="AL1870" s="137">
        <f t="shared" si="367"/>
        <v>0.57299327253894916</v>
      </c>
      <c r="AM1870" s="137" t="str">
        <f t="shared" si="368"/>
        <v/>
      </c>
      <c r="AN1870" s="137">
        <f t="shared" si="369"/>
        <v>0.39224582419318299</v>
      </c>
      <c r="AO1870" s="137" t="str">
        <f t="shared" si="370"/>
        <v/>
      </c>
      <c r="AP1870" s="137">
        <f t="shared" si="371"/>
        <v>0</v>
      </c>
      <c r="AQ1870" s="137" t="str">
        <f t="shared" si="372"/>
        <v/>
      </c>
      <c r="AR1870" s="137" t="str">
        <f t="shared" si="373"/>
        <v/>
      </c>
      <c r="AZ1870" s="163"/>
      <c r="BA1870" s="142"/>
      <c r="BB1870" s="163"/>
      <c r="BC1870" s="174"/>
      <c r="BD1870" s="174"/>
      <c r="BE1870" s="174"/>
      <c r="BF1870" s="174"/>
      <c r="BG1870" s="164"/>
      <c r="BH1870" s="164"/>
      <c r="BI1870" s="164"/>
      <c r="BK1870" s="137">
        <v>1023</v>
      </c>
      <c r="BL1870" s="137">
        <f t="shared" si="361"/>
        <v>6.5408000000001216</v>
      </c>
      <c r="BM1870" s="137">
        <f t="shared" si="362"/>
        <v>0.47820175796058872</v>
      </c>
      <c r="BN1870" s="137">
        <f t="shared" si="363"/>
        <v>7.0728659917485004E-4</v>
      </c>
      <c r="BO1870" s="137" t="str">
        <f t="shared" si="364"/>
        <v/>
      </c>
      <c r="BP1870" s="137" t="str">
        <f t="shared" si="360"/>
        <v/>
      </c>
    </row>
    <row r="1871" spans="3:68" ht="20.100000000000001" customHeight="1" x14ac:dyDescent="0.25">
      <c r="C1871" s="12"/>
      <c r="E1871" s="130"/>
      <c r="F1871" s="130"/>
      <c r="S1871" s="138"/>
      <c r="U1871" s="154"/>
      <c r="V1871" s="154"/>
      <c r="AF1871" s="137">
        <v>1047</v>
      </c>
      <c r="AG1871" s="137">
        <f t="shared" si="365"/>
        <v>0.18799999999999972</v>
      </c>
      <c r="AK1871" s="137">
        <f t="shared" si="366"/>
        <v>0.39195410183415741</v>
      </c>
      <c r="AL1871" s="137">
        <f t="shared" si="367"/>
        <v>0.57456167440985784</v>
      </c>
      <c r="AM1871" s="137" t="str">
        <f t="shared" si="368"/>
        <v/>
      </c>
      <c r="AN1871" s="137">
        <f t="shared" si="369"/>
        <v>0.39195410183415741</v>
      </c>
      <c r="AO1871" s="137" t="str">
        <f t="shared" si="370"/>
        <v/>
      </c>
      <c r="AP1871" s="137">
        <f t="shared" si="371"/>
        <v>0</v>
      </c>
      <c r="AQ1871" s="137" t="str">
        <f t="shared" si="372"/>
        <v/>
      </c>
      <c r="AR1871" s="137" t="str">
        <f t="shared" si="373"/>
        <v/>
      </c>
      <c r="AZ1871" s="163"/>
      <c r="BA1871" s="142"/>
      <c r="BB1871" s="163"/>
      <c r="BC1871" s="174"/>
      <c r="BD1871" s="174"/>
      <c r="BE1871" s="174"/>
      <c r="BF1871" s="174"/>
      <c r="BG1871" s="164"/>
      <c r="BH1871" s="164"/>
      <c r="BI1871" s="164"/>
      <c r="BK1871" s="137">
        <v>1024</v>
      </c>
      <c r="BL1871" s="137">
        <f t="shared" si="361"/>
        <v>6.5472000000001218</v>
      </c>
      <c r="BM1871" s="137">
        <f t="shared" si="362"/>
        <v>0.47749447136141387</v>
      </c>
      <c r="BN1871" s="137">
        <f t="shared" si="363"/>
        <v>7.0675194649361117E-4</v>
      </c>
      <c r="BO1871" s="137" t="str">
        <f t="shared" si="364"/>
        <v/>
      </c>
      <c r="BP1871" s="137" t="str">
        <f t="shared" si="360"/>
        <v/>
      </c>
    </row>
    <row r="1872" spans="3:68" ht="20.100000000000001" customHeight="1" x14ac:dyDescent="0.25">
      <c r="C1872" s="12"/>
      <c r="E1872" s="130"/>
      <c r="F1872" s="130"/>
      <c r="S1872" s="138"/>
      <c r="U1872" s="154"/>
      <c r="V1872" s="154"/>
      <c r="AF1872" s="137">
        <v>1048</v>
      </c>
      <c r="AG1872" s="137">
        <f t="shared" si="365"/>
        <v>0.19200000000000017</v>
      </c>
      <c r="AK1872" s="137">
        <f t="shared" si="366"/>
        <v>0.39165632988443705</v>
      </c>
      <c r="AL1872" s="137">
        <f t="shared" si="367"/>
        <v>0.57612889728748906</v>
      </c>
      <c r="AM1872" s="137" t="str">
        <f t="shared" si="368"/>
        <v/>
      </c>
      <c r="AN1872" s="137">
        <f t="shared" si="369"/>
        <v>0.39165632988443705</v>
      </c>
      <c r="AO1872" s="137" t="str">
        <f t="shared" si="370"/>
        <v/>
      </c>
      <c r="AP1872" s="137">
        <f t="shared" si="371"/>
        <v>0</v>
      </c>
      <c r="AQ1872" s="137" t="str">
        <f t="shared" si="372"/>
        <v/>
      </c>
      <c r="AR1872" s="137" t="str">
        <f t="shared" si="373"/>
        <v/>
      </c>
      <c r="AZ1872" s="163"/>
      <c r="BA1872" s="142"/>
      <c r="BB1872" s="163"/>
      <c r="BC1872" s="174"/>
      <c r="BD1872" s="174"/>
      <c r="BE1872" s="174"/>
      <c r="BF1872" s="174"/>
      <c r="BG1872" s="164"/>
      <c r="BH1872" s="164"/>
      <c r="BI1872" s="164"/>
      <c r="BK1872" s="137">
        <v>1025</v>
      </c>
      <c r="BL1872" s="137">
        <f t="shared" si="361"/>
        <v>6.553600000000122</v>
      </c>
      <c r="BM1872" s="137">
        <f t="shared" si="362"/>
        <v>0.47678771941492026</v>
      </c>
      <c r="BN1872" s="137">
        <f t="shared" si="363"/>
        <v>7.0621601256837252E-4</v>
      </c>
      <c r="BO1872" s="137" t="str">
        <f t="shared" si="364"/>
        <v/>
      </c>
      <c r="BP1872" s="137" t="str">
        <f t="shared" ref="BP1872:BP1935" si="374">IF($BM1872&lt;(1-$BI$860),$BN1872,"")</f>
        <v/>
      </c>
    </row>
    <row r="1873" spans="3:68" ht="20.100000000000001" customHeight="1" x14ac:dyDescent="0.25">
      <c r="C1873" s="12"/>
      <c r="E1873" s="130"/>
      <c r="F1873" s="130"/>
      <c r="S1873" s="138"/>
      <c r="U1873" s="154"/>
      <c r="V1873" s="154"/>
      <c r="AF1873" s="137">
        <v>1049</v>
      </c>
      <c r="AG1873" s="137">
        <f t="shared" si="365"/>
        <v>0.19599999999999973</v>
      </c>
      <c r="AK1873" s="137">
        <f t="shared" si="366"/>
        <v>0.39135252246497099</v>
      </c>
      <c r="AL1873" s="137">
        <f t="shared" si="367"/>
        <v>0.57769491700162801</v>
      </c>
      <c r="AM1873" s="137" t="str">
        <f t="shared" si="368"/>
        <v/>
      </c>
      <c r="AN1873" s="137">
        <f t="shared" si="369"/>
        <v>0.39135252246497099</v>
      </c>
      <c r="AO1873" s="137" t="str">
        <f t="shared" si="370"/>
        <v/>
      </c>
      <c r="AP1873" s="137">
        <f t="shared" si="371"/>
        <v>0</v>
      </c>
      <c r="AQ1873" s="137" t="str">
        <f t="shared" si="372"/>
        <v/>
      </c>
      <c r="AR1873" s="137" t="str">
        <f t="shared" si="373"/>
        <v/>
      </c>
      <c r="AZ1873" s="163"/>
      <c r="BA1873" s="142"/>
      <c r="BB1873" s="163"/>
      <c r="BC1873" s="174"/>
      <c r="BD1873" s="174"/>
      <c r="BE1873" s="174"/>
      <c r="BF1873" s="174"/>
      <c r="BG1873" s="164"/>
      <c r="BH1873" s="164"/>
      <c r="BI1873" s="164"/>
      <c r="BK1873" s="137">
        <v>1026</v>
      </c>
      <c r="BL1873" s="137">
        <f t="shared" si="361"/>
        <v>6.5600000000001222</v>
      </c>
      <c r="BM1873" s="137">
        <f t="shared" si="362"/>
        <v>0.47608150340235189</v>
      </c>
      <c r="BN1873" s="137">
        <f t="shared" si="363"/>
        <v>7.0567880421468221E-4</v>
      </c>
      <c r="BO1873" s="137" t="str">
        <f t="shared" si="364"/>
        <v/>
      </c>
      <c r="BP1873" s="137" t="str">
        <f t="shared" si="374"/>
        <v/>
      </c>
    </row>
    <row r="1874" spans="3:68" ht="20.100000000000001" customHeight="1" x14ac:dyDescent="0.25">
      <c r="C1874" s="12"/>
      <c r="E1874" s="130"/>
      <c r="F1874" s="130"/>
      <c r="S1874" s="138"/>
      <c r="U1874" s="154"/>
      <c r="V1874" s="154"/>
      <c r="AF1874" s="137">
        <v>1050</v>
      </c>
      <c r="AG1874" s="137">
        <f t="shared" si="365"/>
        <v>0.20000000000000018</v>
      </c>
      <c r="AK1874" s="137">
        <f t="shared" si="366"/>
        <v>0.39104269397545588</v>
      </c>
      <c r="AL1874" s="137">
        <f t="shared" si="367"/>
        <v>0.5792597094391031</v>
      </c>
      <c r="AM1874" s="137" t="str">
        <f t="shared" si="368"/>
        <v/>
      </c>
      <c r="AN1874" s="137">
        <f t="shared" si="369"/>
        <v>0.39104269397545588</v>
      </c>
      <c r="AO1874" s="137" t="str">
        <f t="shared" si="370"/>
        <v/>
      </c>
      <c r="AP1874" s="137">
        <f t="shared" si="371"/>
        <v>0</v>
      </c>
      <c r="AQ1874" s="137" t="str">
        <f t="shared" si="372"/>
        <v/>
      </c>
      <c r="AR1874" s="137" t="str">
        <f t="shared" si="373"/>
        <v/>
      </c>
      <c r="AZ1874" s="163"/>
      <c r="BA1874" s="142"/>
      <c r="BB1874" s="163"/>
      <c r="BC1874" s="174"/>
      <c r="BD1874" s="174"/>
      <c r="BE1874" s="174"/>
      <c r="BF1874" s="174"/>
      <c r="BG1874" s="164"/>
      <c r="BH1874" s="164"/>
      <c r="BI1874" s="164"/>
      <c r="BK1874" s="137">
        <v>1027</v>
      </c>
      <c r="BL1874" s="137">
        <f t="shared" si="361"/>
        <v>6.5664000000001224</v>
      </c>
      <c r="BM1874" s="137">
        <f t="shared" si="362"/>
        <v>0.47537582459813721</v>
      </c>
      <c r="BN1874" s="137">
        <f t="shared" si="363"/>
        <v>7.051403282333224E-4</v>
      </c>
      <c r="BO1874" s="137" t="str">
        <f t="shared" si="364"/>
        <v/>
      </c>
      <c r="BP1874" s="137" t="str">
        <f t="shared" si="374"/>
        <v/>
      </c>
    </row>
    <row r="1875" spans="3:68" ht="20.100000000000001" customHeight="1" x14ac:dyDescent="0.25">
      <c r="C1875" s="12"/>
      <c r="E1875" s="130"/>
      <c r="F1875" s="130"/>
      <c r="S1875" s="138"/>
      <c r="U1875" s="154"/>
      <c r="V1875" s="154"/>
      <c r="AF1875" s="137">
        <v>1051</v>
      </c>
      <c r="AG1875" s="137">
        <f t="shared" si="365"/>
        <v>0.20399999999999974</v>
      </c>
      <c r="AK1875" s="137">
        <f t="shared" si="366"/>
        <v>0.39072685909319932</v>
      </c>
      <c r="AL1875" s="137">
        <f t="shared" si="367"/>
        <v>0.5808232505448957</v>
      </c>
      <c r="AM1875" s="137" t="str">
        <f t="shared" si="368"/>
        <v/>
      </c>
      <c r="AN1875" s="137">
        <f t="shared" si="369"/>
        <v>0.39072685909319932</v>
      </c>
      <c r="AO1875" s="137" t="str">
        <f t="shared" si="370"/>
        <v/>
      </c>
      <c r="AP1875" s="137">
        <f t="shared" si="371"/>
        <v>0</v>
      </c>
      <c r="AQ1875" s="137" t="str">
        <f t="shared" si="372"/>
        <v/>
      </c>
      <c r="AR1875" s="137" t="str">
        <f t="shared" si="373"/>
        <v/>
      </c>
      <c r="AZ1875" s="163"/>
      <c r="BA1875" s="142"/>
      <c r="BB1875" s="163"/>
      <c r="BC1875" s="174"/>
      <c r="BD1875" s="174"/>
      <c r="BE1875" s="174"/>
      <c r="BF1875" s="174"/>
      <c r="BG1875" s="164"/>
      <c r="BH1875" s="164"/>
      <c r="BI1875" s="164"/>
      <c r="BK1875" s="137">
        <v>1028</v>
      </c>
      <c r="BL1875" s="137">
        <f t="shared" si="361"/>
        <v>6.5728000000001225</v>
      </c>
      <c r="BM1875" s="137">
        <f t="shared" si="362"/>
        <v>0.47467068426990389</v>
      </c>
      <c r="BN1875" s="137">
        <f t="shared" si="363"/>
        <v>7.0460059141297382E-4</v>
      </c>
      <c r="BO1875" s="137" t="str">
        <f t="shared" si="364"/>
        <v/>
      </c>
      <c r="BP1875" s="137" t="str">
        <f t="shared" si="374"/>
        <v/>
      </c>
    </row>
    <row r="1876" spans="3:68" ht="20.100000000000001" customHeight="1" x14ac:dyDescent="0.25">
      <c r="C1876" s="12"/>
      <c r="E1876" s="130"/>
      <c r="F1876" s="130"/>
      <c r="S1876" s="138"/>
      <c r="U1876" s="154"/>
      <c r="V1876" s="154"/>
      <c r="AF1876" s="137">
        <v>1052</v>
      </c>
      <c r="AG1876" s="137">
        <f t="shared" si="365"/>
        <v>0.20800000000000018</v>
      </c>
      <c r="AK1876" s="137">
        <f t="shared" si="366"/>
        <v>0.3904050327719602</v>
      </c>
      <c r="AL1876" s="137">
        <f t="shared" si="367"/>
        <v>0.5823855163232512</v>
      </c>
      <c r="AM1876" s="137" t="str">
        <f t="shared" si="368"/>
        <v/>
      </c>
      <c r="AN1876" s="137">
        <f t="shared" si="369"/>
        <v>0.3904050327719602</v>
      </c>
      <c r="AO1876" s="137" t="str">
        <f t="shared" si="370"/>
        <v/>
      </c>
      <c r="AP1876" s="137">
        <f t="shared" si="371"/>
        <v>0</v>
      </c>
      <c r="AQ1876" s="137" t="str">
        <f t="shared" si="372"/>
        <v/>
      </c>
      <c r="AR1876" s="137" t="str">
        <f t="shared" si="373"/>
        <v/>
      </c>
      <c r="AZ1876" s="163"/>
      <c r="BA1876" s="142"/>
      <c r="BB1876" s="163"/>
      <c r="BC1876" s="174"/>
      <c r="BD1876" s="174"/>
      <c r="BE1876" s="174"/>
      <c r="BF1876" s="174"/>
      <c r="BG1876" s="164"/>
      <c r="BH1876" s="164"/>
      <c r="BI1876" s="164"/>
      <c r="BK1876" s="137">
        <v>1029</v>
      </c>
      <c r="BL1876" s="137">
        <f t="shared" si="361"/>
        <v>6.5792000000001227</v>
      </c>
      <c r="BM1876" s="137">
        <f t="shared" si="362"/>
        <v>0.47396608367849091</v>
      </c>
      <c r="BN1876" s="137">
        <f t="shared" si="363"/>
        <v>7.0405960052810634E-4</v>
      </c>
      <c r="BO1876" s="137" t="str">
        <f t="shared" si="364"/>
        <v/>
      </c>
      <c r="BP1876" s="137" t="str">
        <f t="shared" si="374"/>
        <v/>
      </c>
    </row>
    <row r="1877" spans="3:68" ht="20.100000000000001" customHeight="1" x14ac:dyDescent="0.25">
      <c r="C1877" s="12"/>
      <c r="E1877" s="130"/>
      <c r="F1877" s="130"/>
      <c r="S1877" s="138"/>
      <c r="U1877" s="154"/>
      <c r="V1877" s="154"/>
      <c r="AF1877" s="137">
        <v>1053</v>
      </c>
      <c r="AG1877" s="137">
        <f t="shared" si="365"/>
        <v>0.21199999999999974</v>
      </c>
      <c r="AK1877" s="137">
        <f t="shared" si="366"/>
        <v>0.39007723024076968</v>
      </c>
      <c r="AL1877" s="137">
        <f t="shared" si="367"/>
        <v>0.58394648283877926</v>
      </c>
      <c r="AM1877" s="137" t="str">
        <f t="shared" si="368"/>
        <v/>
      </c>
      <c r="AN1877" s="137">
        <f t="shared" si="369"/>
        <v>0.39007723024076968</v>
      </c>
      <c r="AO1877" s="137" t="str">
        <f t="shared" si="370"/>
        <v/>
      </c>
      <c r="AP1877" s="137">
        <f t="shared" si="371"/>
        <v>0</v>
      </c>
      <c r="AQ1877" s="137" t="str">
        <f t="shared" si="372"/>
        <v/>
      </c>
      <c r="AR1877" s="137" t="str">
        <f t="shared" si="373"/>
        <v/>
      </c>
      <c r="AZ1877" s="163"/>
      <c r="BA1877" s="142"/>
      <c r="BB1877" s="163"/>
      <c r="BC1877" s="174"/>
      <c r="BD1877" s="174"/>
      <c r="BE1877" s="174"/>
      <c r="BF1877" s="174"/>
      <c r="BG1877" s="164"/>
      <c r="BH1877" s="164"/>
      <c r="BI1877" s="164"/>
      <c r="BK1877" s="137">
        <v>1030</v>
      </c>
      <c r="BL1877" s="137">
        <f t="shared" si="361"/>
        <v>6.5856000000001229</v>
      </c>
      <c r="BM1877" s="137">
        <f t="shared" si="362"/>
        <v>0.47326202407796281</v>
      </c>
      <c r="BN1877" s="137">
        <f t="shared" si="363"/>
        <v>7.0351736234208762E-4</v>
      </c>
      <c r="BO1877" s="137" t="str">
        <f t="shared" si="364"/>
        <v/>
      </c>
      <c r="BP1877" s="137" t="str">
        <f t="shared" si="374"/>
        <v/>
      </c>
    </row>
    <row r="1878" spans="3:68" ht="20.100000000000001" customHeight="1" x14ac:dyDescent="0.25">
      <c r="C1878" s="12"/>
      <c r="E1878" s="130"/>
      <c r="F1878" s="130"/>
      <c r="S1878" s="138"/>
      <c r="U1878" s="154"/>
      <c r="V1878" s="154"/>
      <c r="AF1878" s="137">
        <v>1054</v>
      </c>
      <c r="AG1878" s="137">
        <f t="shared" si="365"/>
        <v>0.21600000000000019</v>
      </c>
      <c r="AK1878" s="137">
        <f t="shared" si="366"/>
        <v>0.38974346700272944</v>
      </c>
      <c r="AL1878" s="137">
        <f t="shared" si="367"/>
        <v>0.58550612621755604</v>
      </c>
      <c r="AM1878" s="137" t="str">
        <f t="shared" si="368"/>
        <v/>
      </c>
      <c r="AN1878" s="137">
        <f t="shared" si="369"/>
        <v>0.38974346700272944</v>
      </c>
      <c r="AO1878" s="137" t="str">
        <f t="shared" si="370"/>
        <v/>
      </c>
      <c r="AP1878" s="137">
        <f t="shared" si="371"/>
        <v>0</v>
      </c>
      <c r="AQ1878" s="137" t="str">
        <f t="shared" si="372"/>
        <v/>
      </c>
      <c r="AR1878" s="137" t="str">
        <f t="shared" si="373"/>
        <v/>
      </c>
      <c r="AZ1878" s="163"/>
      <c r="BA1878" s="142"/>
      <c r="BB1878" s="163"/>
      <c r="BC1878" s="174"/>
      <c r="BD1878" s="174"/>
      <c r="BE1878" s="174"/>
      <c r="BF1878" s="174"/>
      <c r="BG1878" s="164"/>
      <c r="BH1878" s="164"/>
      <c r="BI1878" s="164"/>
      <c r="BK1878" s="137">
        <v>1031</v>
      </c>
      <c r="BL1878" s="137">
        <f t="shared" si="361"/>
        <v>6.5920000000001231</v>
      </c>
      <c r="BM1878" s="137">
        <f t="shared" si="362"/>
        <v>0.47255850671562072</v>
      </c>
      <c r="BN1878" s="137">
        <f t="shared" si="363"/>
        <v>7.0297388360263113E-4</v>
      </c>
      <c r="BO1878" s="137" t="str">
        <f t="shared" si="364"/>
        <v/>
      </c>
      <c r="BP1878" s="137" t="str">
        <f t="shared" si="374"/>
        <v/>
      </c>
    </row>
    <row r="1879" spans="3:68" ht="20.100000000000001" customHeight="1" x14ac:dyDescent="0.25">
      <c r="C1879" s="12"/>
      <c r="E1879" s="130"/>
      <c r="F1879" s="130"/>
      <c r="S1879" s="138"/>
      <c r="U1879" s="154"/>
      <c r="V1879" s="154"/>
      <c r="AF1879" s="137">
        <v>1055</v>
      </c>
      <c r="AG1879" s="137">
        <f t="shared" si="365"/>
        <v>0.21999999999999975</v>
      </c>
      <c r="AK1879" s="137">
        <f t="shared" si="366"/>
        <v>0.38940375883379047</v>
      </c>
      <c r="AL1879" s="137">
        <f t="shared" si="367"/>
        <v>0.58706442264821446</v>
      </c>
      <c r="AM1879" s="137" t="str">
        <f t="shared" si="368"/>
        <v/>
      </c>
      <c r="AN1879" s="137">
        <f t="shared" si="369"/>
        <v>0.38940375883379047</v>
      </c>
      <c r="AO1879" s="137" t="str">
        <f t="shared" si="370"/>
        <v/>
      </c>
      <c r="AP1879" s="137">
        <f t="shared" si="371"/>
        <v>0</v>
      </c>
      <c r="AQ1879" s="137" t="str">
        <f t="shared" si="372"/>
        <v/>
      </c>
      <c r="AR1879" s="137" t="str">
        <f t="shared" si="373"/>
        <v/>
      </c>
      <c r="AZ1879" s="163"/>
      <c r="BA1879" s="142"/>
      <c r="BB1879" s="163"/>
      <c r="BC1879" s="174"/>
      <c r="BD1879" s="174"/>
      <c r="BE1879" s="174"/>
      <c r="BF1879" s="174"/>
      <c r="BG1879" s="164"/>
      <c r="BH1879" s="164"/>
      <c r="BI1879" s="164"/>
      <c r="BK1879" s="137">
        <v>1032</v>
      </c>
      <c r="BL1879" s="137">
        <f t="shared" si="361"/>
        <v>6.5984000000001233</v>
      </c>
      <c r="BM1879" s="137">
        <f t="shared" si="362"/>
        <v>0.47185553283201809</v>
      </c>
      <c r="BN1879" s="137">
        <f t="shared" si="363"/>
        <v>7.0242917104479385E-4</v>
      </c>
      <c r="BO1879" s="137" t="str">
        <f t="shared" si="364"/>
        <v/>
      </c>
      <c r="BP1879" s="137" t="str">
        <f t="shared" si="374"/>
        <v/>
      </c>
    </row>
    <row r="1880" spans="3:68" ht="20.100000000000001" customHeight="1" x14ac:dyDescent="0.25">
      <c r="C1880" s="12"/>
      <c r="E1880" s="130"/>
      <c r="F1880" s="130"/>
      <c r="S1880" s="138"/>
      <c r="U1880" s="154"/>
      <c r="V1880" s="154"/>
      <c r="AF1880" s="137">
        <v>1056</v>
      </c>
      <c r="AG1880" s="137">
        <f t="shared" si="365"/>
        <v>0.2240000000000002</v>
      </c>
      <c r="AK1880" s="137">
        <f t="shared" si="366"/>
        <v>0.38905812178150972</v>
      </c>
      <c r="AL1880" s="137">
        <f t="shared" si="367"/>
        <v>0.58862134838303659</v>
      </c>
      <c r="AM1880" s="137" t="str">
        <f t="shared" si="368"/>
        <v/>
      </c>
      <c r="AN1880" s="137">
        <f t="shared" si="369"/>
        <v>0.38905812178150972</v>
      </c>
      <c r="AO1880" s="137" t="str">
        <f t="shared" si="370"/>
        <v/>
      </c>
      <c r="AP1880" s="137">
        <f t="shared" si="371"/>
        <v>0</v>
      </c>
      <c r="AQ1880" s="137" t="str">
        <f t="shared" si="372"/>
        <v/>
      </c>
      <c r="AR1880" s="137" t="str">
        <f t="shared" si="373"/>
        <v/>
      </c>
      <c r="AZ1880" s="163"/>
      <c r="BA1880" s="142"/>
      <c r="BB1880" s="163"/>
      <c r="BC1880" s="174"/>
      <c r="BD1880" s="174"/>
      <c r="BE1880" s="174"/>
      <c r="BF1880" s="174"/>
      <c r="BG1880" s="164"/>
      <c r="BH1880" s="164"/>
      <c r="BI1880" s="164"/>
      <c r="BK1880" s="137">
        <v>1033</v>
      </c>
      <c r="BL1880" s="137">
        <f t="shared" si="361"/>
        <v>6.6048000000001235</v>
      </c>
      <c r="BM1880" s="137">
        <f t="shared" si="362"/>
        <v>0.47115310366097329</v>
      </c>
      <c r="BN1880" s="137">
        <f t="shared" si="363"/>
        <v>7.0188323139086517E-4</v>
      </c>
      <c r="BO1880" s="137" t="str">
        <f t="shared" si="364"/>
        <v/>
      </c>
      <c r="BP1880" s="137" t="str">
        <f t="shared" si="374"/>
        <v/>
      </c>
    </row>
    <row r="1881" spans="3:68" ht="20.100000000000001" customHeight="1" x14ac:dyDescent="0.25">
      <c r="C1881" s="12"/>
      <c r="E1881" s="130"/>
      <c r="F1881" s="130"/>
      <c r="S1881" s="138"/>
      <c r="U1881" s="154"/>
      <c r="V1881" s="154"/>
      <c r="AF1881" s="137">
        <v>1057</v>
      </c>
      <c r="AG1881" s="137">
        <f t="shared" si="365"/>
        <v>0.22799999999999976</v>
      </c>
      <c r="AK1881" s="137">
        <f t="shared" si="366"/>
        <v>0.38870657216378751</v>
      </c>
      <c r="AL1881" s="137">
        <f t="shared" si="367"/>
        <v>0.5901768797390341</v>
      </c>
      <c r="AM1881" s="137" t="str">
        <f t="shared" si="368"/>
        <v/>
      </c>
      <c r="AN1881" s="137">
        <f t="shared" si="369"/>
        <v>0.38870657216378751</v>
      </c>
      <c r="AO1881" s="137" t="str">
        <f t="shared" si="370"/>
        <v/>
      </c>
      <c r="AP1881" s="137">
        <f t="shared" si="371"/>
        <v>0</v>
      </c>
      <c r="AQ1881" s="137" t="str">
        <f t="shared" si="372"/>
        <v/>
      </c>
      <c r="AR1881" s="137" t="str">
        <f t="shared" si="373"/>
        <v/>
      </c>
      <c r="AZ1881" s="163"/>
      <c r="BA1881" s="142"/>
      <c r="BB1881" s="163"/>
      <c r="BC1881" s="174"/>
      <c r="BD1881" s="174"/>
      <c r="BE1881" s="174"/>
      <c r="BF1881" s="174"/>
      <c r="BG1881" s="164"/>
      <c r="BH1881" s="164"/>
      <c r="BI1881" s="164"/>
      <c r="BK1881" s="137">
        <v>1034</v>
      </c>
      <c r="BL1881" s="137">
        <f t="shared" si="361"/>
        <v>6.6112000000001236</v>
      </c>
      <c r="BM1881" s="137">
        <f t="shared" si="362"/>
        <v>0.47045122042958243</v>
      </c>
      <c r="BN1881" s="137">
        <f t="shared" si="363"/>
        <v>7.0133607135025589E-4</v>
      </c>
      <c r="BO1881" s="137" t="str">
        <f t="shared" si="364"/>
        <v/>
      </c>
      <c r="BP1881" s="137" t="str">
        <f t="shared" si="374"/>
        <v/>
      </c>
    </row>
    <row r="1882" spans="3:68" ht="20.100000000000001" customHeight="1" x14ac:dyDescent="0.25">
      <c r="C1882" s="12"/>
      <c r="E1882" s="130"/>
      <c r="F1882" s="130"/>
      <c r="S1882" s="138"/>
      <c r="U1882" s="154"/>
      <c r="V1882" s="154"/>
      <c r="AF1882" s="137">
        <v>1058</v>
      </c>
      <c r="AG1882" s="137">
        <f t="shared" si="365"/>
        <v>0.23200000000000021</v>
      </c>
      <c r="AK1882" s="137">
        <f t="shared" si="366"/>
        <v>0.38834912656758286</v>
      </c>
      <c r="AL1882" s="137">
        <f t="shared" si="367"/>
        <v>0.59173099309903032</v>
      </c>
      <c r="AM1882" s="137" t="str">
        <f t="shared" si="368"/>
        <v/>
      </c>
      <c r="AN1882" s="137">
        <f t="shared" si="369"/>
        <v>0.38834912656758286</v>
      </c>
      <c r="AO1882" s="137" t="str">
        <f t="shared" si="370"/>
        <v/>
      </c>
      <c r="AP1882" s="137">
        <f t="shared" si="371"/>
        <v>0</v>
      </c>
      <c r="AQ1882" s="137" t="str">
        <f t="shared" si="372"/>
        <v/>
      </c>
      <c r="AR1882" s="137" t="str">
        <f t="shared" si="373"/>
        <v/>
      </c>
      <c r="AZ1882" s="163"/>
      <c r="BA1882" s="142"/>
      <c r="BB1882" s="163"/>
      <c r="BC1882" s="174"/>
      <c r="BD1882" s="174"/>
      <c r="BE1882" s="174"/>
      <c r="BF1882" s="174"/>
      <c r="BG1882" s="164"/>
      <c r="BH1882" s="164"/>
      <c r="BI1882" s="164"/>
      <c r="BK1882" s="137">
        <v>1035</v>
      </c>
      <c r="BL1882" s="137">
        <f t="shared" si="361"/>
        <v>6.6176000000001238</v>
      </c>
      <c r="BM1882" s="137">
        <f t="shared" si="362"/>
        <v>0.46974988435823217</v>
      </c>
      <c r="BN1882" s="137">
        <f t="shared" si="363"/>
        <v>7.0078769761749982E-4</v>
      </c>
      <c r="BO1882" s="137" t="str">
        <f t="shared" si="364"/>
        <v/>
      </c>
      <c r="BP1882" s="137" t="str">
        <f t="shared" si="374"/>
        <v/>
      </c>
    </row>
    <row r="1883" spans="3:68" ht="20.100000000000001" customHeight="1" x14ac:dyDescent="0.25">
      <c r="C1883" s="12"/>
      <c r="E1883" s="130"/>
      <c r="F1883" s="130"/>
      <c r="S1883" s="138"/>
      <c r="U1883" s="154"/>
      <c r="V1883" s="154"/>
      <c r="AF1883" s="137">
        <v>1059</v>
      </c>
      <c r="AG1883" s="137">
        <f t="shared" si="365"/>
        <v>0.23599999999999977</v>
      </c>
      <c r="AK1883" s="137">
        <f t="shared" si="366"/>
        <v>0.38798580184761022</v>
      </c>
      <c r="AL1883" s="137">
        <f t="shared" si="367"/>
        <v>0.59328366491273121</v>
      </c>
      <c r="AM1883" s="137" t="str">
        <f t="shared" si="368"/>
        <v/>
      </c>
      <c r="AN1883" s="137">
        <f t="shared" si="369"/>
        <v>0.38798580184761022</v>
      </c>
      <c r="AO1883" s="137" t="str">
        <f t="shared" si="370"/>
        <v/>
      </c>
      <c r="AP1883" s="137">
        <f t="shared" si="371"/>
        <v>0</v>
      </c>
      <c r="AQ1883" s="137" t="str">
        <f t="shared" si="372"/>
        <v/>
      </c>
      <c r="AR1883" s="137" t="str">
        <f t="shared" si="373"/>
        <v/>
      </c>
      <c r="AZ1883" s="163"/>
      <c r="BA1883" s="142"/>
      <c r="BB1883" s="163"/>
      <c r="BC1883" s="174"/>
      <c r="BD1883" s="174"/>
      <c r="BE1883" s="174"/>
      <c r="BF1883" s="174"/>
      <c r="BG1883" s="164"/>
      <c r="BH1883" s="164"/>
      <c r="BI1883" s="164"/>
      <c r="BK1883" s="137">
        <v>1036</v>
      </c>
      <c r="BL1883" s="137">
        <f t="shared" si="361"/>
        <v>6.624000000000124</v>
      </c>
      <c r="BM1883" s="137">
        <f t="shared" si="362"/>
        <v>0.46904909666061467</v>
      </c>
      <c r="BN1883" s="137">
        <f t="shared" si="363"/>
        <v>7.0023811687525139E-4</v>
      </c>
      <c r="BO1883" s="137" t="str">
        <f t="shared" si="364"/>
        <v/>
      </c>
      <c r="BP1883" s="137" t="str">
        <f t="shared" si="374"/>
        <v/>
      </c>
    </row>
    <row r="1884" spans="3:68" ht="20.100000000000001" customHeight="1" x14ac:dyDescent="0.25">
      <c r="C1884" s="12"/>
      <c r="E1884" s="130"/>
      <c r="F1884" s="130"/>
      <c r="S1884" s="138"/>
      <c r="U1884" s="154"/>
      <c r="V1884" s="154"/>
      <c r="AF1884" s="137">
        <v>1060</v>
      </c>
      <c r="AG1884" s="137">
        <f t="shared" si="365"/>
        <v>0.24000000000000021</v>
      </c>
      <c r="AK1884" s="137">
        <f t="shared" si="366"/>
        <v>0.38761661512501411</v>
      </c>
      <c r="AL1884" s="137">
        <f t="shared" si="367"/>
        <v>0.59483487169779603</v>
      </c>
      <c r="AM1884" s="137" t="str">
        <f t="shared" si="368"/>
        <v/>
      </c>
      <c r="AN1884" s="137">
        <f t="shared" si="369"/>
        <v>0.38761661512501411</v>
      </c>
      <c r="AO1884" s="137" t="str">
        <f t="shared" si="370"/>
        <v/>
      </c>
      <c r="AP1884" s="137">
        <f t="shared" si="371"/>
        <v>0</v>
      </c>
      <c r="AQ1884" s="137" t="str">
        <f t="shared" si="372"/>
        <v/>
      </c>
      <c r="AR1884" s="137" t="str">
        <f t="shared" si="373"/>
        <v/>
      </c>
      <c r="AZ1884" s="163"/>
      <c r="BA1884" s="142"/>
      <c r="BB1884" s="163"/>
      <c r="BC1884" s="174"/>
      <c r="BD1884" s="174"/>
      <c r="BE1884" s="174"/>
      <c r="BF1884" s="174"/>
      <c r="BG1884" s="164"/>
      <c r="BH1884" s="164"/>
      <c r="BI1884" s="164"/>
      <c r="BK1884" s="137">
        <v>1037</v>
      </c>
      <c r="BL1884" s="137">
        <f t="shared" si="361"/>
        <v>6.6304000000001242</v>
      </c>
      <c r="BM1884" s="137">
        <f t="shared" si="362"/>
        <v>0.46834885854373942</v>
      </c>
      <c r="BN1884" s="137">
        <f t="shared" si="363"/>
        <v>6.9968733579173215E-4</v>
      </c>
      <c r="BO1884" s="137" t="str">
        <f t="shared" si="364"/>
        <v/>
      </c>
      <c r="BP1884" s="137" t="str">
        <f t="shared" si="374"/>
        <v/>
      </c>
    </row>
    <row r="1885" spans="3:68" ht="20.100000000000001" customHeight="1" x14ac:dyDescent="0.25">
      <c r="C1885" s="12"/>
      <c r="E1885" s="130"/>
      <c r="F1885" s="130"/>
      <c r="S1885" s="138"/>
      <c r="U1885" s="154"/>
      <c r="V1885" s="154"/>
      <c r="AF1885" s="137">
        <v>1061</v>
      </c>
      <c r="AG1885" s="137">
        <f t="shared" si="365"/>
        <v>0.24399999999999977</v>
      </c>
      <c r="AK1885" s="137">
        <f t="shared" si="366"/>
        <v>0.38724158378602569</v>
      </c>
      <c r="AL1885" s="137">
        <f t="shared" si="367"/>
        <v>0.59638459004089772</v>
      </c>
      <c r="AM1885" s="137" t="str">
        <f t="shared" si="368"/>
        <v/>
      </c>
      <c r="AN1885" s="137">
        <f t="shared" si="369"/>
        <v>0.38724158378602569</v>
      </c>
      <c r="AO1885" s="137" t="str">
        <f t="shared" si="370"/>
        <v/>
      </c>
      <c r="AP1885" s="137">
        <f t="shared" si="371"/>
        <v>0</v>
      </c>
      <c r="AQ1885" s="137" t="str">
        <f t="shared" si="372"/>
        <v/>
      </c>
      <c r="AR1885" s="137" t="str">
        <f t="shared" si="373"/>
        <v/>
      </c>
      <c r="AZ1885" s="163"/>
      <c r="BA1885" s="142"/>
      <c r="BB1885" s="163"/>
      <c r="BC1885" s="174"/>
      <c r="BD1885" s="174"/>
      <c r="BE1885" s="174"/>
      <c r="BF1885" s="174"/>
      <c r="BG1885" s="164"/>
      <c r="BH1885" s="164"/>
      <c r="BI1885" s="164"/>
      <c r="BK1885" s="137">
        <v>1038</v>
      </c>
      <c r="BL1885" s="137">
        <f t="shared" si="361"/>
        <v>6.6368000000001244</v>
      </c>
      <c r="BM1885" s="137">
        <f t="shared" si="362"/>
        <v>0.46764917120794769</v>
      </c>
      <c r="BN1885" s="137">
        <f t="shared" si="363"/>
        <v>6.9913536102184093E-4</v>
      </c>
      <c r="BO1885" s="137" t="str">
        <f t="shared" si="364"/>
        <v/>
      </c>
      <c r="BP1885" s="137" t="str">
        <f t="shared" si="374"/>
        <v/>
      </c>
    </row>
    <row r="1886" spans="3:68" ht="20.100000000000001" customHeight="1" x14ac:dyDescent="0.25">
      <c r="C1886" s="12"/>
      <c r="E1886" s="130"/>
      <c r="F1886" s="130"/>
      <c r="S1886" s="138"/>
      <c r="U1886" s="154"/>
      <c r="V1886" s="154"/>
      <c r="AF1886" s="137">
        <v>1062</v>
      </c>
      <c r="AG1886" s="137">
        <f t="shared" si="365"/>
        <v>0.24800000000000022</v>
      </c>
      <c r="AK1886" s="137">
        <f t="shared" si="366"/>
        <v>0.38686072548059713</v>
      </c>
      <c r="AL1886" s="137">
        <f t="shared" si="367"/>
        <v>0.59793279659878396</v>
      </c>
      <c r="AM1886" s="137" t="str">
        <f t="shared" si="368"/>
        <v/>
      </c>
      <c r="AN1886" s="137">
        <f t="shared" si="369"/>
        <v>0.38686072548059713</v>
      </c>
      <c r="AO1886" s="137" t="str">
        <f t="shared" si="370"/>
        <v/>
      </c>
      <c r="AP1886" s="137">
        <f t="shared" si="371"/>
        <v>0</v>
      </c>
      <c r="AQ1886" s="137" t="str">
        <f t="shared" si="372"/>
        <v/>
      </c>
      <c r="AR1886" s="137" t="str">
        <f t="shared" si="373"/>
        <v/>
      </c>
      <c r="AZ1886" s="163"/>
      <c r="BA1886" s="142"/>
      <c r="BB1886" s="163"/>
      <c r="BC1886" s="174"/>
      <c r="BD1886" s="174"/>
      <c r="BE1886" s="174"/>
      <c r="BF1886" s="174"/>
      <c r="BG1886" s="164"/>
      <c r="BH1886" s="164"/>
      <c r="BI1886" s="164"/>
      <c r="BK1886" s="137">
        <v>1039</v>
      </c>
      <c r="BL1886" s="137">
        <f t="shared" si="361"/>
        <v>6.6432000000001246</v>
      </c>
      <c r="BM1886" s="137">
        <f t="shared" si="362"/>
        <v>0.46695003584692585</v>
      </c>
      <c r="BN1886" s="137">
        <f t="shared" si="363"/>
        <v>6.9858219920859721E-4</v>
      </c>
      <c r="BO1886" s="137" t="str">
        <f t="shared" si="364"/>
        <v/>
      </c>
      <c r="BP1886" s="137" t="str">
        <f t="shared" si="374"/>
        <v/>
      </c>
    </row>
    <row r="1887" spans="3:68" ht="20.100000000000001" customHeight="1" x14ac:dyDescent="0.25">
      <c r="C1887" s="12"/>
      <c r="E1887" s="130"/>
      <c r="F1887" s="130"/>
      <c r="S1887" s="138"/>
      <c r="U1887" s="154"/>
      <c r="V1887" s="154"/>
      <c r="AF1887" s="137">
        <v>1063</v>
      </c>
      <c r="AG1887" s="137">
        <f t="shared" si="365"/>
        <v>0.25199999999999978</v>
      </c>
      <c r="AK1887" s="137">
        <f t="shared" si="366"/>
        <v>0.38647405812101865</v>
      </c>
      <c r="AL1887" s="137">
        <f t="shared" si="367"/>
        <v>0.5994794680993254</v>
      </c>
      <c r="AM1887" s="137" t="str">
        <f t="shared" si="368"/>
        <v/>
      </c>
      <c r="AN1887" s="137">
        <f t="shared" si="369"/>
        <v>0.38647405812101865</v>
      </c>
      <c r="AO1887" s="137" t="str">
        <f t="shared" si="370"/>
        <v/>
      </c>
      <c r="AP1887" s="137">
        <f t="shared" si="371"/>
        <v>0</v>
      </c>
      <c r="AQ1887" s="137" t="str">
        <f t="shared" si="372"/>
        <v/>
      </c>
      <c r="AR1887" s="137" t="str">
        <f t="shared" si="373"/>
        <v/>
      </c>
      <c r="AZ1887" s="163"/>
      <c r="BA1887" s="142"/>
      <c r="BB1887" s="163"/>
      <c r="BC1887" s="174"/>
      <c r="BD1887" s="174"/>
      <c r="BE1887" s="174"/>
      <c r="BF1887" s="174"/>
      <c r="BG1887" s="164"/>
      <c r="BH1887" s="164"/>
      <c r="BI1887" s="164"/>
      <c r="BK1887" s="137">
        <v>1040</v>
      </c>
      <c r="BL1887" s="137">
        <f t="shared" si="361"/>
        <v>6.6496000000001247</v>
      </c>
      <c r="BM1887" s="137">
        <f t="shared" si="362"/>
        <v>0.46625145364771725</v>
      </c>
      <c r="BN1887" s="137">
        <f t="shared" si="363"/>
        <v>6.9802785697903325E-4</v>
      </c>
      <c r="BO1887" s="137" t="str">
        <f t="shared" si="364"/>
        <v/>
      </c>
      <c r="BP1887" s="137" t="str">
        <f t="shared" si="374"/>
        <v/>
      </c>
    </row>
    <row r="1888" spans="3:68" ht="20.100000000000001" customHeight="1" x14ac:dyDescent="0.25">
      <c r="C1888" s="12"/>
      <c r="E1888" s="130"/>
      <c r="F1888" s="130"/>
      <c r="S1888" s="138"/>
      <c r="U1888" s="154"/>
      <c r="V1888" s="154"/>
      <c r="AF1888" s="137">
        <v>1064</v>
      </c>
      <c r="AG1888" s="137">
        <f t="shared" si="365"/>
        <v>0.25600000000000023</v>
      </c>
      <c r="AK1888" s="137">
        <f t="shared" si="366"/>
        <v>0.38608159988051366</v>
      </c>
      <c r="AL1888" s="137">
        <f t="shared" si="367"/>
        <v>0.60102458134256587</v>
      </c>
      <c r="AM1888" s="137" t="str">
        <f t="shared" si="368"/>
        <v/>
      </c>
      <c r="AN1888" s="137">
        <f t="shared" si="369"/>
        <v>0.38608159988051366</v>
      </c>
      <c r="AO1888" s="137" t="str">
        <f t="shared" si="370"/>
        <v/>
      </c>
      <c r="AP1888" s="137">
        <f t="shared" si="371"/>
        <v>0</v>
      </c>
      <c r="AQ1888" s="137" t="str">
        <f t="shared" si="372"/>
        <v/>
      </c>
      <c r="AR1888" s="137" t="str">
        <f t="shared" si="373"/>
        <v/>
      </c>
      <c r="AZ1888" s="163"/>
      <c r="BA1888" s="142"/>
      <c r="BB1888" s="163"/>
      <c r="BC1888" s="174"/>
      <c r="BD1888" s="174"/>
      <c r="BE1888" s="174"/>
      <c r="BF1888" s="174"/>
      <c r="BG1888" s="164"/>
      <c r="BH1888" s="164"/>
      <c r="BI1888" s="164"/>
      <c r="BK1888" s="137">
        <v>1041</v>
      </c>
      <c r="BL1888" s="137">
        <f t="shared" si="361"/>
        <v>6.6560000000001249</v>
      </c>
      <c r="BM1888" s="137">
        <f t="shared" si="362"/>
        <v>0.46555342579073822</v>
      </c>
      <c r="BN1888" s="137">
        <f t="shared" si="363"/>
        <v>6.9747234094930111E-4</v>
      </c>
      <c r="BO1888" s="137" t="str">
        <f t="shared" si="364"/>
        <v/>
      </c>
      <c r="BP1888" s="137" t="str">
        <f t="shared" si="374"/>
        <v/>
      </c>
    </row>
    <row r="1889" spans="3:68" ht="20.100000000000001" customHeight="1" x14ac:dyDescent="0.25">
      <c r="C1889" s="12"/>
      <c r="E1889" s="130"/>
      <c r="F1889" s="130"/>
      <c r="S1889" s="138"/>
      <c r="U1889" s="154"/>
      <c r="V1889" s="154"/>
      <c r="AF1889" s="137">
        <v>1065</v>
      </c>
      <c r="AG1889" s="137">
        <f t="shared" si="365"/>
        <v>0.25999999999999979</v>
      </c>
      <c r="AK1889" s="137">
        <f t="shared" si="366"/>
        <v>0.38568336919181612</v>
      </c>
      <c r="AL1889" s="137">
        <f t="shared" si="367"/>
        <v>0.6025681132017604</v>
      </c>
      <c r="AM1889" s="137" t="str">
        <f t="shared" si="368"/>
        <v/>
      </c>
      <c r="AN1889" s="137">
        <f t="shared" si="369"/>
        <v>0.38568336919181612</v>
      </c>
      <c r="AO1889" s="137" t="str">
        <f t="shared" si="370"/>
        <v/>
      </c>
      <c r="AP1889" s="137">
        <f t="shared" si="371"/>
        <v>0</v>
      </c>
      <c r="AQ1889" s="137" t="str">
        <f t="shared" si="372"/>
        <v/>
      </c>
      <c r="AR1889" s="137" t="str">
        <f t="shared" si="373"/>
        <v/>
      </c>
      <c r="AZ1889" s="163"/>
      <c r="BA1889" s="142"/>
      <c r="BB1889" s="163"/>
      <c r="BC1889" s="174"/>
      <c r="BD1889" s="174"/>
      <c r="BE1889" s="174"/>
      <c r="BF1889" s="174"/>
      <c r="BG1889" s="164"/>
      <c r="BH1889" s="164"/>
      <c r="BI1889" s="164"/>
      <c r="BK1889" s="137">
        <v>1042</v>
      </c>
      <c r="BL1889" s="137">
        <f t="shared" si="361"/>
        <v>6.6624000000001251</v>
      </c>
      <c r="BM1889" s="137">
        <f t="shared" si="362"/>
        <v>0.46485595344978892</v>
      </c>
      <c r="BN1889" s="137">
        <f t="shared" si="363"/>
        <v>6.9691565771967667E-4</v>
      </c>
      <c r="BO1889" s="137" t="str">
        <f t="shared" si="364"/>
        <v/>
      </c>
      <c r="BP1889" s="137" t="str">
        <f t="shared" si="374"/>
        <v/>
      </c>
    </row>
    <row r="1890" spans="3:68" ht="20.100000000000001" customHeight="1" x14ac:dyDescent="0.25">
      <c r="C1890" s="12"/>
      <c r="E1890" s="130"/>
      <c r="F1890" s="130"/>
      <c r="S1890" s="138"/>
      <c r="U1890" s="154"/>
      <c r="V1890" s="154"/>
      <c r="AF1890" s="137">
        <v>1066</v>
      </c>
      <c r="AG1890" s="137">
        <f t="shared" si="365"/>
        <v>0.26400000000000023</v>
      </c>
      <c r="AK1890" s="137">
        <f t="shared" si="366"/>
        <v>0.38527938474572759</v>
      </c>
      <c r="AL1890" s="137">
        <f t="shared" si="367"/>
        <v>0.60411004062441254</v>
      </c>
      <c r="AM1890" s="137" t="str">
        <f t="shared" si="368"/>
        <v/>
      </c>
      <c r="AN1890" s="137">
        <f t="shared" si="369"/>
        <v>0.38527938474572759</v>
      </c>
      <c r="AO1890" s="137" t="str">
        <f t="shared" si="370"/>
        <v/>
      </c>
      <c r="AP1890" s="137">
        <f t="shared" si="371"/>
        <v>0</v>
      </c>
      <c r="AQ1890" s="137" t="str">
        <f t="shared" si="372"/>
        <v/>
      </c>
      <c r="AR1890" s="137" t="str">
        <f t="shared" si="373"/>
        <v/>
      </c>
      <c r="AZ1890" s="163"/>
      <c r="BA1890" s="142"/>
      <c r="BB1890" s="163"/>
      <c r="BC1890" s="174"/>
      <c r="BD1890" s="174"/>
      <c r="BE1890" s="174"/>
      <c r="BF1890" s="174"/>
      <c r="BG1890" s="164"/>
      <c r="BH1890" s="164"/>
      <c r="BI1890" s="164"/>
      <c r="BK1890" s="137">
        <v>1043</v>
      </c>
      <c r="BL1890" s="137">
        <f t="shared" si="361"/>
        <v>6.6688000000001253</v>
      </c>
      <c r="BM1890" s="137">
        <f t="shared" si="362"/>
        <v>0.46415903779206924</v>
      </c>
      <c r="BN1890" s="137">
        <f t="shared" si="363"/>
        <v>6.9635781387855644E-4</v>
      </c>
      <c r="BO1890" s="137" t="str">
        <f t="shared" si="364"/>
        <v/>
      </c>
      <c r="BP1890" s="137" t="str">
        <f t="shared" si="374"/>
        <v/>
      </c>
    </row>
    <row r="1891" spans="3:68" ht="20.100000000000001" customHeight="1" x14ac:dyDescent="0.25">
      <c r="C1891" s="12"/>
      <c r="E1891" s="130"/>
      <c r="F1891" s="130"/>
      <c r="S1891" s="138"/>
      <c r="U1891" s="154"/>
      <c r="V1891" s="154"/>
      <c r="AF1891" s="137">
        <v>1067</v>
      </c>
      <c r="AG1891" s="137">
        <f t="shared" si="365"/>
        <v>0.26799999999999979</v>
      </c>
      <c r="AK1891" s="137">
        <f t="shared" si="366"/>
        <v>0.38486966548965584</v>
      </c>
      <c r="AL1891" s="137">
        <f t="shared" si="367"/>
        <v>0.60565034063330159</v>
      </c>
      <c r="AM1891" s="137" t="str">
        <f t="shared" si="368"/>
        <v/>
      </c>
      <c r="AN1891" s="137">
        <f t="shared" si="369"/>
        <v>0.38486966548965584</v>
      </c>
      <c r="AO1891" s="137" t="str">
        <f t="shared" si="370"/>
        <v/>
      </c>
      <c r="AP1891" s="137">
        <f t="shared" si="371"/>
        <v>0</v>
      </c>
      <c r="AQ1891" s="137" t="str">
        <f t="shared" si="372"/>
        <v/>
      </c>
      <c r="AR1891" s="137" t="str">
        <f t="shared" si="373"/>
        <v/>
      </c>
      <c r="AZ1891" s="163"/>
      <c r="BA1891" s="142"/>
      <c r="BB1891" s="163"/>
      <c r="BC1891" s="174"/>
      <c r="BD1891" s="174"/>
      <c r="BE1891" s="174"/>
      <c r="BF1891" s="174"/>
      <c r="BG1891" s="164"/>
      <c r="BH1891" s="164"/>
      <c r="BI1891" s="164"/>
      <c r="BK1891" s="137">
        <v>1044</v>
      </c>
      <c r="BL1891" s="137">
        <f t="shared" si="361"/>
        <v>6.6752000000001255</v>
      </c>
      <c r="BM1891" s="137">
        <f t="shared" si="362"/>
        <v>0.46346267997819068</v>
      </c>
      <c r="BN1891" s="137">
        <f t="shared" si="363"/>
        <v>6.9579881599990401E-4</v>
      </c>
      <c r="BO1891" s="137" t="str">
        <f t="shared" si="364"/>
        <v/>
      </c>
      <c r="BP1891" s="137" t="str">
        <f t="shared" si="374"/>
        <v/>
      </c>
    </row>
    <row r="1892" spans="3:68" ht="20.100000000000001" customHeight="1" x14ac:dyDescent="0.25">
      <c r="C1892" s="12"/>
      <c r="E1892" s="130"/>
      <c r="F1892" s="130"/>
      <c r="S1892" s="138"/>
      <c r="U1892" s="154"/>
      <c r="V1892" s="154"/>
      <c r="AF1892" s="137">
        <v>1068</v>
      </c>
      <c r="AG1892" s="137">
        <f t="shared" si="365"/>
        <v>0.27200000000000024</v>
      </c>
      <c r="AK1892" s="137">
        <f t="shared" si="366"/>
        <v>0.3844542306261336</v>
      </c>
      <c r="AL1892" s="137">
        <f t="shared" si="367"/>
        <v>0.60718899032750862</v>
      </c>
      <c r="AM1892" s="137" t="str">
        <f t="shared" si="368"/>
        <v/>
      </c>
      <c r="AN1892" s="137">
        <f t="shared" si="369"/>
        <v>0.3844542306261336</v>
      </c>
      <c r="AO1892" s="137" t="str">
        <f t="shared" si="370"/>
        <v/>
      </c>
      <c r="AP1892" s="137">
        <f t="shared" si="371"/>
        <v>0</v>
      </c>
      <c r="AQ1892" s="137" t="str">
        <f t="shared" si="372"/>
        <v/>
      </c>
      <c r="AR1892" s="137" t="str">
        <f t="shared" si="373"/>
        <v/>
      </c>
      <c r="AZ1892" s="163"/>
      <c r="BA1892" s="142"/>
      <c r="BB1892" s="163"/>
      <c r="BC1892" s="174"/>
      <c r="BD1892" s="174"/>
      <c r="BE1892" s="174"/>
      <c r="BF1892" s="174"/>
      <c r="BG1892" s="164"/>
      <c r="BH1892" s="164"/>
      <c r="BI1892" s="164"/>
      <c r="BK1892" s="137">
        <v>1045</v>
      </c>
      <c r="BL1892" s="137">
        <f t="shared" si="361"/>
        <v>6.6816000000001257</v>
      </c>
      <c r="BM1892" s="137">
        <f t="shared" si="362"/>
        <v>0.46276688116219078</v>
      </c>
      <c r="BN1892" s="137">
        <f t="shared" si="363"/>
        <v>6.9523867064580358E-4</v>
      </c>
      <c r="BO1892" s="137" t="str">
        <f t="shared" si="364"/>
        <v/>
      </c>
      <c r="BP1892" s="137" t="str">
        <f t="shared" si="374"/>
        <v/>
      </c>
    </row>
    <row r="1893" spans="3:68" ht="20.100000000000001" customHeight="1" x14ac:dyDescent="0.25">
      <c r="C1893" s="12"/>
      <c r="E1893" s="130"/>
      <c r="F1893" s="130"/>
      <c r="S1893" s="138"/>
      <c r="U1893" s="154"/>
      <c r="V1893" s="154"/>
      <c r="AF1893" s="137">
        <v>1069</v>
      </c>
      <c r="AG1893" s="137">
        <f t="shared" si="365"/>
        <v>0.2759999999999998</v>
      </c>
      <c r="AK1893" s="137">
        <f t="shared" si="366"/>
        <v>0.38403309961131932</v>
      </c>
      <c r="AL1893" s="137">
        <f t="shared" si="367"/>
        <v>0.60872596688343106</v>
      </c>
      <c r="AM1893" s="137" t="str">
        <f t="shared" si="368"/>
        <v/>
      </c>
      <c r="AN1893" s="137">
        <f t="shared" si="369"/>
        <v>0.38403309961131932</v>
      </c>
      <c r="AO1893" s="137" t="str">
        <f t="shared" si="370"/>
        <v/>
      </c>
      <c r="AP1893" s="137">
        <f t="shared" si="371"/>
        <v>0</v>
      </c>
      <c r="AQ1893" s="137" t="str">
        <f t="shared" si="372"/>
        <v/>
      </c>
      <c r="AR1893" s="137" t="str">
        <f t="shared" si="373"/>
        <v/>
      </c>
      <c r="AZ1893" s="163"/>
      <c r="BA1893" s="142"/>
      <c r="BB1893" s="163"/>
      <c r="BC1893" s="174"/>
      <c r="BD1893" s="174"/>
      <c r="BE1893" s="174"/>
      <c r="BF1893" s="174"/>
      <c r="BG1893" s="164"/>
      <c r="BH1893" s="164"/>
      <c r="BI1893" s="164"/>
      <c r="BK1893" s="137">
        <v>1046</v>
      </c>
      <c r="BL1893" s="137">
        <f t="shared" ref="BL1893:BL1956" si="375">BL1892+$BO$845</f>
        <v>6.6880000000001258</v>
      </c>
      <c r="BM1893" s="137">
        <f t="shared" ref="BM1893:BM1956" si="376">_xlfn.CHISQ.DIST.RT(BL1893,7)</f>
        <v>0.46207164249154498</v>
      </c>
      <c r="BN1893" s="137">
        <f t="shared" ref="BN1893:BN1956" si="377">BM1893-BM1894</f>
        <v>6.9467738436224113E-4</v>
      </c>
      <c r="BO1893" s="137" t="str">
        <f t="shared" ref="BO1893:BO1956" si="378">IF(BM1893&lt;(1-$BI$852),BN1893,"")</f>
        <v/>
      </c>
      <c r="BP1893" s="137" t="str">
        <f t="shared" si="374"/>
        <v/>
      </c>
    </row>
    <row r="1894" spans="3:68" ht="20.100000000000001" customHeight="1" x14ac:dyDescent="0.25">
      <c r="C1894" s="12"/>
      <c r="E1894" s="130"/>
      <c r="F1894" s="130"/>
      <c r="S1894" s="138"/>
      <c r="U1894" s="154"/>
      <c r="V1894" s="154"/>
      <c r="AF1894" s="137">
        <v>1070</v>
      </c>
      <c r="AG1894" s="137">
        <f t="shared" si="365"/>
        <v>0.28000000000000025</v>
      </c>
      <c r="AK1894" s="137">
        <f t="shared" si="366"/>
        <v>0.38360629215347852</v>
      </c>
      <c r="AL1894" s="137">
        <f t="shared" si="367"/>
        <v>0.61026124755579736</v>
      </c>
      <c r="AM1894" s="137" t="str">
        <f t="shared" si="368"/>
        <v/>
      </c>
      <c r="AN1894" s="137">
        <f t="shared" si="369"/>
        <v>0.38360629215347852</v>
      </c>
      <c r="AO1894" s="137" t="str">
        <f t="shared" si="370"/>
        <v/>
      </c>
      <c r="AP1894" s="137">
        <f t="shared" si="371"/>
        <v>0</v>
      </c>
      <c r="AQ1894" s="137" t="str">
        <f t="shared" si="372"/>
        <v/>
      </c>
      <c r="AR1894" s="137" t="str">
        <f t="shared" si="373"/>
        <v/>
      </c>
      <c r="AZ1894" s="163"/>
      <c r="BA1894" s="142"/>
      <c r="BB1894" s="163"/>
      <c r="BC1894" s="174"/>
      <c r="BD1894" s="174"/>
      <c r="BE1894" s="174"/>
      <c r="BF1894" s="174"/>
      <c r="BG1894" s="164"/>
      <c r="BH1894" s="164"/>
      <c r="BI1894" s="164"/>
      <c r="BK1894" s="137">
        <v>1047</v>
      </c>
      <c r="BL1894" s="137">
        <f t="shared" si="375"/>
        <v>6.694400000000126</v>
      </c>
      <c r="BM1894" s="137">
        <f t="shared" si="376"/>
        <v>0.46137696510718273</v>
      </c>
      <c r="BN1894" s="137">
        <f t="shared" si="377"/>
        <v>6.9411496368310122E-4</v>
      </c>
      <c r="BO1894" s="137" t="str">
        <f t="shared" si="378"/>
        <v/>
      </c>
      <c r="BP1894" s="137" t="str">
        <f t="shared" si="374"/>
        <v/>
      </c>
    </row>
    <row r="1895" spans="3:68" ht="20.100000000000001" customHeight="1" x14ac:dyDescent="0.25">
      <c r="C1895" s="12"/>
      <c r="E1895" s="130"/>
      <c r="F1895" s="130"/>
      <c r="S1895" s="138"/>
      <c r="U1895" s="154"/>
      <c r="V1895" s="154"/>
      <c r="AF1895" s="137">
        <v>1071</v>
      </c>
      <c r="AG1895" s="137">
        <f t="shared" si="365"/>
        <v>0.28399999999999981</v>
      </c>
      <c r="AK1895" s="137">
        <f t="shared" si="366"/>
        <v>0.38317382821144774</v>
      </c>
      <c r="AL1895" s="137">
        <f t="shared" si="367"/>
        <v>0.61179480967866895</v>
      </c>
      <c r="AM1895" s="137" t="str">
        <f t="shared" si="368"/>
        <v/>
      </c>
      <c r="AN1895" s="137">
        <f t="shared" si="369"/>
        <v>0.38317382821144774</v>
      </c>
      <c r="AO1895" s="137" t="str">
        <f t="shared" si="370"/>
        <v/>
      </c>
      <c r="AP1895" s="137">
        <f t="shared" si="371"/>
        <v>0</v>
      </c>
      <c r="AQ1895" s="137" t="str">
        <f t="shared" si="372"/>
        <v/>
      </c>
      <c r="AR1895" s="137" t="str">
        <f t="shared" si="373"/>
        <v/>
      </c>
      <c r="AZ1895" s="163"/>
      <c r="BA1895" s="142"/>
      <c r="BB1895" s="163"/>
      <c r="BC1895" s="174"/>
      <c r="BD1895" s="174"/>
      <c r="BE1895" s="174"/>
      <c r="BF1895" s="174"/>
      <c r="BG1895" s="164"/>
      <c r="BH1895" s="164"/>
      <c r="BI1895" s="164"/>
      <c r="BK1895" s="137">
        <v>1048</v>
      </c>
      <c r="BL1895" s="137">
        <f t="shared" si="375"/>
        <v>6.7008000000001262</v>
      </c>
      <c r="BM1895" s="137">
        <f t="shared" si="376"/>
        <v>0.46068285014349963</v>
      </c>
      <c r="BN1895" s="137">
        <f t="shared" si="377"/>
        <v>6.9355141512961183E-4</v>
      </c>
      <c r="BO1895" s="137" t="str">
        <f t="shared" si="378"/>
        <v/>
      </c>
      <c r="BP1895" s="137" t="str">
        <f t="shared" si="374"/>
        <v/>
      </c>
    </row>
    <row r="1896" spans="3:68" ht="20.100000000000001" customHeight="1" x14ac:dyDescent="0.25">
      <c r="C1896" s="12"/>
      <c r="E1896" s="130"/>
      <c r="F1896" s="130"/>
      <c r="S1896" s="138"/>
      <c r="U1896" s="154"/>
      <c r="V1896" s="154"/>
      <c r="AF1896" s="137">
        <v>1072</v>
      </c>
      <c r="AG1896" s="137">
        <f t="shared" si="365"/>
        <v>0.28800000000000026</v>
      </c>
      <c r="AK1896" s="137">
        <f t="shared" si="366"/>
        <v>0.38273572799307848</v>
      </c>
      <c r="AL1896" s="137">
        <f t="shared" si="367"/>
        <v>0.61332663066644277</v>
      </c>
      <c r="AM1896" s="137" t="str">
        <f t="shared" si="368"/>
        <v/>
      </c>
      <c r="AN1896" s="137">
        <f t="shared" si="369"/>
        <v>0.38273572799307848</v>
      </c>
      <c r="AO1896" s="137" t="str">
        <f t="shared" si="370"/>
        <v/>
      </c>
      <c r="AP1896" s="137">
        <f t="shared" si="371"/>
        <v>0</v>
      </c>
      <c r="AQ1896" s="137" t="str">
        <f t="shared" si="372"/>
        <v/>
      </c>
      <c r="AR1896" s="137" t="str">
        <f t="shared" si="373"/>
        <v/>
      </c>
      <c r="AZ1896" s="163"/>
      <c r="BA1896" s="142"/>
      <c r="BB1896" s="163"/>
      <c r="BC1896" s="174"/>
      <c r="BD1896" s="174"/>
      <c r="BE1896" s="174"/>
      <c r="BF1896" s="174"/>
      <c r="BG1896" s="164"/>
      <c r="BH1896" s="164"/>
      <c r="BI1896" s="164"/>
      <c r="BK1896" s="137">
        <v>1049</v>
      </c>
      <c r="BL1896" s="137">
        <f t="shared" si="375"/>
        <v>6.7072000000001264</v>
      </c>
      <c r="BM1896" s="137">
        <f t="shared" si="376"/>
        <v>0.45998929872837002</v>
      </c>
      <c r="BN1896" s="137">
        <f t="shared" si="377"/>
        <v>6.9298674520690273E-4</v>
      </c>
      <c r="BO1896" s="137" t="str">
        <f t="shared" si="378"/>
        <v/>
      </c>
      <c r="BP1896" s="137" t="str">
        <f t="shared" si="374"/>
        <v/>
      </c>
    </row>
    <row r="1897" spans="3:68" ht="20.100000000000001" customHeight="1" x14ac:dyDescent="0.25">
      <c r="C1897" s="12"/>
      <c r="E1897" s="130"/>
      <c r="F1897" s="130"/>
      <c r="S1897" s="138"/>
      <c r="U1897" s="154"/>
      <c r="V1897" s="154"/>
      <c r="AF1897" s="137">
        <v>1073</v>
      </c>
      <c r="AG1897" s="137">
        <f t="shared" si="365"/>
        <v>0.29199999999999982</v>
      </c>
      <c r="AK1897" s="137">
        <f t="shared" si="366"/>
        <v>0.3822920119536648</v>
      </c>
      <c r="AL1897" s="137">
        <f t="shared" si="367"/>
        <v>0.61485668801484117</v>
      </c>
      <c r="AM1897" s="137" t="str">
        <f t="shared" si="368"/>
        <v/>
      </c>
      <c r="AN1897" s="137">
        <f t="shared" si="369"/>
        <v>0.3822920119536648</v>
      </c>
      <c r="AO1897" s="137" t="str">
        <f t="shared" si="370"/>
        <v/>
      </c>
      <c r="AP1897" s="137">
        <f t="shared" si="371"/>
        <v>0</v>
      </c>
      <c r="AQ1897" s="137" t="str">
        <f t="shared" si="372"/>
        <v/>
      </c>
      <c r="AR1897" s="137" t="str">
        <f t="shared" si="373"/>
        <v/>
      </c>
      <c r="AZ1897" s="163"/>
      <c r="BA1897" s="142"/>
      <c r="BB1897" s="163"/>
      <c r="BC1897" s="174"/>
      <c r="BD1897" s="174"/>
      <c r="BE1897" s="174"/>
      <c r="BF1897" s="174"/>
      <c r="BG1897" s="164"/>
      <c r="BH1897" s="164"/>
      <c r="BI1897" s="164"/>
      <c r="BK1897" s="137">
        <v>1050</v>
      </c>
      <c r="BL1897" s="137">
        <f t="shared" si="375"/>
        <v>6.7136000000001266</v>
      </c>
      <c r="BM1897" s="137">
        <f t="shared" si="376"/>
        <v>0.45929631198316312</v>
      </c>
      <c r="BN1897" s="137">
        <f t="shared" si="377"/>
        <v>6.9242096040866841E-4</v>
      </c>
      <c r="BO1897" s="137" t="str">
        <f t="shared" si="378"/>
        <v/>
      </c>
      <c r="BP1897" s="137" t="str">
        <f t="shared" si="374"/>
        <v/>
      </c>
    </row>
    <row r="1898" spans="3:68" ht="20.100000000000001" customHeight="1" x14ac:dyDescent="0.25">
      <c r="C1898" s="12"/>
      <c r="E1898" s="130"/>
      <c r="F1898" s="130"/>
      <c r="S1898" s="138"/>
      <c r="U1898" s="154"/>
      <c r="V1898" s="154"/>
      <c r="AF1898" s="137">
        <v>1074</v>
      </c>
      <c r="AG1898" s="137">
        <f t="shared" si="365"/>
        <v>0.29600000000000026</v>
      </c>
      <c r="AK1898" s="137">
        <f t="shared" si="366"/>
        <v>0.38184270079435112</v>
      </c>
      <c r="AL1898" s="137">
        <f t="shared" si="367"/>
        <v>0.6163849593019014</v>
      </c>
      <c r="AM1898" s="137" t="str">
        <f t="shared" si="368"/>
        <v/>
      </c>
      <c r="AN1898" s="137">
        <f t="shared" si="369"/>
        <v>0.38184270079435112</v>
      </c>
      <c r="AO1898" s="137" t="str">
        <f t="shared" si="370"/>
        <v/>
      </c>
      <c r="AP1898" s="137">
        <f t="shared" si="371"/>
        <v>0</v>
      </c>
      <c r="AQ1898" s="137" t="str">
        <f t="shared" si="372"/>
        <v/>
      </c>
      <c r="AR1898" s="137" t="str">
        <f t="shared" si="373"/>
        <v/>
      </c>
      <c r="AZ1898" s="163"/>
      <c r="BA1898" s="142"/>
      <c r="BB1898" s="163"/>
      <c r="BC1898" s="174"/>
      <c r="BD1898" s="174"/>
      <c r="BE1898" s="174"/>
      <c r="BF1898" s="174"/>
      <c r="BG1898" s="164"/>
      <c r="BH1898" s="164"/>
      <c r="BI1898" s="164"/>
      <c r="BK1898" s="137">
        <v>1051</v>
      </c>
      <c r="BL1898" s="137">
        <f t="shared" si="375"/>
        <v>6.7200000000001268</v>
      </c>
      <c r="BM1898" s="137">
        <f t="shared" si="376"/>
        <v>0.45860389102275445</v>
      </c>
      <c r="BN1898" s="137">
        <f t="shared" si="377"/>
        <v>6.9185406721361531E-4</v>
      </c>
      <c r="BO1898" s="137" t="str">
        <f t="shared" si="378"/>
        <v/>
      </c>
      <c r="BP1898" s="137" t="str">
        <f t="shared" si="374"/>
        <v/>
      </c>
    </row>
    <row r="1899" spans="3:68" ht="20.100000000000001" customHeight="1" x14ac:dyDescent="0.25">
      <c r="C1899" s="12"/>
      <c r="E1899" s="130"/>
      <c r="F1899" s="130"/>
      <c r="S1899" s="138"/>
      <c r="U1899" s="154"/>
      <c r="V1899" s="154"/>
      <c r="AF1899" s="137">
        <v>1075</v>
      </c>
      <c r="AG1899" s="137">
        <f t="shared" si="365"/>
        <v>0.29999999999999982</v>
      </c>
      <c r="AK1899" s="137">
        <f t="shared" si="366"/>
        <v>0.38138781546052414</v>
      </c>
      <c r="AL1899" s="137">
        <f t="shared" si="367"/>
        <v>0.61791142218895256</v>
      </c>
      <c r="AM1899" s="137" t="str">
        <f t="shared" si="368"/>
        <v/>
      </c>
      <c r="AN1899" s="137">
        <f t="shared" si="369"/>
        <v>0.38138781546052414</v>
      </c>
      <c r="AO1899" s="137" t="str">
        <f t="shared" si="370"/>
        <v/>
      </c>
      <c r="AP1899" s="137">
        <f t="shared" si="371"/>
        <v>0</v>
      </c>
      <c r="AQ1899" s="137" t="str">
        <f t="shared" si="372"/>
        <v/>
      </c>
      <c r="AR1899" s="137" t="str">
        <f t="shared" si="373"/>
        <v/>
      </c>
      <c r="AZ1899" s="163"/>
      <c r="BA1899" s="142"/>
      <c r="BB1899" s="163"/>
      <c r="BC1899" s="174"/>
      <c r="BD1899" s="174"/>
      <c r="BE1899" s="174"/>
      <c r="BF1899" s="174"/>
      <c r="BG1899" s="164"/>
      <c r="BH1899" s="164"/>
      <c r="BI1899" s="164"/>
      <c r="BK1899" s="137">
        <v>1052</v>
      </c>
      <c r="BL1899" s="137">
        <f t="shared" si="375"/>
        <v>6.7264000000001269</v>
      </c>
      <c r="BM1899" s="137">
        <f t="shared" si="376"/>
        <v>0.45791203695554084</v>
      </c>
      <c r="BN1899" s="137">
        <f t="shared" si="377"/>
        <v>6.9128607208834847E-4</v>
      </c>
      <c r="BO1899" s="137" t="str">
        <f t="shared" si="378"/>
        <v/>
      </c>
      <c r="BP1899" s="137" t="str">
        <f t="shared" si="374"/>
        <v/>
      </c>
    </row>
    <row r="1900" spans="3:68" ht="20.100000000000001" customHeight="1" x14ac:dyDescent="0.25">
      <c r="C1900" s="12"/>
      <c r="E1900" s="130"/>
      <c r="F1900" s="130"/>
      <c r="S1900" s="138"/>
      <c r="U1900" s="154"/>
      <c r="V1900" s="154"/>
      <c r="AF1900" s="137">
        <v>1076</v>
      </c>
      <c r="AG1900" s="137">
        <f t="shared" si="365"/>
        <v>0.30400000000000027</v>
      </c>
      <c r="AK1900" s="137">
        <f t="shared" si="366"/>
        <v>0.38092737714018499</v>
      </c>
      <c r="AL1900" s="137">
        <f t="shared" si="367"/>
        <v>0.61943605442159289</v>
      </c>
      <c r="AM1900" s="137" t="str">
        <f t="shared" si="368"/>
        <v/>
      </c>
      <c r="AN1900" s="137">
        <f t="shared" si="369"/>
        <v>0.38092737714018499</v>
      </c>
      <c r="AO1900" s="137" t="str">
        <f t="shared" si="370"/>
        <v/>
      </c>
      <c r="AP1900" s="137">
        <f t="shared" si="371"/>
        <v>0</v>
      </c>
      <c r="AQ1900" s="137" t="str">
        <f t="shared" si="372"/>
        <v/>
      </c>
      <c r="AR1900" s="137" t="str">
        <f t="shared" si="373"/>
        <v/>
      </c>
      <c r="AZ1900" s="163"/>
      <c r="BA1900" s="142"/>
      <c r="BB1900" s="163"/>
      <c r="BC1900" s="174"/>
      <c r="BD1900" s="174"/>
      <c r="BE1900" s="174"/>
      <c r="BF1900" s="174"/>
      <c r="BG1900" s="164"/>
      <c r="BH1900" s="164"/>
      <c r="BI1900" s="164"/>
      <c r="BK1900" s="137">
        <v>1053</v>
      </c>
      <c r="BL1900" s="137">
        <f t="shared" si="375"/>
        <v>6.7328000000001271</v>
      </c>
      <c r="BM1900" s="137">
        <f t="shared" si="376"/>
        <v>0.45722075088345249</v>
      </c>
      <c r="BN1900" s="137">
        <f t="shared" si="377"/>
        <v>6.9071698148315264E-4</v>
      </c>
      <c r="BO1900" s="137" t="str">
        <f t="shared" si="378"/>
        <v/>
      </c>
      <c r="BP1900" s="137" t="str">
        <f t="shared" si="374"/>
        <v/>
      </c>
    </row>
    <row r="1901" spans="3:68" ht="20.100000000000001" customHeight="1" x14ac:dyDescent="0.25">
      <c r="C1901" s="12"/>
      <c r="E1901" s="130"/>
      <c r="F1901" s="130"/>
      <c r="S1901" s="138"/>
      <c r="U1901" s="154"/>
      <c r="V1901" s="154"/>
      <c r="AF1901" s="137">
        <v>1077</v>
      </c>
      <c r="AG1901" s="137">
        <f t="shared" si="365"/>
        <v>0.30799999999999983</v>
      </c>
      <c r="AK1901" s="137">
        <f t="shared" si="366"/>
        <v>0.38046140726230615</v>
      </c>
      <c r="AL1901" s="137">
        <f t="shared" si="367"/>
        <v>0.62095883383065331</v>
      </c>
      <c r="AM1901" s="137" t="str">
        <f t="shared" si="368"/>
        <v/>
      </c>
      <c r="AN1901" s="137">
        <f t="shared" si="369"/>
        <v>0.38046140726230615</v>
      </c>
      <c r="AO1901" s="137" t="str">
        <f t="shared" si="370"/>
        <v/>
      </c>
      <c r="AP1901" s="137">
        <f t="shared" si="371"/>
        <v>0</v>
      </c>
      <c r="AQ1901" s="137" t="str">
        <f t="shared" si="372"/>
        <v/>
      </c>
      <c r="AR1901" s="137" t="str">
        <f t="shared" si="373"/>
        <v/>
      </c>
      <c r="AZ1901" s="163"/>
      <c r="BA1901" s="142"/>
      <c r="BB1901" s="163"/>
      <c r="BC1901" s="174"/>
      <c r="BD1901" s="174"/>
      <c r="BE1901" s="174"/>
      <c r="BF1901" s="174"/>
      <c r="BG1901" s="164"/>
      <c r="BH1901" s="164"/>
      <c r="BI1901" s="164"/>
      <c r="BK1901" s="137">
        <v>1054</v>
      </c>
      <c r="BL1901" s="137">
        <f t="shared" si="375"/>
        <v>6.7392000000001273</v>
      </c>
      <c r="BM1901" s="137">
        <f t="shared" si="376"/>
        <v>0.45653003390196933</v>
      </c>
      <c r="BN1901" s="137">
        <f t="shared" si="377"/>
        <v>6.9014680183787647E-4</v>
      </c>
      <c r="BO1901" s="137" t="str">
        <f t="shared" si="378"/>
        <v/>
      </c>
      <c r="BP1901" s="137" t="str">
        <f t="shared" si="374"/>
        <v/>
      </c>
    </row>
    <row r="1902" spans="3:68" ht="20.100000000000001" customHeight="1" x14ac:dyDescent="0.25">
      <c r="C1902" s="12"/>
      <c r="E1902" s="130"/>
      <c r="F1902" s="130"/>
      <c r="S1902" s="138"/>
      <c r="U1902" s="154"/>
      <c r="V1902" s="154"/>
      <c r="AF1902" s="137">
        <v>1078</v>
      </c>
      <c r="AG1902" s="137">
        <f t="shared" si="365"/>
        <v>0.31200000000000028</v>
      </c>
      <c r="AK1902" s="137">
        <f t="shared" si="366"/>
        <v>0.37998992749516874</v>
      </c>
      <c r="AL1902" s="137">
        <f t="shared" si="367"/>
        <v>0.62247973833316173</v>
      </c>
      <c r="AM1902" s="137" t="str">
        <f t="shared" si="368"/>
        <v/>
      </c>
      <c r="AN1902" s="137">
        <f t="shared" si="369"/>
        <v>0.37998992749516874</v>
      </c>
      <c r="AO1902" s="137" t="str">
        <f t="shared" si="370"/>
        <v/>
      </c>
      <c r="AP1902" s="137">
        <f t="shared" si="371"/>
        <v>0</v>
      </c>
      <c r="AQ1902" s="137" t="str">
        <f t="shared" si="372"/>
        <v/>
      </c>
      <c r="AR1902" s="137" t="str">
        <f t="shared" si="373"/>
        <v/>
      </c>
      <c r="AZ1902" s="163"/>
      <c r="BA1902" s="142"/>
      <c r="BB1902" s="163"/>
      <c r="BC1902" s="174"/>
      <c r="BD1902" s="174"/>
      <c r="BE1902" s="174"/>
      <c r="BF1902" s="174"/>
      <c r="BG1902" s="164"/>
      <c r="BH1902" s="164"/>
      <c r="BI1902" s="164"/>
      <c r="BK1902" s="137">
        <v>1055</v>
      </c>
      <c r="BL1902" s="137">
        <f t="shared" si="375"/>
        <v>6.7456000000001275</v>
      </c>
      <c r="BM1902" s="137">
        <f t="shared" si="376"/>
        <v>0.45583988710013146</v>
      </c>
      <c r="BN1902" s="137">
        <f t="shared" si="377"/>
        <v>6.8957553957682549E-4</v>
      </c>
      <c r="BO1902" s="137" t="str">
        <f t="shared" si="378"/>
        <v/>
      </c>
      <c r="BP1902" s="137" t="str">
        <f t="shared" si="374"/>
        <v/>
      </c>
    </row>
    <row r="1903" spans="3:68" ht="20.100000000000001" customHeight="1" x14ac:dyDescent="0.25">
      <c r="C1903" s="12"/>
      <c r="E1903" s="130"/>
      <c r="F1903" s="130"/>
      <c r="S1903" s="138"/>
      <c r="U1903" s="154"/>
      <c r="V1903" s="154"/>
      <c r="AF1903" s="137">
        <v>1079</v>
      </c>
      <c r="AG1903" s="137">
        <f t="shared" si="365"/>
        <v>0.31599999999999984</v>
      </c>
      <c r="AK1903" s="137">
        <f t="shared" si="366"/>
        <v>0.37951295974468496</v>
      </c>
      <c r="AL1903" s="137">
        <f t="shared" si="367"/>
        <v>0.62399874593329319</v>
      </c>
      <c r="AM1903" s="137" t="str">
        <f t="shared" si="368"/>
        <v/>
      </c>
      <c r="AN1903" s="137">
        <f t="shared" si="369"/>
        <v>0.37951295974468496</v>
      </c>
      <c r="AO1903" s="137" t="str">
        <f t="shared" si="370"/>
        <v/>
      </c>
      <c r="AP1903" s="137">
        <f t="shared" si="371"/>
        <v>0</v>
      </c>
      <c r="AQ1903" s="137" t="str">
        <f t="shared" si="372"/>
        <v/>
      </c>
      <c r="AR1903" s="137" t="str">
        <f t="shared" si="373"/>
        <v/>
      </c>
      <c r="AZ1903" s="163"/>
      <c r="BA1903" s="142"/>
      <c r="BB1903" s="163"/>
      <c r="BC1903" s="174"/>
      <c r="BD1903" s="174"/>
      <c r="BE1903" s="174"/>
      <c r="BF1903" s="174"/>
      <c r="BG1903" s="164"/>
      <c r="BH1903" s="164"/>
      <c r="BI1903" s="164"/>
      <c r="BK1903" s="137">
        <v>1056</v>
      </c>
      <c r="BL1903" s="137">
        <f t="shared" si="375"/>
        <v>6.7520000000001277</v>
      </c>
      <c r="BM1903" s="137">
        <f t="shared" si="376"/>
        <v>0.45515031156055463</v>
      </c>
      <c r="BN1903" s="137">
        <f t="shared" si="377"/>
        <v>6.8900320110876212E-4</v>
      </c>
      <c r="BO1903" s="137" t="str">
        <f t="shared" si="378"/>
        <v/>
      </c>
      <c r="BP1903" s="137" t="str">
        <f t="shared" si="374"/>
        <v/>
      </c>
    </row>
    <row r="1904" spans="3:68" ht="20.100000000000001" customHeight="1" x14ac:dyDescent="0.25">
      <c r="C1904" s="12"/>
      <c r="E1904" s="130"/>
      <c r="F1904" s="130"/>
      <c r="S1904" s="138"/>
      <c r="U1904" s="154"/>
      <c r="V1904" s="154"/>
      <c r="AF1904" s="137">
        <v>1080</v>
      </c>
      <c r="AG1904" s="137">
        <f t="shared" si="365"/>
        <v>0.32000000000000028</v>
      </c>
      <c r="AK1904" s="137">
        <f t="shared" si="366"/>
        <v>0.37903052615270166</v>
      </c>
      <c r="AL1904" s="137">
        <f t="shared" si="367"/>
        <v>0.62551583472332017</v>
      </c>
      <c r="AM1904" s="137" t="str">
        <f t="shared" si="368"/>
        <v/>
      </c>
      <c r="AN1904" s="137">
        <f t="shared" si="369"/>
        <v>0.37903052615270166</v>
      </c>
      <c r="AO1904" s="137" t="str">
        <f t="shared" si="370"/>
        <v/>
      </c>
      <c r="AP1904" s="137">
        <f t="shared" si="371"/>
        <v>0</v>
      </c>
      <c r="AQ1904" s="137" t="str">
        <f t="shared" si="372"/>
        <v/>
      </c>
      <c r="AR1904" s="137" t="str">
        <f t="shared" si="373"/>
        <v/>
      </c>
      <c r="AZ1904" s="163"/>
      <c r="BA1904" s="142"/>
      <c r="BB1904" s="163"/>
      <c r="BC1904" s="174"/>
      <c r="BD1904" s="174"/>
      <c r="BE1904" s="174"/>
      <c r="BF1904" s="174"/>
      <c r="BG1904" s="164"/>
      <c r="BH1904" s="164"/>
      <c r="BI1904" s="164"/>
      <c r="BK1904" s="137">
        <v>1057</v>
      </c>
      <c r="BL1904" s="137">
        <f t="shared" si="375"/>
        <v>6.7584000000001279</v>
      </c>
      <c r="BM1904" s="137">
        <f t="shared" si="376"/>
        <v>0.45446130835944587</v>
      </c>
      <c r="BN1904" s="137">
        <f t="shared" si="377"/>
        <v>6.8842979283478822E-4</v>
      </c>
      <c r="BO1904" s="137" t="str">
        <f t="shared" si="378"/>
        <v/>
      </c>
      <c r="BP1904" s="137" t="str">
        <f t="shared" si="374"/>
        <v/>
      </c>
    </row>
    <row r="1905" spans="3:68" ht="20.100000000000001" customHeight="1" x14ac:dyDescent="0.25">
      <c r="C1905" s="12"/>
      <c r="E1905" s="130"/>
      <c r="F1905" s="130"/>
      <c r="S1905" s="138"/>
      <c r="U1905" s="154"/>
      <c r="V1905" s="154"/>
      <c r="AF1905" s="137">
        <v>1081</v>
      </c>
      <c r="AG1905" s="137">
        <f t="shared" si="365"/>
        <v>0.32399999999999984</v>
      </c>
      <c r="AK1905" s="137">
        <f t="shared" si="366"/>
        <v>0.37854264909528873</v>
      </c>
      <c r="AL1905" s="137">
        <f t="shared" si="367"/>
        <v>0.6270309828845505</v>
      </c>
      <c r="AM1905" s="137" t="str">
        <f t="shared" si="368"/>
        <v/>
      </c>
      <c r="AN1905" s="137">
        <f t="shared" si="369"/>
        <v>0.37854264909528873</v>
      </c>
      <c r="AO1905" s="137" t="str">
        <f t="shared" si="370"/>
        <v/>
      </c>
      <c r="AP1905" s="137">
        <f t="shared" si="371"/>
        <v>0</v>
      </c>
      <c r="AQ1905" s="137" t="str">
        <f t="shared" si="372"/>
        <v/>
      </c>
      <c r="AR1905" s="137" t="str">
        <f t="shared" si="373"/>
        <v/>
      </c>
      <c r="AZ1905" s="163"/>
      <c r="BA1905" s="142"/>
      <c r="BB1905" s="163"/>
      <c r="BC1905" s="174"/>
      <c r="BD1905" s="174"/>
      <c r="BE1905" s="174"/>
      <c r="BF1905" s="174"/>
      <c r="BG1905" s="164"/>
      <c r="BH1905" s="164"/>
      <c r="BI1905" s="164"/>
      <c r="BK1905" s="137">
        <v>1058</v>
      </c>
      <c r="BL1905" s="137">
        <f t="shared" si="375"/>
        <v>6.764800000000128</v>
      </c>
      <c r="BM1905" s="137">
        <f t="shared" si="376"/>
        <v>0.45377287856661108</v>
      </c>
      <c r="BN1905" s="137">
        <f t="shared" si="377"/>
        <v>6.8785532113346814E-4</v>
      </c>
      <c r="BO1905" s="137" t="str">
        <f t="shared" si="378"/>
        <v/>
      </c>
      <c r="BP1905" s="137" t="str">
        <f t="shared" si="374"/>
        <v/>
      </c>
    </row>
    <row r="1906" spans="3:68" ht="20.100000000000001" customHeight="1" x14ac:dyDescent="0.25">
      <c r="C1906" s="12"/>
      <c r="E1906" s="130"/>
      <c r="F1906" s="130"/>
      <c r="S1906" s="138"/>
      <c r="U1906" s="154"/>
      <c r="V1906" s="154"/>
      <c r="AF1906" s="137">
        <v>1082</v>
      </c>
      <c r="AG1906" s="137">
        <f t="shared" si="365"/>
        <v>0.32800000000000029</v>
      </c>
      <c r="AK1906" s="137">
        <f t="shared" si="366"/>
        <v>0.37804935118100946</v>
      </c>
      <c r="AL1906" s="137">
        <f t="shared" si="367"/>
        <v>0.62854416868826313</v>
      </c>
      <c r="AM1906" s="137" t="str">
        <f t="shared" si="368"/>
        <v/>
      </c>
      <c r="AN1906" s="137">
        <f t="shared" si="369"/>
        <v>0.37804935118100946</v>
      </c>
      <c r="AO1906" s="137" t="str">
        <f t="shared" si="370"/>
        <v/>
      </c>
      <c r="AP1906" s="137">
        <f t="shared" si="371"/>
        <v>0</v>
      </c>
      <c r="AQ1906" s="137" t="str">
        <f t="shared" si="372"/>
        <v/>
      </c>
      <c r="AR1906" s="137" t="str">
        <f t="shared" si="373"/>
        <v/>
      </c>
      <c r="AZ1906" s="163"/>
      <c r="BA1906" s="142"/>
      <c r="BB1906" s="163"/>
      <c r="BC1906" s="174"/>
      <c r="BD1906" s="174"/>
      <c r="BE1906" s="174"/>
      <c r="BF1906" s="174"/>
      <c r="BG1906" s="164"/>
      <c r="BH1906" s="164"/>
      <c r="BI1906" s="164"/>
      <c r="BK1906" s="137">
        <v>1059</v>
      </c>
      <c r="BL1906" s="137">
        <f t="shared" si="375"/>
        <v>6.7712000000001282</v>
      </c>
      <c r="BM1906" s="137">
        <f t="shared" si="376"/>
        <v>0.45308502324547761</v>
      </c>
      <c r="BN1906" s="137">
        <f t="shared" si="377"/>
        <v>6.872797923782592E-4</v>
      </c>
      <c r="BO1906" s="137" t="str">
        <f t="shared" si="378"/>
        <v/>
      </c>
      <c r="BP1906" s="137" t="str">
        <f t="shared" si="374"/>
        <v/>
      </c>
    </row>
    <row r="1907" spans="3:68" ht="20.100000000000001" customHeight="1" x14ac:dyDescent="0.25">
      <c r="C1907" s="12"/>
      <c r="E1907" s="130"/>
      <c r="F1907" s="130"/>
      <c r="S1907" s="138"/>
      <c r="U1907" s="154"/>
      <c r="V1907" s="154"/>
      <c r="AF1907" s="137">
        <v>1083</v>
      </c>
      <c r="AG1907" s="137">
        <f t="shared" si="365"/>
        <v>0.33199999999999985</v>
      </c>
      <c r="AK1907" s="137">
        <f t="shared" si="366"/>
        <v>0.37755065524917625</v>
      </c>
      <c r="AL1907" s="137">
        <f t="shared" si="367"/>
        <v>0.63005537049663163</v>
      </c>
      <c r="AM1907" s="137" t="str">
        <f t="shared" si="368"/>
        <v/>
      </c>
      <c r="AN1907" s="137">
        <f t="shared" si="369"/>
        <v>0.37755065524917625</v>
      </c>
      <c r="AO1907" s="137" t="str">
        <f t="shared" si="370"/>
        <v/>
      </c>
      <c r="AP1907" s="137">
        <f t="shared" si="371"/>
        <v>0</v>
      </c>
      <c r="AQ1907" s="137" t="str">
        <f t="shared" si="372"/>
        <v/>
      </c>
      <c r="AR1907" s="137" t="str">
        <f t="shared" si="373"/>
        <v/>
      </c>
      <c r="AZ1907" s="163"/>
      <c r="BA1907" s="142"/>
      <c r="BB1907" s="163"/>
      <c r="BC1907" s="174"/>
      <c r="BD1907" s="174"/>
      <c r="BE1907" s="174"/>
      <c r="BF1907" s="174"/>
      <c r="BG1907" s="164"/>
      <c r="BH1907" s="164"/>
      <c r="BI1907" s="164"/>
      <c r="BK1907" s="137">
        <v>1060</v>
      </c>
      <c r="BL1907" s="137">
        <f t="shared" si="375"/>
        <v>6.7776000000001284</v>
      </c>
      <c r="BM1907" s="137">
        <f t="shared" si="376"/>
        <v>0.45239774345309935</v>
      </c>
      <c r="BN1907" s="137">
        <f t="shared" si="377"/>
        <v>6.8670321292318981E-4</v>
      </c>
      <c r="BO1907" s="137" t="str">
        <f t="shared" si="378"/>
        <v/>
      </c>
      <c r="BP1907" s="137" t="str">
        <f t="shared" si="374"/>
        <v/>
      </c>
    </row>
    <row r="1908" spans="3:68" ht="20.100000000000001" customHeight="1" x14ac:dyDescent="0.25">
      <c r="C1908" s="12"/>
      <c r="E1908" s="130"/>
      <c r="F1908" s="130"/>
      <c r="S1908" s="138"/>
      <c r="U1908" s="154"/>
      <c r="V1908" s="154"/>
      <c r="AF1908" s="137">
        <v>1084</v>
      </c>
      <c r="AG1908" s="137">
        <f t="shared" si="365"/>
        <v>0.3360000000000003</v>
      </c>
      <c r="AK1908" s="137">
        <f t="shared" si="366"/>
        <v>0.37704658436808808</v>
      </c>
      <c r="AL1908" s="137">
        <f t="shared" si="367"/>
        <v>0.63156456676364736</v>
      </c>
      <c r="AM1908" s="137" t="str">
        <f t="shared" si="368"/>
        <v/>
      </c>
      <c r="AN1908" s="137">
        <f t="shared" si="369"/>
        <v>0.37704658436808808</v>
      </c>
      <c r="AO1908" s="137" t="str">
        <f t="shared" si="370"/>
        <v/>
      </c>
      <c r="AP1908" s="137">
        <f t="shared" si="371"/>
        <v>0</v>
      </c>
      <c r="AQ1908" s="137" t="str">
        <f t="shared" si="372"/>
        <v/>
      </c>
      <c r="AR1908" s="137" t="str">
        <f t="shared" si="373"/>
        <v/>
      </c>
      <c r="AZ1908" s="163"/>
      <c r="BA1908" s="142"/>
      <c r="BB1908" s="163"/>
      <c r="BC1908" s="174"/>
      <c r="BD1908" s="174"/>
      <c r="BE1908" s="174"/>
      <c r="BF1908" s="174"/>
      <c r="BG1908" s="164"/>
      <c r="BH1908" s="164"/>
      <c r="BI1908" s="164"/>
      <c r="BK1908" s="137">
        <v>1061</v>
      </c>
      <c r="BL1908" s="137">
        <f t="shared" si="375"/>
        <v>6.7840000000001286</v>
      </c>
      <c r="BM1908" s="137">
        <f t="shared" si="376"/>
        <v>0.45171104024017616</v>
      </c>
      <c r="BN1908" s="137">
        <f t="shared" si="377"/>
        <v>6.86125589110409E-4</v>
      </c>
      <c r="BO1908" s="137" t="str">
        <f t="shared" si="378"/>
        <v/>
      </c>
      <c r="BP1908" s="137" t="str">
        <f t="shared" si="374"/>
        <v/>
      </c>
    </row>
    <row r="1909" spans="3:68" ht="20.100000000000001" customHeight="1" x14ac:dyDescent="0.25">
      <c r="C1909" s="12"/>
      <c r="E1909" s="130"/>
      <c r="F1909" s="130"/>
      <c r="S1909" s="138"/>
      <c r="U1909" s="154"/>
      <c r="V1909" s="154"/>
      <c r="AF1909" s="137">
        <v>1085</v>
      </c>
      <c r="AG1909" s="137">
        <f t="shared" si="365"/>
        <v>0.33999999999999986</v>
      </c>
      <c r="AK1909" s="137">
        <f t="shared" si="366"/>
        <v>0.37653716183325397</v>
      </c>
      <c r="AL1909" s="137">
        <f t="shared" si="367"/>
        <v>0.63307173603602807</v>
      </c>
      <c r="AM1909" s="137" t="str">
        <f t="shared" si="368"/>
        <v/>
      </c>
      <c r="AN1909" s="137">
        <f t="shared" si="369"/>
        <v>0.37653716183325397</v>
      </c>
      <c r="AO1909" s="137" t="str">
        <f t="shared" si="370"/>
        <v/>
      </c>
      <c r="AP1909" s="137">
        <f t="shared" si="371"/>
        <v>0</v>
      </c>
      <c r="AQ1909" s="137" t="str">
        <f t="shared" si="372"/>
        <v/>
      </c>
      <c r="AR1909" s="137" t="str">
        <f t="shared" si="373"/>
        <v/>
      </c>
      <c r="AZ1909" s="163"/>
      <c r="BA1909" s="142"/>
      <c r="BB1909" s="163"/>
      <c r="BC1909" s="174"/>
      <c r="BD1909" s="174"/>
      <c r="BE1909" s="174"/>
      <c r="BF1909" s="174"/>
      <c r="BG1909" s="164"/>
      <c r="BH1909" s="164"/>
      <c r="BI1909" s="164"/>
      <c r="BK1909" s="137">
        <v>1062</v>
      </c>
      <c r="BL1909" s="137">
        <f t="shared" si="375"/>
        <v>6.7904000000001288</v>
      </c>
      <c r="BM1909" s="137">
        <f t="shared" si="376"/>
        <v>0.45102491465106576</v>
      </c>
      <c r="BN1909" s="137">
        <f t="shared" si="377"/>
        <v>6.8554692726829902E-4</v>
      </c>
      <c r="BO1909" s="137" t="str">
        <f t="shared" si="378"/>
        <v/>
      </c>
      <c r="BP1909" s="137" t="str">
        <f t="shared" si="374"/>
        <v/>
      </c>
    </row>
    <row r="1910" spans="3:68" ht="20.100000000000001" customHeight="1" x14ac:dyDescent="0.25">
      <c r="C1910" s="12"/>
      <c r="E1910" s="130"/>
      <c r="F1910" s="130"/>
      <c r="S1910" s="138"/>
      <c r="U1910" s="154"/>
      <c r="V1910" s="154"/>
      <c r="AF1910" s="137">
        <v>1086</v>
      </c>
      <c r="AG1910" s="137">
        <f t="shared" si="365"/>
        <v>0.34400000000000031</v>
      </c>
      <c r="AK1910" s="137">
        <f t="shared" si="366"/>
        <v>0.37602241116559909</v>
      </c>
      <c r="AL1910" s="137">
        <f t="shared" si="367"/>
        <v>0.63457685695412636</v>
      </c>
      <c r="AM1910" s="137" t="str">
        <f t="shared" si="368"/>
        <v/>
      </c>
      <c r="AN1910" s="137">
        <f t="shared" si="369"/>
        <v>0.37602241116559909</v>
      </c>
      <c r="AO1910" s="137" t="str">
        <f t="shared" si="370"/>
        <v/>
      </c>
      <c r="AP1910" s="137">
        <f t="shared" si="371"/>
        <v>0</v>
      </c>
      <c r="AQ1910" s="137" t="str">
        <f t="shared" si="372"/>
        <v/>
      </c>
      <c r="AR1910" s="137" t="str">
        <f t="shared" si="373"/>
        <v/>
      </c>
      <c r="AZ1910" s="163"/>
      <c r="BA1910" s="142"/>
      <c r="BB1910" s="163"/>
      <c r="BC1910" s="174"/>
      <c r="BD1910" s="174"/>
      <c r="BE1910" s="174"/>
      <c r="BF1910" s="174"/>
      <c r="BG1910" s="164"/>
      <c r="BH1910" s="164"/>
      <c r="BI1910" s="164"/>
      <c r="BK1910" s="137">
        <v>1063</v>
      </c>
      <c r="BL1910" s="137">
        <f t="shared" si="375"/>
        <v>6.796800000000129</v>
      </c>
      <c r="BM1910" s="137">
        <f t="shared" si="376"/>
        <v>0.45033936772379746</v>
      </c>
      <c r="BN1910" s="137">
        <f t="shared" si="377"/>
        <v>6.8496723371114232E-4</v>
      </c>
      <c r="BO1910" s="137" t="str">
        <f t="shared" si="378"/>
        <v/>
      </c>
      <c r="BP1910" s="137" t="str">
        <f t="shared" si="374"/>
        <v/>
      </c>
    </row>
    <row r="1911" spans="3:68" ht="20.100000000000001" customHeight="1" x14ac:dyDescent="0.25">
      <c r="C1911" s="12"/>
      <c r="E1911" s="130"/>
      <c r="F1911" s="130"/>
      <c r="S1911" s="138"/>
      <c r="U1911" s="154"/>
      <c r="V1911" s="154"/>
      <c r="AF1911" s="137">
        <v>1087</v>
      </c>
      <c r="AG1911" s="137">
        <f t="shared" si="365"/>
        <v>0.34799999999999986</v>
      </c>
      <c r="AK1911" s="137">
        <f t="shared" si="366"/>
        <v>0.37550235610965654</v>
      </c>
      <c r="AL1911" s="137">
        <f t="shared" si="367"/>
        <v>0.63607990825282523</v>
      </c>
      <c r="AM1911" s="137" t="str">
        <f t="shared" si="368"/>
        <v/>
      </c>
      <c r="AN1911" s="137">
        <f t="shared" si="369"/>
        <v>0.37550235610965654</v>
      </c>
      <c r="AO1911" s="137" t="str">
        <f t="shared" si="370"/>
        <v/>
      </c>
      <c r="AP1911" s="137">
        <f t="shared" si="371"/>
        <v>0</v>
      </c>
      <c r="AQ1911" s="137" t="str">
        <f t="shared" si="372"/>
        <v/>
      </c>
      <c r="AR1911" s="137" t="str">
        <f t="shared" si="373"/>
        <v/>
      </c>
      <c r="AZ1911" s="163"/>
      <c r="BA1911" s="142"/>
      <c r="BB1911" s="163"/>
      <c r="BC1911" s="174"/>
      <c r="BD1911" s="174"/>
      <c r="BE1911" s="174"/>
      <c r="BF1911" s="174"/>
      <c r="BG1911" s="164"/>
      <c r="BH1911" s="164"/>
      <c r="BI1911" s="164"/>
      <c r="BK1911" s="137">
        <v>1064</v>
      </c>
      <c r="BL1911" s="137">
        <f t="shared" si="375"/>
        <v>6.8032000000001291</v>
      </c>
      <c r="BM1911" s="137">
        <f t="shared" si="376"/>
        <v>0.44965440049008631</v>
      </c>
      <c r="BN1911" s="137">
        <f t="shared" si="377"/>
        <v>6.8438651474023171E-4</v>
      </c>
      <c r="BO1911" s="137" t="str">
        <f t="shared" si="378"/>
        <v/>
      </c>
      <c r="BP1911" s="137" t="str">
        <f t="shared" si="374"/>
        <v/>
      </c>
    </row>
    <row r="1912" spans="3:68" ht="20.100000000000001" customHeight="1" x14ac:dyDescent="0.25">
      <c r="C1912" s="12"/>
      <c r="E1912" s="130"/>
      <c r="F1912" s="130"/>
      <c r="S1912" s="138"/>
      <c r="U1912" s="154"/>
      <c r="V1912" s="154"/>
      <c r="AF1912" s="137">
        <v>1088</v>
      </c>
      <c r="AG1912" s="137">
        <f t="shared" si="365"/>
        <v>0.35200000000000031</v>
      </c>
      <c r="AK1912" s="137">
        <f t="shared" si="366"/>
        <v>0.37497702063174232</v>
      </c>
      <c r="AL1912" s="137">
        <f t="shared" si="367"/>
        <v>0.63758086876243125</v>
      </c>
      <c r="AM1912" s="137" t="str">
        <f t="shared" si="368"/>
        <v/>
      </c>
      <c r="AN1912" s="137">
        <f t="shared" si="369"/>
        <v>0.37497702063174232</v>
      </c>
      <c r="AO1912" s="137" t="str">
        <f t="shared" si="370"/>
        <v/>
      </c>
      <c r="AP1912" s="137">
        <f t="shared" si="371"/>
        <v>0</v>
      </c>
      <c r="AQ1912" s="137" t="str">
        <f t="shared" si="372"/>
        <v/>
      </c>
      <c r="AR1912" s="137" t="str">
        <f t="shared" si="373"/>
        <v/>
      </c>
      <c r="AZ1912" s="163"/>
      <c r="BA1912" s="142"/>
      <c r="BB1912" s="163"/>
      <c r="BC1912" s="174"/>
      <c r="BD1912" s="174"/>
      <c r="BE1912" s="174"/>
      <c r="BF1912" s="174"/>
      <c r="BG1912" s="164"/>
      <c r="BH1912" s="164"/>
      <c r="BI1912" s="164"/>
      <c r="BK1912" s="137">
        <v>1065</v>
      </c>
      <c r="BL1912" s="137">
        <f t="shared" si="375"/>
        <v>6.8096000000001293</v>
      </c>
      <c r="BM1912" s="137">
        <f t="shared" si="376"/>
        <v>0.44897001397534608</v>
      </c>
      <c r="BN1912" s="137">
        <f t="shared" si="377"/>
        <v>6.8380477664098382E-4</v>
      </c>
      <c r="BO1912" s="137" t="str">
        <f t="shared" si="378"/>
        <v/>
      </c>
      <c r="BP1912" s="137" t="str">
        <f t="shared" si="374"/>
        <v/>
      </c>
    </row>
    <row r="1913" spans="3:68" ht="20.100000000000001" customHeight="1" x14ac:dyDescent="0.25">
      <c r="C1913" s="12"/>
      <c r="E1913" s="130"/>
      <c r="F1913" s="130"/>
      <c r="S1913" s="138"/>
      <c r="U1913" s="154"/>
      <c r="V1913" s="154"/>
      <c r="AF1913" s="137">
        <v>1089</v>
      </c>
      <c r="AG1913" s="137">
        <f t="shared" ref="AG1913:AG1976" si="379">AG$818+(AF1913*AG$821)</f>
        <v>0.35599999999999987</v>
      </c>
      <c r="AK1913" s="137">
        <f t="shared" ref="AK1913:AK1976" si="380">_xlfn.NORM.DIST(AG1913,AG$815,AG$816,0)</f>
        <v>0.37444642891811658</v>
      </c>
      <c r="AL1913" s="137">
        <f t="shared" ref="AL1913:AL1976" si="381">_xlfn.NORM.DIST(AG1913,AG$815,AG$816,1)</f>
        <v>0.63907971740955527</v>
      </c>
      <c r="AM1913" s="137" t="str">
        <f t="shared" ref="AM1913:AM1976" si="382">IF(OR(AL1913&lt;$AN$820,AL1913&gt;$AN$821),AK1913,"")</f>
        <v/>
      </c>
      <c r="AN1913" s="137">
        <f t="shared" ref="AN1913:AN1976" si="383">IF(AND(AL1913&gt;$AN$820,AL1913&lt;$AN$821),AK1913,"")</f>
        <v>0.37444642891811658</v>
      </c>
      <c r="AO1913" s="137" t="str">
        <f t="shared" ref="AO1913:AO1976" si="384">IF(AK1913=MAX(AK$824:AK$2815),AK1913,"")</f>
        <v/>
      </c>
      <c r="AP1913" s="137">
        <f t="shared" ref="AP1913:AP1976" si="385">_xlfn.NORM.DIST(AF1913,AN$816,AN$817,0)</f>
        <v>0</v>
      </c>
      <c r="AQ1913" s="137" t="str">
        <f t="shared" ref="AQ1913:AQ1976" si="386">IF(AP1913=MAX(AP$824:AP$2815),AK1913,"")</f>
        <v/>
      </c>
      <c r="AR1913" s="137" t="str">
        <f t="shared" ref="AR1913:AR1976" si="387">IF(AQ1913=MIN(AQ$824:AQ$2815),AQ1913,"")</f>
        <v/>
      </c>
      <c r="AZ1913" s="163"/>
      <c r="BA1913" s="142"/>
      <c r="BB1913" s="163"/>
      <c r="BC1913" s="174"/>
      <c r="BD1913" s="174"/>
      <c r="BE1913" s="174"/>
      <c r="BF1913" s="174"/>
      <c r="BG1913" s="164"/>
      <c r="BH1913" s="164"/>
      <c r="BI1913" s="164"/>
      <c r="BK1913" s="137">
        <v>1066</v>
      </c>
      <c r="BL1913" s="137">
        <f t="shared" si="375"/>
        <v>6.8160000000001295</v>
      </c>
      <c r="BM1913" s="137">
        <f t="shared" si="376"/>
        <v>0.4482862091987051</v>
      </c>
      <c r="BN1913" s="137">
        <f t="shared" si="377"/>
        <v>6.8322202568738E-4</v>
      </c>
      <c r="BO1913" s="137" t="str">
        <f t="shared" si="378"/>
        <v/>
      </c>
      <c r="BP1913" s="137" t="str">
        <f t="shared" si="374"/>
        <v/>
      </c>
    </row>
    <row r="1914" spans="3:68" ht="20.100000000000001" customHeight="1" x14ac:dyDescent="0.25">
      <c r="C1914" s="12"/>
      <c r="E1914" s="130"/>
      <c r="F1914" s="130"/>
      <c r="S1914" s="138"/>
      <c r="U1914" s="154"/>
      <c r="V1914" s="154"/>
      <c r="AF1914" s="137">
        <v>1090</v>
      </c>
      <c r="AG1914" s="137">
        <f t="shared" si="379"/>
        <v>0.36000000000000032</v>
      </c>
      <c r="AK1914" s="137">
        <f t="shared" si="380"/>
        <v>0.37391060537312837</v>
      </c>
      <c r="AL1914" s="137">
        <f t="shared" si="381"/>
        <v>0.6405764332179914</v>
      </c>
      <c r="AM1914" s="137" t="str">
        <f t="shared" si="382"/>
        <v/>
      </c>
      <c r="AN1914" s="137">
        <f t="shared" si="383"/>
        <v>0.37391060537312837</v>
      </c>
      <c r="AO1914" s="137" t="str">
        <f t="shared" si="384"/>
        <v/>
      </c>
      <c r="AP1914" s="137">
        <f t="shared" si="385"/>
        <v>0</v>
      </c>
      <c r="AQ1914" s="137" t="str">
        <f t="shared" si="386"/>
        <v/>
      </c>
      <c r="AR1914" s="137" t="str">
        <f t="shared" si="387"/>
        <v/>
      </c>
      <c r="AZ1914" s="163"/>
      <c r="BA1914" s="142"/>
      <c r="BB1914" s="163"/>
      <c r="BC1914" s="174"/>
      <c r="BD1914" s="174"/>
      <c r="BE1914" s="174"/>
      <c r="BF1914" s="174"/>
      <c r="BG1914" s="164"/>
      <c r="BH1914" s="164"/>
      <c r="BI1914" s="164"/>
      <c r="BK1914" s="137">
        <v>1067</v>
      </c>
      <c r="BL1914" s="137">
        <f t="shared" si="375"/>
        <v>6.8224000000001297</v>
      </c>
      <c r="BM1914" s="137">
        <f t="shared" si="376"/>
        <v>0.44760298717301772</v>
      </c>
      <c r="BN1914" s="137">
        <f t="shared" si="377"/>
        <v>6.8263826813841355E-4</v>
      </c>
      <c r="BO1914" s="137" t="str">
        <f t="shared" si="378"/>
        <v/>
      </c>
      <c r="BP1914" s="137" t="str">
        <f t="shared" si="374"/>
        <v/>
      </c>
    </row>
    <row r="1915" spans="3:68" ht="20.100000000000001" customHeight="1" x14ac:dyDescent="0.25">
      <c r="C1915" s="12"/>
      <c r="E1915" s="130"/>
      <c r="F1915" s="130"/>
      <c r="S1915" s="138"/>
      <c r="U1915" s="154"/>
      <c r="V1915" s="154"/>
      <c r="AF1915" s="137">
        <v>1091</v>
      </c>
      <c r="AG1915" s="137">
        <f t="shared" si="379"/>
        <v>0.36399999999999988</v>
      </c>
      <c r="AK1915" s="137">
        <f t="shared" si="380"/>
        <v>0.37336957461734704</v>
      </c>
      <c r="AL1915" s="137">
        <f t="shared" si="381"/>
        <v>0.642070995309583</v>
      </c>
      <c r="AM1915" s="137" t="str">
        <f t="shared" si="382"/>
        <v/>
      </c>
      <c r="AN1915" s="137">
        <f t="shared" si="383"/>
        <v>0.37336957461734704</v>
      </c>
      <c r="AO1915" s="137" t="str">
        <f t="shared" si="384"/>
        <v/>
      </c>
      <c r="AP1915" s="137">
        <f t="shared" si="385"/>
        <v>0</v>
      </c>
      <c r="AQ1915" s="137" t="str">
        <f t="shared" si="386"/>
        <v/>
      </c>
      <c r="AR1915" s="137" t="str">
        <f t="shared" si="387"/>
        <v/>
      </c>
      <c r="AZ1915" s="163"/>
      <c r="BA1915" s="142"/>
      <c r="BB1915" s="163"/>
      <c r="BC1915" s="174"/>
      <c r="BD1915" s="174"/>
      <c r="BE1915" s="174"/>
      <c r="BF1915" s="174"/>
      <c r="BG1915" s="164"/>
      <c r="BH1915" s="164"/>
      <c r="BI1915" s="164"/>
      <c r="BK1915" s="137">
        <v>1068</v>
      </c>
      <c r="BL1915" s="137">
        <f t="shared" si="375"/>
        <v>6.8288000000001299</v>
      </c>
      <c r="BM1915" s="137">
        <f t="shared" si="376"/>
        <v>0.44692034890487931</v>
      </c>
      <c r="BN1915" s="137">
        <f t="shared" si="377"/>
        <v>6.8205351023864491E-4</v>
      </c>
      <c r="BO1915" s="137" t="str">
        <f t="shared" si="378"/>
        <v/>
      </c>
      <c r="BP1915" s="137" t="str">
        <f t="shared" si="374"/>
        <v/>
      </c>
    </row>
    <row r="1916" spans="3:68" ht="20.100000000000001" customHeight="1" x14ac:dyDescent="0.25">
      <c r="C1916" s="12"/>
      <c r="E1916" s="130"/>
      <c r="F1916" s="130"/>
      <c r="S1916" s="138"/>
      <c r="U1916" s="154"/>
      <c r="V1916" s="154"/>
      <c r="AF1916" s="137">
        <v>1092</v>
      </c>
      <c r="AG1916" s="137">
        <f t="shared" si="379"/>
        <v>0.36800000000000033</v>
      </c>
      <c r="AK1916" s="137">
        <f t="shared" si="380"/>
        <v>0.37282336148567763</v>
      </c>
      <c r="AL1916" s="137">
        <f t="shared" si="381"/>
        <v>0.64356338290508619</v>
      </c>
      <c r="AM1916" s="137" t="str">
        <f t="shared" si="382"/>
        <v/>
      </c>
      <c r="AN1916" s="137">
        <f t="shared" si="383"/>
        <v>0.37282336148567763</v>
      </c>
      <c r="AO1916" s="137" t="str">
        <f t="shared" si="384"/>
        <v/>
      </c>
      <c r="AP1916" s="137">
        <f t="shared" si="385"/>
        <v>0</v>
      </c>
      <c r="AQ1916" s="137" t="str">
        <f t="shared" si="386"/>
        <v/>
      </c>
      <c r="AR1916" s="137" t="str">
        <f t="shared" si="387"/>
        <v/>
      </c>
      <c r="AZ1916" s="163"/>
      <c r="BA1916" s="142"/>
      <c r="BB1916" s="163"/>
      <c r="BC1916" s="174"/>
      <c r="BD1916" s="174"/>
      <c r="BE1916" s="174"/>
      <c r="BF1916" s="174"/>
      <c r="BG1916" s="164"/>
      <c r="BH1916" s="164"/>
      <c r="BI1916" s="164"/>
      <c r="BK1916" s="137">
        <v>1069</v>
      </c>
      <c r="BL1916" s="137">
        <f t="shared" si="375"/>
        <v>6.8352000000001301</v>
      </c>
      <c r="BM1916" s="137">
        <f t="shared" si="376"/>
        <v>0.44623829539464066</v>
      </c>
      <c r="BN1916" s="137">
        <f t="shared" si="377"/>
        <v>6.8146775821953387E-4</v>
      </c>
      <c r="BO1916" s="137" t="str">
        <f t="shared" si="378"/>
        <v/>
      </c>
      <c r="BP1916" s="137" t="str">
        <f t="shared" si="374"/>
        <v/>
      </c>
    </row>
    <row r="1917" spans="3:68" ht="20.100000000000001" customHeight="1" x14ac:dyDescent="0.25">
      <c r="C1917" s="12"/>
      <c r="E1917" s="130"/>
      <c r="F1917" s="130"/>
      <c r="S1917" s="138"/>
      <c r="U1917" s="154"/>
      <c r="V1917" s="154"/>
      <c r="AF1917" s="137">
        <v>1093</v>
      </c>
      <c r="AG1917" s="137">
        <f t="shared" si="379"/>
        <v>0.37199999999999989</v>
      </c>
      <c r="AK1917" s="137">
        <f t="shared" si="380"/>
        <v>0.37227199102546293</v>
      </c>
      <c r="AL1917" s="137">
        <f t="shared" si="381"/>
        <v>0.64505357532502106</v>
      </c>
      <c r="AM1917" s="137" t="str">
        <f t="shared" si="382"/>
        <v/>
      </c>
      <c r="AN1917" s="137">
        <f t="shared" si="383"/>
        <v>0.37227199102546293</v>
      </c>
      <c r="AO1917" s="137" t="str">
        <f t="shared" si="384"/>
        <v/>
      </c>
      <c r="AP1917" s="137">
        <f t="shared" si="385"/>
        <v>0</v>
      </c>
      <c r="AQ1917" s="137" t="str">
        <f t="shared" si="386"/>
        <v/>
      </c>
      <c r="AR1917" s="137" t="str">
        <f t="shared" si="387"/>
        <v/>
      </c>
      <c r="AZ1917" s="163"/>
      <c r="BA1917" s="142"/>
      <c r="BB1917" s="163"/>
      <c r="BC1917" s="174"/>
      <c r="BD1917" s="174"/>
      <c r="BE1917" s="174"/>
      <c r="BF1917" s="174"/>
      <c r="BG1917" s="164"/>
      <c r="BH1917" s="164"/>
      <c r="BI1917" s="164"/>
      <c r="BK1917" s="137">
        <v>1070</v>
      </c>
      <c r="BL1917" s="137">
        <f t="shared" si="375"/>
        <v>6.8416000000001302</v>
      </c>
      <c r="BM1917" s="137">
        <f t="shared" si="376"/>
        <v>0.44555682763642113</v>
      </c>
      <c r="BN1917" s="137">
        <f t="shared" si="377"/>
        <v>6.8088101829844039E-4</v>
      </c>
      <c r="BO1917" s="137" t="str">
        <f t="shared" si="378"/>
        <v/>
      </c>
      <c r="BP1917" s="137" t="str">
        <f t="shared" si="374"/>
        <v/>
      </c>
    </row>
    <row r="1918" spans="3:68" ht="20.100000000000001" customHeight="1" x14ac:dyDescent="0.25">
      <c r="C1918" s="12"/>
      <c r="E1918" s="130"/>
      <c r="F1918" s="130"/>
      <c r="S1918" s="138"/>
      <c r="U1918" s="154"/>
      <c r="V1918" s="154"/>
      <c r="AF1918" s="137">
        <v>1094</v>
      </c>
      <c r="AG1918" s="137">
        <f t="shared" si="379"/>
        <v>0.37600000000000033</v>
      </c>
      <c r="AK1918" s="137">
        <f t="shared" si="380"/>
        <v>0.37171548849457031</v>
      </c>
      <c r="AL1918" s="137">
        <f t="shared" si="381"/>
        <v>0.64654155199051977</v>
      </c>
      <c r="AM1918" s="137" t="str">
        <f t="shared" si="382"/>
        <v/>
      </c>
      <c r="AN1918" s="137">
        <f t="shared" si="383"/>
        <v>0.37171548849457031</v>
      </c>
      <c r="AO1918" s="137" t="str">
        <f t="shared" si="384"/>
        <v/>
      </c>
      <c r="AP1918" s="137">
        <f t="shared" si="385"/>
        <v>0</v>
      </c>
      <c r="AQ1918" s="137" t="str">
        <f t="shared" si="386"/>
        <v/>
      </c>
      <c r="AR1918" s="137" t="str">
        <f t="shared" si="387"/>
        <v/>
      </c>
      <c r="AZ1918" s="163"/>
      <c r="BA1918" s="142"/>
      <c r="BB1918" s="163"/>
      <c r="BC1918" s="174"/>
      <c r="BD1918" s="174"/>
      <c r="BE1918" s="174"/>
      <c r="BF1918" s="174"/>
      <c r="BG1918" s="164"/>
      <c r="BH1918" s="164"/>
      <c r="BI1918" s="164"/>
      <c r="BK1918" s="137">
        <v>1071</v>
      </c>
      <c r="BL1918" s="137">
        <f t="shared" si="375"/>
        <v>6.8480000000001304</v>
      </c>
      <c r="BM1918" s="137">
        <f t="shared" si="376"/>
        <v>0.44487594661812269</v>
      </c>
      <c r="BN1918" s="137">
        <f t="shared" si="377"/>
        <v>6.802932966801789E-4</v>
      </c>
      <c r="BO1918" s="137" t="str">
        <f t="shared" si="378"/>
        <v/>
      </c>
      <c r="BP1918" s="137" t="str">
        <f t="shared" si="374"/>
        <v/>
      </c>
    </row>
    <row r="1919" spans="3:68" ht="20.100000000000001" customHeight="1" x14ac:dyDescent="0.25">
      <c r="C1919" s="12"/>
      <c r="E1919" s="130"/>
      <c r="F1919" s="130"/>
      <c r="S1919" s="138"/>
      <c r="U1919" s="154"/>
      <c r="V1919" s="154"/>
      <c r="AF1919" s="137">
        <v>1095</v>
      </c>
      <c r="AG1919" s="137">
        <f t="shared" si="379"/>
        <v>0.37999999999999989</v>
      </c>
      <c r="AK1919" s="137">
        <f t="shared" si="380"/>
        <v>0.37115387935946603</v>
      </c>
      <c r="AL1919" s="137">
        <f t="shared" si="381"/>
        <v>0.64802729242416279</v>
      </c>
      <c r="AM1919" s="137" t="str">
        <f t="shared" si="382"/>
        <v/>
      </c>
      <c r="AN1919" s="137">
        <f t="shared" si="383"/>
        <v>0.37115387935946603</v>
      </c>
      <c r="AO1919" s="137" t="str">
        <f t="shared" si="384"/>
        <v/>
      </c>
      <c r="AP1919" s="137">
        <f t="shared" si="385"/>
        <v>0</v>
      </c>
      <c r="AQ1919" s="137" t="str">
        <f t="shared" si="386"/>
        <v/>
      </c>
      <c r="AR1919" s="137" t="str">
        <f t="shared" si="387"/>
        <v/>
      </c>
      <c r="AZ1919" s="163"/>
      <c r="BA1919" s="142"/>
      <c r="BB1919" s="163"/>
      <c r="BC1919" s="174"/>
      <c r="BD1919" s="174"/>
      <c r="BE1919" s="174"/>
      <c r="BF1919" s="174"/>
      <c r="BG1919" s="164"/>
      <c r="BH1919" s="164"/>
      <c r="BI1919" s="164"/>
      <c r="BK1919" s="137">
        <v>1072</v>
      </c>
      <c r="BL1919" s="137">
        <f t="shared" si="375"/>
        <v>6.8544000000001306</v>
      </c>
      <c r="BM1919" s="137">
        <f t="shared" si="376"/>
        <v>0.44419565332144251</v>
      </c>
      <c r="BN1919" s="137">
        <f t="shared" si="377"/>
        <v>6.7970459955224438E-4</v>
      </c>
      <c r="BO1919" s="137" t="str">
        <f t="shared" si="378"/>
        <v/>
      </c>
      <c r="BP1919" s="137" t="str">
        <f t="shared" si="374"/>
        <v/>
      </c>
    </row>
    <row r="1920" spans="3:68" ht="20.100000000000001" customHeight="1" x14ac:dyDescent="0.25">
      <c r="C1920" s="12"/>
      <c r="E1920" s="130"/>
      <c r="F1920" s="130"/>
      <c r="S1920" s="138"/>
      <c r="U1920" s="154"/>
      <c r="V1920" s="154"/>
      <c r="AF1920" s="137">
        <v>1096</v>
      </c>
      <c r="AG1920" s="137">
        <f t="shared" si="379"/>
        <v>0.38400000000000034</v>
      </c>
      <c r="AK1920" s="137">
        <f t="shared" si="380"/>
        <v>0.3705871892932735</v>
      </c>
      <c r="AL1920" s="137">
        <f t="shared" si="381"/>
        <v>0.64951077625081155</v>
      </c>
      <c r="AM1920" s="137" t="str">
        <f t="shared" si="382"/>
        <v/>
      </c>
      <c r="AN1920" s="137">
        <f t="shared" si="383"/>
        <v>0.3705871892932735</v>
      </c>
      <c r="AO1920" s="137" t="str">
        <f t="shared" si="384"/>
        <v/>
      </c>
      <c r="AP1920" s="137">
        <f t="shared" si="385"/>
        <v>0</v>
      </c>
      <c r="AQ1920" s="137" t="str">
        <f t="shared" si="386"/>
        <v/>
      </c>
      <c r="AR1920" s="137" t="str">
        <f t="shared" si="387"/>
        <v/>
      </c>
      <c r="AZ1920" s="163"/>
      <c r="BA1920" s="142"/>
      <c r="BB1920" s="163"/>
      <c r="BC1920" s="174"/>
      <c r="BD1920" s="174"/>
      <c r="BE1920" s="174"/>
      <c r="BF1920" s="174"/>
      <c r="BG1920" s="164"/>
      <c r="BH1920" s="164"/>
      <c r="BI1920" s="164"/>
      <c r="BK1920" s="137">
        <v>1073</v>
      </c>
      <c r="BL1920" s="137">
        <f t="shared" si="375"/>
        <v>6.8608000000001308</v>
      </c>
      <c r="BM1920" s="137">
        <f t="shared" si="376"/>
        <v>0.44351594872189026</v>
      </c>
      <c r="BN1920" s="137">
        <f t="shared" si="377"/>
        <v>6.7911493309147364E-4</v>
      </c>
      <c r="BO1920" s="137" t="str">
        <f t="shared" si="378"/>
        <v/>
      </c>
      <c r="BP1920" s="137" t="str">
        <f t="shared" si="374"/>
        <v/>
      </c>
    </row>
    <row r="1921" spans="3:68" ht="20.100000000000001" customHeight="1" x14ac:dyDescent="0.25">
      <c r="C1921" s="12"/>
      <c r="E1921" s="130"/>
      <c r="F1921" s="130"/>
      <c r="S1921" s="138"/>
      <c r="U1921" s="154"/>
      <c r="V1921" s="154"/>
      <c r="AF1921" s="137">
        <v>1097</v>
      </c>
      <c r="AG1921" s="137">
        <f t="shared" si="379"/>
        <v>0.3879999999999999</v>
      </c>
      <c r="AK1921" s="137">
        <f t="shared" si="380"/>
        <v>0.3700154441738206</v>
      </c>
      <c r="AL1921" s="137">
        <f t="shared" si="381"/>
        <v>0.65099198319842899</v>
      </c>
      <c r="AM1921" s="137" t="str">
        <f t="shared" si="382"/>
        <v/>
      </c>
      <c r="AN1921" s="137">
        <f t="shared" si="383"/>
        <v>0.3700154441738206</v>
      </c>
      <c r="AO1921" s="137" t="str">
        <f t="shared" si="384"/>
        <v/>
      </c>
      <c r="AP1921" s="137">
        <f t="shared" si="385"/>
        <v>0</v>
      </c>
      <c r="AQ1921" s="137" t="str">
        <f t="shared" si="386"/>
        <v/>
      </c>
      <c r="AR1921" s="137" t="str">
        <f t="shared" si="387"/>
        <v/>
      </c>
      <c r="AZ1921" s="163"/>
      <c r="BA1921" s="142"/>
      <c r="BB1921" s="163"/>
      <c r="BC1921" s="174"/>
      <c r="BD1921" s="174"/>
      <c r="BE1921" s="174"/>
      <c r="BF1921" s="174"/>
      <c r="BG1921" s="164"/>
      <c r="BH1921" s="164"/>
      <c r="BI1921" s="164"/>
      <c r="BK1921" s="137">
        <v>1074</v>
      </c>
      <c r="BL1921" s="137">
        <f t="shared" si="375"/>
        <v>6.867200000000131</v>
      </c>
      <c r="BM1921" s="137">
        <f t="shared" si="376"/>
        <v>0.44283683378879879</v>
      </c>
      <c r="BN1921" s="137">
        <f t="shared" si="377"/>
        <v>6.7852430345949344E-4</v>
      </c>
      <c r="BO1921" s="137" t="str">
        <f t="shared" si="378"/>
        <v/>
      </c>
      <c r="BP1921" s="137" t="str">
        <f t="shared" si="374"/>
        <v/>
      </c>
    </row>
    <row r="1922" spans="3:68" ht="20.100000000000001" customHeight="1" x14ac:dyDescent="0.25">
      <c r="C1922" s="12"/>
      <c r="E1922" s="130"/>
      <c r="F1922" s="130"/>
      <c r="S1922" s="138"/>
      <c r="U1922" s="154"/>
      <c r="V1922" s="154"/>
      <c r="AF1922" s="137">
        <v>1098</v>
      </c>
      <c r="AG1922" s="137">
        <f t="shared" si="379"/>
        <v>0.39200000000000035</v>
      </c>
      <c r="AK1922" s="137">
        <f t="shared" si="380"/>
        <v>0.36943867008167103</v>
      </c>
      <c r="AL1922" s="137">
        <f t="shared" si="381"/>
        <v>0.65247089309889628</v>
      </c>
      <c r="AM1922" s="137" t="str">
        <f t="shared" si="382"/>
        <v/>
      </c>
      <c r="AN1922" s="137">
        <f t="shared" si="383"/>
        <v>0.36943867008167103</v>
      </c>
      <c r="AO1922" s="137" t="str">
        <f t="shared" si="384"/>
        <v/>
      </c>
      <c r="AP1922" s="137">
        <f t="shared" si="385"/>
        <v>0</v>
      </c>
      <c r="AQ1922" s="137" t="str">
        <f t="shared" si="386"/>
        <v/>
      </c>
      <c r="AR1922" s="137" t="str">
        <f t="shared" si="387"/>
        <v/>
      </c>
      <c r="AZ1922" s="163"/>
      <c r="BA1922" s="142"/>
      <c r="BB1922" s="163"/>
      <c r="BC1922" s="174"/>
      <c r="BD1922" s="174"/>
      <c r="BE1922" s="174"/>
      <c r="BF1922" s="174"/>
      <c r="BG1922" s="164"/>
      <c r="BH1922" s="164"/>
      <c r="BI1922" s="164"/>
      <c r="BK1922" s="137">
        <v>1075</v>
      </c>
      <c r="BL1922" s="137">
        <f t="shared" si="375"/>
        <v>6.8736000000001312</v>
      </c>
      <c r="BM1922" s="137">
        <f t="shared" si="376"/>
        <v>0.4421583094853393</v>
      </c>
      <c r="BN1922" s="137">
        <f t="shared" si="377"/>
        <v>6.7793271680349765E-4</v>
      </c>
      <c r="BO1922" s="137" t="str">
        <f t="shared" si="378"/>
        <v/>
      </c>
      <c r="BP1922" s="137" t="str">
        <f t="shared" si="374"/>
        <v/>
      </c>
    </row>
    <row r="1923" spans="3:68" ht="20.100000000000001" customHeight="1" x14ac:dyDescent="0.25">
      <c r="C1923" s="12"/>
      <c r="E1923" s="130"/>
      <c r="F1923" s="130"/>
      <c r="S1923" s="138"/>
      <c r="U1923" s="154"/>
      <c r="V1923" s="154"/>
      <c r="AF1923" s="137">
        <v>1099</v>
      </c>
      <c r="AG1923" s="137">
        <f t="shared" si="379"/>
        <v>0.39599999999999991</v>
      </c>
      <c r="AK1923" s="137">
        <f t="shared" si="380"/>
        <v>0.36885689329814475</v>
      </c>
      <c r="AL1923" s="137">
        <f t="shared" si="381"/>
        <v>0.65394748588881835</v>
      </c>
      <c r="AM1923" s="137" t="str">
        <f t="shared" si="382"/>
        <v/>
      </c>
      <c r="AN1923" s="137">
        <f t="shared" si="383"/>
        <v>0.36885689329814475</v>
      </c>
      <c r="AO1923" s="137" t="str">
        <f t="shared" si="384"/>
        <v/>
      </c>
      <c r="AP1923" s="137">
        <f t="shared" si="385"/>
        <v>0</v>
      </c>
      <c r="AQ1923" s="137" t="str">
        <f t="shared" si="386"/>
        <v/>
      </c>
      <c r="AR1923" s="137" t="str">
        <f t="shared" si="387"/>
        <v/>
      </c>
      <c r="AZ1923" s="163"/>
      <c r="BA1923" s="142"/>
      <c r="BB1923" s="163"/>
      <c r="BC1923" s="174"/>
      <c r="BD1923" s="174"/>
      <c r="BE1923" s="174"/>
      <c r="BF1923" s="174"/>
      <c r="BG1923" s="164"/>
      <c r="BH1923" s="164"/>
      <c r="BI1923" s="164"/>
      <c r="BK1923" s="137">
        <v>1076</v>
      </c>
      <c r="BL1923" s="137">
        <f t="shared" si="375"/>
        <v>6.8800000000001313</v>
      </c>
      <c r="BM1923" s="137">
        <f t="shared" si="376"/>
        <v>0.4414803767685358</v>
      </c>
      <c r="BN1923" s="137">
        <f t="shared" si="377"/>
        <v>6.7734017925802359E-4</v>
      </c>
      <c r="BO1923" s="137" t="str">
        <f t="shared" si="378"/>
        <v/>
      </c>
      <c r="BP1923" s="137" t="str">
        <f t="shared" si="374"/>
        <v/>
      </c>
    </row>
    <row r="1924" spans="3:68" ht="20.100000000000001" customHeight="1" x14ac:dyDescent="0.25">
      <c r="C1924" s="12"/>
      <c r="E1924" s="130"/>
      <c r="F1924" s="130"/>
      <c r="S1924" s="138"/>
      <c r="U1924" s="154"/>
      <c r="V1924" s="154"/>
      <c r="AF1924" s="137">
        <v>1100</v>
      </c>
      <c r="AG1924" s="137">
        <f t="shared" si="379"/>
        <v>0.40000000000000036</v>
      </c>
      <c r="AK1924" s="137">
        <f t="shared" si="380"/>
        <v>0.36827014030332328</v>
      </c>
      <c r="AL1924" s="137">
        <f t="shared" si="381"/>
        <v>0.65542174161032429</v>
      </c>
      <c r="AM1924" s="137" t="str">
        <f t="shared" si="382"/>
        <v/>
      </c>
      <c r="AN1924" s="137">
        <f t="shared" si="383"/>
        <v>0.36827014030332328</v>
      </c>
      <c r="AO1924" s="137" t="str">
        <f t="shared" si="384"/>
        <v/>
      </c>
      <c r="AP1924" s="137">
        <f t="shared" si="385"/>
        <v>0</v>
      </c>
      <c r="AQ1924" s="137" t="str">
        <f t="shared" si="386"/>
        <v/>
      </c>
      <c r="AR1924" s="137" t="str">
        <f t="shared" si="387"/>
        <v/>
      </c>
      <c r="AZ1924" s="163"/>
      <c r="BA1924" s="142"/>
      <c r="BB1924" s="163"/>
      <c r="BC1924" s="174"/>
      <c r="BD1924" s="174"/>
      <c r="BE1924" s="174"/>
      <c r="BF1924" s="174"/>
      <c r="BG1924" s="164"/>
      <c r="BH1924" s="164"/>
      <c r="BI1924" s="164"/>
      <c r="BK1924" s="137">
        <v>1077</v>
      </c>
      <c r="BL1924" s="137">
        <f t="shared" si="375"/>
        <v>6.8864000000001315</v>
      </c>
      <c r="BM1924" s="137">
        <f t="shared" si="376"/>
        <v>0.44080303658927777</v>
      </c>
      <c r="BN1924" s="137">
        <f t="shared" si="377"/>
        <v>6.7674669694262057E-4</v>
      </c>
      <c r="BO1924" s="137" t="str">
        <f t="shared" si="378"/>
        <v/>
      </c>
      <c r="BP1924" s="137" t="str">
        <f t="shared" si="374"/>
        <v/>
      </c>
    </row>
    <row r="1925" spans="3:68" ht="20.100000000000001" customHeight="1" x14ac:dyDescent="0.25">
      <c r="C1925" s="12"/>
      <c r="E1925" s="130"/>
      <c r="F1925" s="130"/>
      <c r="S1925" s="138"/>
      <c r="U1925" s="154"/>
      <c r="V1925" s="154"/>
      <c r="AF1925" s="137">
        <v>1101</v>
      </c>
      <c r="AG1925" s="137">
        <f t="shared" si="379"/>
        <v>0.40399999999999991</v>
      </c>
      <c r="AK1925" s="137">
        <f t="shared" si="380"/>
        <v>0.36767843777404446</v>
      </c>
      <c r="AL1925" s="137">
        <f t="shared" si="381"/>
        <v>0.65689364041185694</v>
      </c>
      <c r="AM1925" s="137" t="str">
        <f t="shared" si="382"/>
        <v/>
      </c>
      <c r="AN1925" s="137">
        <f t="shared" si="383"/>
        <v>0.36767843777404446</v>
      </c>
      <c r="AO1925" s="137" t="str">
        <f t="shared" si="384"/>
        <v/>
      </c>
      <c r="AP1925" s="137">
        <f t="shared" si="385"/>
        <v>0</v>
      </c>
      <c r="AQ1925" s="137" t="str">
        <f t="shared" si="386"/>
        <v/>
      </c>
      <c r="AR1925" s="137" t="str">
        <f t="shared" si="387"/>
        <v/>
      </c>
      <c r="AZ1925" s="163"/>
      <c r="BA1925" s="142"/>
      <c r="BB1925" s="163"/>
      <c r="BC1925" s="174"/>
      <c r="BD1925" s="174"/>
      <c r="BE1925" s="174"/>
      <c r="BF1925" s="174"/>
      <c r="BG1925" s="164"/>
      <c r="BH1925" s="164"/>
      <c r="BI1925" s="164"/>
      <c r="BK1925" s="137">
        <v>1078</v>
      </c>
      <c r="BL1925" s="137">
        <f t="shared" si="375"/>
        <v>6.8928000000001317</v>
      </c>
      <c r="BM1925" s="137">
        <f t="shared" si="376"/>
        <v>0.44012628989233515</v>
      </c>
      <c r="BN1925" s="137">
        <f t="shared" si="377"/>
        <v>6.7615227596340421E-4</v>
      </c>
      <c r="BO1925" s="137" t="str">
        <f t="shared" si="378"/>
        <v/>
      </c>
      <c r="BP1925" s="137" t="str">
        <f t="shared" si="374"/>
        <v/>
      </c>
    </row>
    <row r="1926" spans="3:68" ht="20.100000000000001" customHeight="1" x14ac:dyDescent="0.25">
      <c r="C1926" s="12"/>
      <c r="E1926" s="130"/>
      <c r="F1926" s="130"/>
      <c r="S1926" s="138"/>
      <c r="U1926" s="154"/>
      <c r="V1926" s="154"/>
      <c r="AF1926" s="137">
        <v>1102</v>
      </c>
      <c r="AG1926" s="137">
        <f t="shared" si="379"/>
        <v>0.40800000000000036</v>
      </c>
      <c r="AK1926" s="137">
        <f t="shared" si="380"/>
        <v>0.36708181258188249</v>
      </c>
      <c r="AL1926" s="137">
        <f t="shared" si="381"/>
        <v>0.65836316254895766</v>
      </c>
      <c r="AM1926" s="137" t="str">
        <f t="shared" si="382"/>
        <v/>
      </c>
      <c r="AN1926" s="137">
        <f t="shared" si="383"/>
        <v>0.36708181258188249</v>
      </c>
      <c r="AO1926" s="137" t="str">
        <f t="shared" si="384"/>
        <v/>
      </c>
      <c r="AP1926" s="137">
        <f t="shared" si="385"/>
        <v>0</v>
      </c>
      <c r="AQ1926" s="137" t="str">
        <f t="shared" si="386"/>
        <v/>
      </c>
      <c r="AR1926" s="137" t="str">
        <f t="shared" si="387"/>
        <v/>
      </c>
      <c r="AZ1926" s="163"/>
      <c r="BA1926" s="142"/>
      <c r="BB1926" s="163"/>
      <c r="BC1926" s="174"/>
      <c r="BD1926" s="174"/>
      <c r="BE1926" s="174"/>
      <c r="BF1926" s="174"/>
      <c r="BG1926" s="164"/>
      <c r="BH1926" s="164"/>
      <c r="BI1926" s="164"/>
      <c r="BK1926" s="137">
        <v>1079</v>
      </c>
      <c r="BL1926" s="137">
        <f t="shared" si="375"/>
        <v>6.8992000000001319</v>
      </c>
      <c r="BM1926" s="137">
        <f t="shared" si="376"/>
        <v>0.43945013761637175</v>
      </c>
      <c r="BN1926" s="137">
        <f t="shared" si="377"/>
        <v>6.7555692241172416E-4</v>
      </c>
      <c r="BO1926" s="137" t="str">
        <f t="shared" si="378"/>
        <v/>
      </c>
      <c r="BP1926" s="137" t="str">
        <f t="shared" si="374"/>
        <v/>
      </c>
    </row>
    <row r="1927" spans="3:68" ht="20.100000000000001" customHeight="1" x14ac:dyDescent="0.25">
      <c r="C1927" s="12"/>
      <c r="E1927" s="130"/>
      <c r="F1927" s="130"/>
      <c r="S1927" s="138"/>
      <c r="U1927" s="154"/>
      <c r="V1927" s="154"/>
      <c r="AF1927" s="137">
        <v>1103</v>
      </c>
      <c r="AG1927" s="137">
        <f t="shared" si="379"/>
        <v>0.41199999999999992</v>
      </c>
      <c r="AK1927" s="137">
        <f t="shared" si="380"/>
        <v>0.36648029179111752</v>
      </c>
      <c r="AL1927" s="137">
        <f t="shared" si="381"/>
        <v>0.65983028838503877</v>
      </c>
      <c r="AM1927" s="137" t="str">
        <f t="shared" si="382"/>
        <v/>
      </c>
      <c r="AN1927" s="137">
        <f t="shared" si="383"/>
        <v>0.36648029179111752</v>
      </c>
      <c r="AO1927" s="137" t="str">
        <f t="shared" si="384"/>
        <v/>
      </c>
      <c r="AP1927" s="137">
        <f t="shared" si="385"/>
        <v>0</v>
      </c>
      <c r="AQ1927" s="137" t="str">
        <f t="shared" si="386"/>
        <v/>
      </c>
      <c r="AR1927" s="137" t="str">
        <f t="shared" si="387"/>
        <v/>
      </c>
      <c r="AZ1927" s="163"/>
      <c r="BA1927" s="142"/>
      <c r="BB1927" s="163"/>
      <c r="BC1927" s="174"/>
      <c r="BD1927" s="174"/>
      <c r="BE1927" s="174"/>
      <c r="BF1927" s="174"/>
      <c r="BG1927" s="164"/>
      <c r="BH1927" s="164"/>
      <c r="BI1927" s="164"/>
      <c r="BK1927" s="137">
        <v>1080</v>
      </c>
      <c r="BL1927" s="137">
        <f t="shared" si="375"/>
        <v>6.9056000000001321</v>
      </c>
      <c r="BM1927" s="137">
        <f t="shared" si="376"/>
        <v>0.43877458069396003</v>
      </c>
      <c r="BN1927" s="137">
        <f t="shared" si="377"/>
        <v>6.7496064236627351E-4</v>
      </c>
      <c r="BO1927" s="137" t="str">
        <f t="shared" si="378"/>
        <v/>
      </c>
      <c r="BP1927" s="137" t="str">
        <f t="shared" si="374"/>
        <v/>
      </c>
    </row>
    <row r="1928" spans="3:68" ht="20.100000000000001" customHeight="1" x14ac:dyDescent="0.25">
      <c r="C1928" s="12"/>
      <c r="E1928" s="130"/>
      <c r="F1928" s="130"/>
      <c r="S1928" s="138"/>
      <c r="U1928" s="154"/>
      <c r="V1928" s="154"/>
      <c r="AF1928" s="137">
        <v>1104</v>
      </c>
      <c r="AG1928" s="137">
        <f t="shared" si="379"/>
        <v>0.41600000000000037</v>
      </c>
      <c r="AK1928" s="137">
        <f t="shared" si="380"/>
        <v>0.36587390265669156</v>
      </c>
      <c r="AL1928" s="137">
        <f t="shared" si="381"/>
        <v>0.66129499839215333</v>
      </c>
      <c r="AM1928" s="137" t="str">
        <f t="shared" si="382"/>
        <v/>
      </c>
      <c r="AN1928" s="137">
        <f t="shared" si="383"/>
        <v>0.36587390265669156</v>
      </c>
      <c r="AO1928" s="137" t="str">
        <f t="shared" si="384"/>
        <v/>
      </c>
      <c r="AP1928" s="137">
        <f t="shared" si="385"/>
        <v>0</v>
      </c>
      <c r="AQ1928" s="137" t="str">
        <f t="shared" si="386"/>
        <v/>
      </c>
      <c r="AR1928" s="137" t="str">
        <f t="shared" si="387"/>
        <v/>
      </c>
      <c r="AZ1928" s="163"/>
      <c r="BA1928" s="142"/>
      <c r="BB1928" s="163"/>
      <c r="BC1928" s="174"/>
      <c r="BD1928" s="174"/>
      <c r="BE1928" s="174"/>
      <c r="BF1928" s="174"/>
      <c r="BG1928" s="164"/>
      <c r="BH1928" s="164"/>
      <c r="BI1928" s="164"/>
      <c r="BK1928" s="137">
        <v>1081</v>
      </c>
      <c r="BL1928" s="137">
        <f t="shared" si="375"/>
        <v>6.9120000000001323</v>
      </c>
      <c r="BM1928" s="137">
        <f t="shared" si="376"/>
        <v>0.43809962005159375</v>
      </c>
      <c r="BN1928" s="137">
        <f t="shared" si="377"/>
        <v>6.7436344189020225E-4</v>
      </c>
      <c r="BO1928" s="137" t="str">
        <f t="shared" si="378"/>
        <v/>
      </c>
      <c r="BP1928" s="137" t="str">
        <f t="shared" si="374"/>
        <v/>
      </c>
    </row>
    <row r="1929" spans="3:68" ht="20.100000000000001" customHeight="1" x14ac:dyDescent="0.25">
      <c r="C1929" s="12"/>
      <c r="E1929" s="130"/>
      <c r="F1929" s="130"/>
      <c r="S1929" s="138"/>
      <c r="U1929" s="154"/>
      <c r="V1929" s="154"/>
      <c r="AF1929" s="137">
        <v>1105</v>
      </c>
      <c r="AG1929" s="137">
        <f t="shared" si="379"/>
        <v>0.41999999999999993</v>
      </c>
      <c r="AK1929" s="137">
        <f t="shared" si="380"/>
        <v>0.36526267262215389</v>
      </c>
      <c r="AL1929" s="137">
        <f t="shared" si="381"/>
        <v>0.66275727315175048</v>
      </c>
      <c r="AM1929" s="137" t="str">
        <f t="shared" si="382"/>
        <v/>
      </c>
      <c r="AN1929" s="137">
        <f t="shared" si="383"/>
        <v>0.36526267262215389</v>
      </c>
      <c r="AO1929" s="137" t="str">
        <f t="shared" si="384"/>
        <v/>
      </c>
      <c r="AP1929" s="137">
        <f t="shared" si="385"/>
        <v>0</v>
      </c>
      <c r="AQ1929" s="137" t="str">
        <f t="shared" si="386"/>
        <v/>
      </c>
      <c r="AR1929" s="137" t="str">
        <f t="shared" si="387"/>
        <v/>
      </c>
      <c r="AZ1929" s="163"/>
      <c r="BA1929" s="142"/>
      <c r="BB1929" s="163"/>
      <c r="BC1929" s="174"/>
      <c r="BD1929" s="174"/>
      <c r="BE1929" s="174"/>
      <c r="BF1929" s="174"/>
      <c r="BG1929" s="164"/>
      <c r="BH1929" s="164"/>
      <c r="BI1929" s="164"/>
      <c r="BK1929" s="137">
        <v>1082</v>
      </c>
      <c r="BL1929" s="137">
        <f t="shared" si="375"/>
        <v>6.9184000000001324</v>
      </c>
      <c r="BM1929" s="137">
        <f t="shared" si="376"/>
        <v>0.43742525660970355</v>
      </c>
      <c r="BN1929" s="137">
        <f t="shared" si="377"/>
        <v>6.7376532703400382E-4</v>
      </c>
      <c r="BO1929" s="137" t="str">
        <f t="shared" si="378"/>
        <v/>
      </c>
      <c r="BP1929" s="137" t="str">
        <f t="shared" si="374"/>
        <v/>
      </c>
    </row>
    <row r="1930" spans="3:68" ht="20.100000000000001" customHeight="1" x14ac:dyDescent="0.25">
      <c r="C1930" s="12"/>
      <c r="E1930" s="130"/>
      <c r="F1930" s="130"/>
      <c r="S1930" s="138"/>
      <c r="U1930" s="154"/>
      <c r="V1930" s="154"/>
      <c r="AF1930" s="137">
        <v>1106</v>
      </c>
      <c r="AG1930" s="137">
        <f t="shared" si="379"/>
        <v>0.42400000000000038</v>
      </c>
      <c r="AK1930" s="137">
        <f t="shared" si="380"/>
        <v>0.36464662931759328</v>
      </c>
      <c r="AL1930" s="137">
        <f t="shared" si="381"/>
        <v>0.664217093355429</v>
      </c>
      <c r="AM1930" s="137" t="str">
        <f t="shared" si="382"/>
        <v/>
      </c>
      <c r="AN1930" s="137">
        <f t="shared" si="383"/>
        <v>0.36464662931759328</v>
      </c>
      <c r="AO1930" s="137" t="str">
        <f t="shared" si="384"/>
        <v/>
      </c>
      <c r="AP1930" s="137">
        <f t="shared" si="385"/>
        <v>0</v>
      </c>
      <c r="AQ1930" s="137" t="str">
        <f t="shared" si="386"/>
        <v/>
      </c>
      <c r="AR1930" s="137" t="str">
        <f t="shared" si="387"/>
        <v/>
      </c>
      <c r="AZ1930" s="163"/>
      <c r="BA1930" s="142"/>
      <c r="BB1930" s="163"/>
      <c r="BC1930" s="174"/>
      <c r="BD1930" s="174"/>
      <c r="BE1930" s="174"/>
      <c r="BF1930" s="174"/>
      <c r="BG1930" s="164"/>
      <c r="BH1930" s="164"/>
      <c r="BI1930" s="164"/>
      <c r="BK1930" s="137">
        <v>1083</v>
      </c>
      <c r="BL1930" s="137">
        <f t="shared" si="375"/>
        <v>6.9248000000001326</v>
      </c>
      <c r="BM1930" s="137">
        <f t="shared" si="376"/>
        <v>0.43675149128266955</v>
      </c>
      <c r="BN1930" s="137">
        <f t="shared" si="377"/>
        <v>6.7316630383373877E-4</v>
      </c>
      <c r="BO1930" s="137" t="str">
        <f t="shared" si="378"/>
        <v/>
      </c>
      <c r="BP1930" s="137" t="str">
        <f t="shared" si="374"/>
        <v/>
      </c>
    </row>
    <row r="1931" spans="3:68" ht="20.100000000000001" customHeight="1" x14ac:dyDescent="0.25">
      <c r="C1931" s="12"/>
      <c r="E1931" s="130"/>
      <c r="F1931" s="130"/>
      <c r="S1931" s="138"/>
      <c r="U1931" s="154"/>
      <c r="V1931" s="154"/>
      <c r="AF1931" s="137">
        <v>1107</v>
      </c>
      <c r="AG1931" s="137">
        <f t="shared" si="379"/>
        <v>0.42799999999999994</v>
      </c>
      <c r="AK1931" s="137">
        <f t="shared" si="380"/>
        <v>0.3640258005575604</v>
      </c>
      <c r="AL1931" s="137">
        <f t="shared" si="381"/>
        <v>0.66567443980567587</v>
      </c>
      <c r="AM1931" s="137" t="str">
        <f t="shared" si="382"/>
        <v/>
      </c>
      <c r="AN1931" s="137">
        <f t="shared" si="383"/>
        <v>0.3640258005575604</v>
      </c>
      <c r="AO1931" s="137" t="str">
        <f t="shared" si="384"/>
        <v/>
      </c>
      <c r="AP1931" s="137">
        <f t="shared" si="385"/>
        <v>0</v>
      </c>
      <c r="AQ1931" s="137" t="str">
        <f t="shared" si="386"/>
        <v/>
      </c>
      <c r="AR1931" s="137" t="str">
        <f t="shared" si="387"/>
        <v/>
      </c>
      <c r="AZ1931" s="163"/>
      <c r="BA1931" s="142"/>
      <c r="BB1931" s="163"/>
      <c r="BC1931" s="174"/>
      <c r="BD1931" s="174"/>
      <c r="BE1931" s="174"/>
      <c r="BF1931" s="174"/>
      <c r="BG1931" s="164"/>
      <c r="BH1931" s="164"/>
      <c r="BI1931" s="164"/>
      <c r="BK1931" s="137">
        <v>1084</v>
      </c>
      <c r="BL1931" s="137">
        <f t="shared" si="375"/>
        <v>6.9312000000001328</v>
      </c>
      <c r="BM1931" s="137">
        <f t="shared" si="376"/>
        <v>0.43607832497883581</v>
      </c>
      <c r="BN1931" s="137">
        <f t="shared" si="377"/>
        <v>6.7256637831036858E-4</v>
      </c>
      <c r="BO1931" s="137" t="str">
        <f t="shared" si="378"/>
        <v/>
      </c>
      <c r="BP1931" s="137" t="str">
        <f t="shared" si="374"/>
        <v/>
      </c>
    </row>
    <row r="1932" spans="3:68" ht="20.100000000000001" customHeight="1" x14ac:dyDescent="0.25">
      <c r="C1932" s="12"/>
      <c r="E1932" s="130"/>
      <c r="F1932" s="130"/>
      <c r="S1932" s="138"/>
      <c r="U1932" s="154"/>
      <c r="V1932" s="154"/>
      <c r="AF1932" s="137">
        <v>1108</v>
      </c>
      <c r="AG1932" s="137">
        <f t="shared" si="379"/>
        <v>0.43200000000000038</v>
      </c>
      <c r="AK1932" s="137">
        <f t="shared" si="380"/>
        <v>0.36340021433897718</v>
      </c>
      <c r="AL1932" s="137">
        <f t="shared" si="381"/>
        <v>0.66712929341660332</v>
      </c>
      <c r="AM1932" s="137" t="str">
        <f t="shared" si="382"/>
        <v/>
      </c>
      <c r="AN1932" s="137">
        <f t="shared" si="383"/>
        <v>0.36340021433897718</v>
      </c>
      <c r="AO1932" s="137" t="str">
        <f t="shared" si="384"/>
        <v/>
      </c>
      <c r="AP1932" s="137">
        <f t="shared" si="385"/>
        <v>0</v>
      </c>
      <c r="AQ1932" s="137" t="str">
        <f t="shared" si="386"/>
        <v/>
      </c>
      <c r="AR1932" s="137" t="str">
        <f t="shared" si="387"/>
        <v/>
      </c>
      <c r="AZ1932" s="163"/>
      <c r="BA1932" s="142"/>
      <c r="BB1932" s="163"/>
      <c r="BC1932" s="174"/>
      <c r="BD1932" s="174"/>
      <c r="BE1932" s="174"/>
      <c r="BF1932" s="174"/>
      <c r="BG1932" s="164"/>
      <c r="BH1932" s="164"/>
      <c r="BI1932" s="164"/>
      <c r="BK1932" s="137">
        <v>1085</v>
      </c>
      <c r="BL1932" s="137">
        <f t="shared" si="375"/>
        <v>6.937600000000133</v>
      </c>
      <c r="BM1932" s="137">
        <f t="shared" si="376"/>
        <v>0.43540575860052544</v>
      </c>
      <c r="BN1932" s="137">
        <f t="shared" si="377"/>
        <v>6.7196555647264233E-4</v>
      </c>
      <c r="BO1932" s="137" t="str">
        <f t="shared" si="378"/>
        <v/>
      </c>
      <c r="BP1932" s="137" t="str">
        <f t="shared" si="374"/>
        <v/>
      </c>
    </row>
    <row r="1933" spans="3:68" ht="20.100000000000001" customHeight="1" x14ac:dyDescent="0.25">
      <c r="C1933" s="12"/>
      <c r="E1933" s="130"/>
      <c r="F1933" s="130"/>
      <c r="S1933" s="138"/>
      <c r="U1933" s="154"/>
      <c r="V1933" s="154"/>
      <c r="AF1933" s="137">
        <v>1109</v>
      </c>
      <c r="AG1933" s="137">
        <f t="shared" si="379"/>
        <v>0.43599999999999994</v>
      </c>
      <c r="AK1933" s="137">
        <f t="shared" si="380"/>
        <v>0.36276989883903699</v>
      </c>
      <c r="AL1933" s="137">
        <f t="shared" si="381"/>
        <v>0.66858163521467129</v>
      </c>
      <c r="AM1933" s="137" t="str">
        <f t="shared" si="382"/>
        <v/>
      </c>
      <c r="AN1933" s="137">
        <f t="shared" si="383"/>
        <v>0.36276989883903699</v>
      </c>
      <c r="AO1933" s="137" t="str">
        <f t="shared" si="384"/>
        <v/>
      </c>
      <c r="AP1933" s="137">
        <f t="shared" si="385"/>
        <v>0</v>
      </c>
      <c r="AQ1933" s="137" t="str">
        <f t="shared" si="386"/>
        <v/>
      </c>
      <c r="AR1933" s="137" t="str">
        <f t="shared" si="387"/>
        <v/>
      </c>
      <c r="AZ1933" s="163"/>
      <c r="BA1933" s="142"/>
      <c r="BB1933" s="163"/>
      <c r="BC1933" s="174"/>
      <c r="BD1933" s="174"/>
      <c r="BE1933" s="174"/>
      <c r="BF1933" s="174"/>
      <c r="BG1933" s="164"/>
      <c r="BH1933" s="164"/>
      <c r="BI1933" s="164"/>
      <c r="BK1933" s="137">
        <v>1086</v>
      </c>
      <c r="BL1933" s="137">
        <f t="shared" si="375"/>
        <v>6.9440000000001332</v>
      </c>
      <c r="BM1933" s="137">
        <f t="shared" si="376"/>
        <v>0.4347337930440528</v>
      </c>
      <c r="BN1933" s="137">
        <f t="shared" si="377"/>
        <v>6.713638443145431E-4</v>
      </c>
      <c r="BO1933" s="137" t="str">
        <f t="shared" si="378"/>
        <v/>
      </c>
      <c r="BP1933" s="137" t="str">
        <f t="shared" si="374"/>
        <v/>
      </c>
    </row>
    <row r="1934" spans="3:68" ht="20.100000000000001" customHeight="1" x14ac:dyDescent="0.25">
      <c r="C1934" s="12"/>
      <c r="E1934" s="130"/>
      <c r="F1934" s="130"/>
      <c r="S1934" s="138"/>
      <c r="U1934" s="154"/>
      <c r="V1934" s="154"/>
      <c r="AF1934" s="137">
        <v>1110</v>
      </c>
      <c r="AG1934" s="137">
        <f t="shared" si="379"/>
        <v>0.44000000000000039</v>
      </c>
      <c r="AK1934" s="137">
        <f t="shared" si="380"/>
        <v>0.36213488241309216</v>
      </c>
      <c r="AL1934" s="137">
        <f t="shared" si="381"/>
        <v>0.67003144633940648</v>
      </c>
      <c r="AM1934" s="137" t="str">
        <f t="shared" si="382"/>
        <v/>
      </c>
      <c r="AN1934" s="137">
        <f t="shared" si="383"/>
        <v>0.36213488241309216</v>
      </c>
      <c r="AO1934" s="137" t="str">
        <f t="shared" si="384"/>
        <v/>
      </c>
      <c r="AP1934" s="137">
        <f t="shared" si="385"/>
        <v>0</v>
      </c>
      <c r="AQ1934" s="137" t="str">
        <f t="shared" si="386"/>
        <v/>
      </c>
      <c r="AR1934" s="137" t="str">
        <f t="shared" si="387"/>
        <v/>
      </c>
      <c r="AZ1934" s="163"/>
      <c r="BA1934" s="142"/>
      <c r="BB1934" s="163"/>
      <c r="BC1934" s="174"/>
      <c r="BD1934" s="174"/>
      <c r="BE1934" s="174"/>
      <c r="BF1934" s="174"/>
      <c r="BG1934" s="164"/>
      <c r="BH1934" s="164"/>
      <c r="BI1934" s="164"/>
      <c r="BK1934" s="137">
        <v>1087</v>
      </c>
      <c r="BL1934" s="137">
        <f t="shared" si="375"/>
        <v>6.9504000000001334</v>
      </c>
      <c r="BM1934" s="137">
        <f t="shared" si="376"/>
        <v>0.43406242919973825</v>
      </c>
      <c r="BN1934" s="137">
        <f t="shared" si="377"/>
        <v>6.7076124781517699E-4</v>
      </c>
      <c r="BO1934" s="137" t="str">
        <f t="shared" si="378"/>
        <v/>
      </c>
      <c r="BP1934" s="137" t="str">
        <f t="shared" si="374"/>
        <v/>
      </c>
    </row>
    <row r="1935" spans="3:68" ht="20.100000000000001" customHeight="1" x14ac:dyDescent="0.25">
      <c r="C1935" s="12"/>
      <c r="E1935" s="130"/>
      <c r="F1935" s="130"/>
      <c r="S1935" s="138"/>
      <c r="U1935" s="154"/>
      <c r="V1935" s="154"/>
      <c r="AF1935" s="137">
        <v>1111</v>
      </c>
      <c r="AG1935" s="137">
        <f t="shared" si="379"/>
        <v>0.44399999999999995</v>
      </c>
      <c r="AK1935" s="137">
        <f t="shared" si="380"/>
        <v>0.36149519359253279</v>
      </c>
      <c r="AL1935" s="137">
        <f t="shared" si="381"/>
        <v>0.67147870804410881</v>
      </c>
      <c r="AM1935" s="137" t="str">
        <f t="shared" si="382"/>
        <v/>
      </c>
      <c r="AN1935" s="137">
        <f t="shared" si="383"/>
        <v>0.36149519359253279</v>
      </c>
      <c r="AO1935" s="137" t="str">
        <f t="shared" si="384"/>
        <v/>
      </c>
      <c r="AP1935" s="137">
        <f t="shared" si="385"/>
        <v>0</v>
      </c>
      <c r="AQ1935" s="137" t="str">
        <f t="shared" si="386"/>
        <v/>
      </c>
      <c r="AR1935" s="137" t="str">
        <f t="shared" si="387"/>
        <v/>
      </c>
      <c r="AZ1935" s="163"/>
      <c r="BA1935" s="142"/>
      <c r="BB1935" s="163"/>
      <c r="BC1935" s="174"/>
      <c r="BD1935" s="174"/>
      <c r="BE1935" s="174"/>
      <c r="BF1935" s="174"/>
      <c r="BG1935" s="164"/>
      <c r="BH1935" s="164"/>
      <c r="BI1935" s="164"/>
      <c r="BK1935" s="137">
        <v>1088</v>
      </c>
      <c r="BL1935" s="137">
        <f t="shared" si="375"/>
        <v>6.9568000000001335</v>
      </c>
      <c r="BM1935" s="137">
        <f t="shared" si="376"/>
        <v>0.43339166795192308</v>
      </c>
      <c r="BN1935" s="137">
        <f t="shared" si="377"/>
        <v>6.7015777294054946E-4</v>
      </c>
      <c r="BO1935" s="137" t="str">
        <f t="shared" si="378"/>
        <v/>
      </c>
      <c r="BP1935" s="137" t="str">
        <f t="shared" si="374"/>
        <v/>
      </c>
    </row>
    <row r="1936" spans="3:68" ht="20.100000000000001" customHeight="1" x14ac:dyDescent="0.25">
      <c r="C1936" s="12"/>
      <c r="E1936" s="130"/>
      <c r="F1936" s="130"/>
      <c r="S1936" s="138"/>
      <c r="U1936" s="154"/>
      <c r="V1936" s="154"/>
      <c r="AF1936" s="137">
        <v>1112</v>
      </c>
      <c r="AG1936" s="137">
        <f t="shared" si="379"/>
        <v>0.4480000000000004</v>
      </c>
      <c r="AK1936" s="137">
        <f t="shared" si="380"/>
        <v>0.36085086108265318</v>
      </c>
      <c r="AL1936" s="137">
        <f t="shared" si="381"/>
        <v>0.67292340169655329</v>
      </c>
      <c r="AM1936" s="137" t="str">
        <f t="shared" si="382"/>
        <v/>
      </c>
      <c r="AN1936" s="137">
        <f t="shared" si="383"/>
        <v>0.36085086108265318</v>
      </c>
      <c r="AO1936" s="137" t="str">
        <f t="shared" si="384"/>
        <v/>
      </c>
      <c r="AP1936" s="137">
        <f t="shared" si="385"/>
        <v>0</v>
      </c>
      <c r="AQ1936" s="137" t="str">
        <f t="shared" si="386"/>
        <v/>
      </c>
      <c r="AR1936" s="137" t="str">
        <f t="shared" si="387"/>
        <v/>
      </c>
      <c r="AZ1936" s="163"/>
      <c r="BA1936" s="142"/>
      <c r="BB1936" s="163"/>
      <c r="BC1936" s="174"/>
      <c r="BD1936" s="174"/>
      <c r="BE1936" s="174"/>
      <c r="BF1936" s="174"/>
      <c r="BG1936" s="164"/>
      <c r="BH1936" s="164"/>
      <c r="BI1936" s="164"/>
      <c r="BK1936" s="137">
        <v>1089</v>
      </c>
      <c r="BL1936" s="137">
        <f t="shared" si="375"/>
        <v>6.9632000000001337</v>
      </c>
      <c r="BM1936" s="137">
        <f t="shared" si="376"/>
        <v>0.43272151017898253</v>
      </c>
      <c r="BN1936" s="137">
        <f t="shared" si="377"/>
        <v>6.6955342564301024E-4</v>
      </c>
      <c r="BO1936" s="137" t="str">
        <f t="shared" si="378"/>
        <v/>
      </c>
      <c r="BP1936" s="137" t="str">
        <f t="shared" ref="BP1936:BP1999" si="388">IF($BM1936&lt;(1-$BI$860),$BN1936,"")</f>
        <v/>
      </c>
    </row>
    <row r="1937" spans="3:68" ht="20.100000000000001" customHeight="1" x14ac:dyDescent="0.25">
      <c r="C1937" s="12"/>
      <c r="E1937" s="130"/>
      <c r="F1937" s="130"/>
      <c r="S1937" s="138"/>
      <c r="U1937" s="154"/>
      <c r="V1937" s="154"/>
      <c r="AF1937" s="137">
        <v>1113</v>
      </c>
      <c r="AG1937" s="137">
        <f t="shared" si="379"/>
        <v>0.45199999999999996</v>
      </c>
      <c r="AK1937" s="137">
        <f t="shared" si="380"/>
        <v>0.3602019137605102</v>
      </c>
      <c r="AL1937" s="137">
        <f t="shared" si="381"/>
        <v>0.67436550877967938</v>
      </c>
      <c r="AM1937" s="137" t="str">
        <f t="shared" si="382"/>
        <v/>
      </c>
      <c r="AN1937" s="137">
        <f t="shared" si="383"/>
        <v>0.3602019137605102</v>
      </c>
      <c r="AO1937" s="137" t="str">
        <f t="shared" si="384"/>
        <v/>
      </c>
      <c r="AP1937" s="137">
        <f t="shared" si="385"/>
        <v>0</v>
      </c>
      <c r="AQ1937" s="137" t="str">
        <f t="shared" si="386"/>
        <v/>
      </c>
      <c r="AR1937" s="137" t="str">
        <f t="shared" si="387"/>
        <v/>
      </c>
      <c r="AZ1937" s="163"/>
      <c r="BA1937" s="142"/>
      <c r="BB1937" s="163"/>
      <c r="BC1937" s="174"/>
      <c r="BD1937" s="174"/>
      <c r="BE1937" s="174"/>
      <c r="BF1937" s="174"/>
      <c r="BG1937" s="164"/>
      <c r="BH1937" s="164"/>
      <c r="BI1937" s="164"/>
      <c r="BK1937" s="137">
        <v>1090</v>
      </c>
      <c r="BL1937" s="137">
        <f t="shared" si="375"/>
        <v>6.9696000000001339</v>
      </c>
      <c r="BM1937" s="137">
        <f t="shared" si="376"/>
        <v>0.43205195675333952</v>
      </c>
      <c r="BN1937" s="137">
        <f t="shared" si="377"/>
        <v>6.6894821185892184E-4</v>
      </c>
      <c r="BO1937" s="137" t="str">
        <f t="shared" si="378"/>
        <v/>
      </c>
      <c r="BP1937" s="137" t="str">
        <f t="shared" si="388"/>
        <v/>
      </c>
    </row>
    <row r="1938" spans="3:68" ht="20.100000000000001" customHeight="1" x14ac:dyDescent="0.25">
      <c r="C1938" s="12"/>
      <c r="E1938" s="130"/>
      <c r="F1938" s="130"/>
      <c r="S1938" s="138"/>
      <c r="U1938" s="154"/>
      <c r="V1938" s="154"/>
      <c r="AF1938" s="137">
        <v>1114</v>
      </c>
      <c r="AG1938" s="137">
        <f t="shared" si="379"/>
        <v>0.45600000000000041</v>
      </c>
      <c r="AK1938" s="137">
        <f t="shared" si="380"/>
        <v>0.35954838067276951</v>
      </c>
      <c r="AL1938" s="137">
        <f t="shared" si="381"/>
        <v>0.67580501089227585</v>
      </c>
      <c r="AM1938" s="137" t="str">
        <f t="shared" si="382"/>
        <v/>
      </c>
      <c r="AN1938" s="137">
        <f t="shared" si="383"/>
        <v>0.35954838067276951</v>
      </c>
      <c r="AO1938" s="137" t="str">
        <f t="shared" si="384"/>
        <v/>
      </c>
      <c r="AP1938" s="137">
        <f t="shared" si="385"/>
        <v>0</v>
      </c>
      <c r="AQ1938" s="137" t="str">
        <f t="shared" si="386"/>
        <v/>
      </c>
      <c r="AR1938" s="137" t="str">
        <f t="shared" si="387"/>
        <v/>
      </c>
      <c r="AZ1938" s="163"/>
      <c r="BA1938" s="142"/>
      <c r="BB1938" s="163"/>
      <c r="BC1938" s="174"/>
      <c r="BD1938" s="174"/>
      <c r="BE1938" s="174"/>
      <c r="BF1938" s="174"/>
      <c r="BG1938" s="164"/>
      <c r="BH1938" s="164"/>
      <c r="BI1938" s="164"/>
      <c r="BK1938" s="137">
        <v>1091</v>
      </c>
      <c r="BL1938" s="137">
        <f t="shared" si="375"/>
        <v>6.9760000000001341</v>
      </c>
      <c r="BM1938" s="137">
        <f t="shared" si="376"/>
        <v>0.43138300854148059</v>
      </c>
      <c r="BN1938" s="137">
        <f t="shared" si="377"/>
        <v>6.6834213751298943E-4</v>
      </c>
      <c r="BO1938" s="137" t="str">
        <f t="shared" si="378"/>
        <v/>
      </c>
      <c r="BP1938" s="137" t="str">
        <f t="shared" si="388"/>
        <v/>
      </c>
    </row>
    <row r="1939" spans="3:68" ht="20.100000000000001" customHeight="1" x14ac:dyDescent="0.25">
      <c r="C1939" s="12"/>
      <c r="E1939" s="130"/>
      <c r="F1939" s="130"/>
      <c r="S1939" s="138"/>
      <c r="U1939" s="154"/>
      <c r="V1939" s="154"/>
      <c r="AF1939" s="137">
        <v>1115</v>
      </c>
      <c r="AG1939" s="137">
        <f t="shared" si="379"/>
        <v>0.45999999999999996</v>
      </c>
      <c r="AK1939" s="137">
        <f t="shared" si="380"/>
        <v>0.35889029103354464</v>
      </c>
      <c r="AL1939" s="137">
        <f t="shared" si="381"/>
        <v>0.67724188974965227</v>
      </c>
      <c r="AM1939" s="137" t="str">
        <f t="shared" si="382"/>
        <v/>
      </c>
      <c r="AN1939" s="137">
        <f t="shared" si="383"/>
        <v>0.35889029103354464</v>
      </c>
      <c r="AO1939" s="137" t="str">
        <f t="shared" si="384"/>
        <v/>
      </c>
      <c r="AP1939" s="137">
        <f t="shared" si="385"/>
        <v>0</v>
      </c>
      <c r="AQ1939" s="137" t="str">
        <f t="shared" si="386"/>
        <v/>
      </c>
      <c r="AR1939" s="137" t="str">
        <f t="shared" si="387"/>
        <v/>
      </c>
      <c r="AZ1939" s="163"/>
      <c r="BA1939" s="142"/>
      <c r="BB1939" s="163"/>
      <c r="BC1939" s="174"/>
      <c r="BD1939" s="174"/>
      <c r="BE1939" s="174"/>
      <c r="BF1939" s="174"/>
      <c r="BG1939" s="164"/>
      <c r="BH1939" s="164"/>
      <c r="BI1939" s="164"/>
      <c r="BK1939" s="137">
        <v>1092</v>
      </c>
      <c r="BL1939" s="137">
        <f t="shared" si="375"/>
        <v>6.9824000000001343</v>
      </c>
      <c r="BM1939" s="137">
        <f t="shared" si="376"/>
        <v>0.43071466640396761</v>
      </c>
      <c r="BN1939" s="137">
        <f t="shared" si="377"/>
        <v>6.6773520851426404E-4</v>
      </c>
      <c r="BO1939" s="137" t="str">
        <f t="shared" si="378"/>
        <v/>
      </c>
      <c r="BP1939" s="137" t="str">
        <f t="shared" si="388"/>
        <v/>
      </c>
    </row>
    <row r="1940" spans="3:68" ht="20.100000000000001" customHeight="1" x14ac:dyDescent="0.25">
      <c r="C1940" s="12"/>
      <c r="E1940" s="130"/>
      <c r="F1940" s="130"/>
      <c r="S1940" s="138"/>
      <c r="U1940" s="154"/>
      <c r="V1940" s="154"/>
      <c r="AF1940" s="137">
        <v>1116</v>
      </c>
      <c r="AG1940" s="137">
        <f t="shared" si="379"/>
        <v>0.46400000000000041</v>
      </c>
      <c r="AK1940" s="137">
        <f t="shared" si="380"/>
        <v>0.35822767422222368</v>
      </c>
      <c r="AL1940" s="137">
        <f t="shared" si="381"/>
        <v>0.67867612718430759</v>
      </c>
      <c r="AM1940" s="137" t="str">
        <f t="shared" si="382"/>
        <v/>
      </c>
      <c r="AN1940" s="137">
        <f t="shared" si="383"/>
        <v>0.35822767422222368</v>
      </c>
      <c r="AO1940" s="137" t="str">
        <f t="shared" si="384"/>
        <v/>
      </c>
      <c r="AP1940" s="137">
        <f t="shared" si="385"/>
        <v>0</v>
      </c>
      <c r="AQ1940" s="137" t="str">
        <f t="shared" si="386"/>
        <v/>
      </c>
      <c r="AR1940" s="137" t="str">
        <f t="shared" si="387"/>
        <v/>
      </c>
      <c r="AZ1940" s="163"/>
      <c r="BA1940" s="142"/>
      <c r="BB1940" s="163"/>
      <c r="BC1940" s="174"/>
      <c r="BD1940" s="174"/>
      <c r="BE1940" s="174"/>
      <c r="BF1940" s="174"/>
      <c r="BG1940" s="164"/>
      <c r="BH1940" s="164"/>
      <c r="BI1940" s="164"/>
      <c r="BK1940" s="137">
        <v>1093</v>
      </c>
      <c r="BL1940" s="137">
        <f t="shared" si="375"/>
        <v>6.9888000000001345</v>
      </c>
      <c r="BM1940" s="137">
        <f t="shared" si="376"/>
        <v>0.43004693119545334</v>
      </c>
      <c r="BN1940" s="137">
        <f t="shared" si="377"/>
        <v>6.6712743075914016E-4</v>
      </c>
      <c r="BO1940" s="137" t="str">
        <f t="shared" si="378"/>
        <v/>
      </c>
      <c r="BP1940" s="137" t="str">
        <f t="shared" si="388"/>
        <v/>
      </c>
    </row>
    <row r="1941" spans="3:68" ht="20.100000000000001" customHeight="1" x14ac:dyDescent="0.25">
      <c r="C1941" s="12"/>
      <c r="E1941" s="130"/>
      <c r="F1941" s="130"/>
      <c r="S1941" s="138"/>
      <c r="U1941" s="154"/>
      <c r="V1941" s="154"/>
      <c r="AF1941" s="137">
        <v>1117</v>
      </c>
      <c r="AG1941" s="137">
        <f t="shared" si="379"/>
        <v>0.46799999999999997</v>
      </c>
      <c r="AK1941" s="137">
        <f t="shared" si="380"/>
        <v>0.35756055978128964</v>
      </c>
      <c r="AL1941" s="137">
        <f t="shared" si="381"/>
        <v>0.68010770514658347</v>
      </c>
      <c r="AM1941" s="137" t="str">
        <f t="shared" si="382"/>
        <v/>
      </c>
      <c r="AN1941" s="137">
        <f t="shared" si="383"/>
        <v>0.35756055978128964</v>
      </c>
      <c r="AO1941" s="137" t="str">
        <f t="shared" si="384"/>
        <v/>
      </c>
      <c r="AP1941" s="137">
        <f t="shared" si="385"/>
        <v>0</v>
      </c>
      <c r="AQ1941" s="137" t="str">
        <f t="shared" si="386"/>
        <v/>
      </c>
      <c r="AR1941" s="137" t="str">
        <f t="shared" si="387"/>
        <v/>
      </c>
      <c r="AZ1941" s="163"/>
      <c r="BA1941" s="142"/>
      <c r="BB1941" s="163"/>
      <c r="BC1941" s="174"/>
      <c r="BD1941" s="174"/>
      <c r="BE1941" s="174"/>
      <c r="BF1941" s="174"/>
      <c r="BG1941" s="164"/>
      <c r="BH1941" s="164"/>
      <c r="BI1941" s="164"/>
      <c r="BK1941" s="137">
        <v>1094</v>
      </c>
      <c r="BL1941" s="137">
        <f t="shared" si="375"/>
        <v>6.9952000000001346</v>
      </c>
      <c r="BM1941" s="137">
        <f t="shared" si="376"/>
        <v>0.4293798037646942</v>
      </c>
      <c r="BN1941" s="137">
        <f t="shared" si="377"/>
        <v>6.665188101272479E-4</v>
      </c>
      <c r="BO1941" s="137" t="str">
        <f t="shared" si="378"/>
        <v/>
      </c>
      <c r="BP1941" s="137" t="str">
        <f t="shared" si="388"/>
        <v/>
      </c>
    </row>
    <row r="1942" spans="3:68" ht="20.100000000000001" customHeight="1" x14ac:dyDescent="0.25">
      <c r="C1942" s="12"/>
      <c r="E1942" s="130"/>
      <c r="F1942" s="130"/>
      <c r="S1942" s="138"/>
      <c r="U1942" s="154"/>
      <c r="V1942" s="154"/>
      <c r="AF1942" s="137">
        <v>1118</v>
      </c>
      <c r="AG1942" s="137">
        <f t="shared" si="379"/>
        <v>0.47200000000000042</v>
      </c>
      <c r="AK1942" s="137">
        <f t="shared" si="380"/>
        <v>0.35688897741412928</v>
      </c>
      <c r="AL1942" s="137">
        <f t="shared" si="381"/>
        <v>0.68153660570531582</v>
      </c>
      <c r="AM1942" s="137" t="str">
        <f t="shared" si="382"/>
        <v/>
      </c>
      <c r="AN1942" s="137">
        <f t="shared" si="383"/>
        <v>0.35688897741412928</v>
      </c>
      <c r="AO1942" s="137" t="str">
        <f t="shared" si="384"/>
        <v/>
      </c>
      <c r="AP1942" s="137">
        <f t="shared" si="385"/>
        <v>0</v>
      </c>
      <c r="AQ1942" s="137" t="str">
        <f t="shared" si="386"/>
        <v/>
      </c>
      <c r="AR1942" s="137" t="str">
        <f t="shared" si="387"/>
        <v/>
      </c>
      <c r="AZ1942" s="163"/>
      <c r="BA1942" s="142"/>
      <c r="BB1942" s="163"/>
      <c r="BC1942" s="174"/>
      <c r="BD1942" s="174"/>
      <c r="BE1942" s="174"/>
      <c r="BF1942" s="174"/>
      <c r="BG1942" s="164"/>
      <c r="BH1942" s="164"/>
      <c r="BI1942" s="164"/>
      <c r="BK1942" s="137">
        <v>1095</v>
      </c>
      <c r="BL1942" s="137">
        <f t="shared" si="375"/>
        <v>7.0016000000001348</v>
      </c>
      <c r="BM1942" s="137">
        <f t="shared" si="376"/>
        <v>0.42871328495456695</v>
      </c>
      <c r="BN1942" s="137">
        <f t="shared" si="377"/>
        <v>6.6590935248750371E-4</v>
      </c>
      <c r="BO1942" s="137" t="str">
        <f t="shared" si="378"/>
        <v/>
      </c>
      <c r="BP1942" s="137" t="str">
        <f t="shared" si="388"/>
        <v/>
      </c>
    </row>
    <row r="1943" spans="3:68" ht="20.100000000000001" customHeight="1" x14ac:dyDescent="0.25">
      <c r="C1943" s="12"/>
      <c r="E1943" s="130"/>
      <c r="F1943" s="130"/>
      <c r="S1943" s="138"/>
      <c r="U1943" s="154"/>
      <c r="V1943" s="154"/>
      <c r="AF1943" s="137">
        <v>1119</v>
      </c>
      <c r="AG1943" s="137">
        <f t="shared" si="379"/>
        <v>0.47599999999999998</v>
      </c>
      <c r="AK1943" s="137">
        <f t="shared" si="380"/>
        <v>0.35621295698283506</v>
      </c>
      <c r="AL1943" s="137">
        <f t="shared" si="381"/>
        <v>0.68296281104847067</v>
      </c>
      <c r="AM1943" s="137" t="str">
        <f t="shared" si="382"/>
        <v/>
      </c>
      <c r="AN1943" s="137">
        <f t="shared" si="383"/>
        <v>0.35621295698283506</v>
      </c>
      <c r="AO1943" s="137" t="str">
        <f t="shared" si="384"/>
        <v/>
      </c>
      <c r="AP1943" s="137">
        <f t="shared" si="385"/>
        <v>0</v>
      </c>
      <c r="AQ1943" s="137" t="str">
        <f t="shared" si="386"/>
        <v/>
      </c>
      <c r="AR1943" s="137" t="str">
        <f t="shared" si="387"/>
        <v/>
      </c>
      <c r="AZ1943" s="163"/>
      <c r="BA1943" s="142"/>
      <c r="BB1943" s="163"/>
      <c r="BC1943" s="174"/>
      <c r="BD1943" s="174"/>
      <c r="BE1943" s="174"/>
      <c r="BF1943" s="174"/>
      <c r="BG1943" s="164"/>
      <c r="BH1943" s="164"/>
      <c r="BI1943" s="164"/>
      <c r="BK1943" s="137">
        <v>1096</v>
      </c>
      <c r="BL1943" s="137">
        <f t="shared" si="375"/>
        <v>7.008000000000135</v>
      </c>
      <c r="BM1943" s="137">
        <f t="shared" si="376"/>
        <v>0.42804737560207945</v>
      </c>
      <c r="BN1943" s="137">
        <f t="shared" si="377"/>
        <v>6.652990636920042E-4</v>
      </c>
      <c r="BO1943" s="137" t="str">
        <f t="shared" si="378"/>
        <v/>
      </c>
      <c r="BP1943" s="137" t="str">
        <f t="shared" si="388"/>
        <v/>
      </c>
    </row>
    <row r="1944" spans="3:68" ht="20.100000000000001" customHeight="1" x14ac:dyDescent="0.25">
      <c r="C1944" s="12"/>
      <c r="E1944" s="130"/>
      <c r="F1944" s="130"/>
      <c r="S1944" s="138"/>
      <c r="U1944" s="154"/>
      <c r="V1944" s="154"/>
      <c r="AF1944" s="137">
        <v>1120</v>
      </c>
      <c r="AG1944" s="137">
        <f t="shared" si="379"/>
        <v>0.48000000000000043</v>
      </c>
      <c r="AK1944" s="137">
        <f t="shared" si="380"/>
        <v>0.35553252850599704</v>
      </c>
      <c r="AL1944" s="137">
        <f t="shared" si="381"/>
        <v>0.6843863034837776</v>
      </c>
      <c r="AM1944" s="137" t="str">
        <f t="shared" si="382"/>
        <v/>
      </c>
      <c r="AN1944" s="137">
        <f t="shared" si="383"/>
        <v>0.35553252850599704</v>
      </c>
      <c r="AO1944" s="137" t="str">
        <f t="shared" si="384"/>
        <v/>
      </c>
      <c r="AP1944" s="137">
        <f t="shared" si="385"/>
        <v>0</v>
      </c>
      <c r="AQ1944" s="137" t="str">
        <f t="shared" si="386"/>
        <v/>
      </c>
      <c r="AR1944" s="137" t="str">
        <f t="shared" si="387"/>
        <v/>
      </c>
      <c r="AZ1944" s="163"/>
      <c r="BA1944" s="142"/>
      <c r="BB1944" s="163"/>
      <c r="BC1944" s="174"/>
      <c r="BD1944" s="174"/>
      <c r="BE1944" s="174"/>
      <c r="BF1944" s="174"/>
      <c r="BG1944" s="164"/>
      <c r="BH1944" s="164"/>
      <c r="BI1944" s="164"/>
      <c r="BK1944" s="137">
        <v>1097</v>
      </c>
      <c r="BL1944" s="137">
        <f t="shared" si="375"/>
        <v>7.0144000000001352</v>
      </c>
      <c r="BM1944" s="137">
        <f t="shared" si="376"/>
        <v>0.42738207653838745</v>
      </c>
      <c r="BN1944" s="137">
        <f t="shared" si="377"/>
        <v>6.6468794958124411E-4</v>
      </c>
      <c r="BO1944" s="137" t="str">
        <f t="shared" si="378"/>
        <v/>
      </c>
      <c r="BP1944" s="137" t="str">
        <f t="shared" si="388"/>
        <v/>
      </c>
    </row>
    <row r="1945" spans="3:68" ht="20.100000000000001" customHeight="1" x14ac:dyDescent="0.25">
      <c r="C1945" s="12"/>
      <c r="E1945" s="130"/>
      <c r="F1945" s="130"/>
      <c r="S1945" s="138"/>
      <c r="U1945" s="154"/>
      <c r="V1945" s="154"/>
      <c r="AF1945" s="137">
        <v>1121</v>
      </c>
      <c r="AG1945" s="137">
        <f t="shared" si="379"/>
        <v>0.48399999999999999</v>
      </c>
      <c r="AK1945" s="137">
        <f t="shared" si="380"/>
        <v>0.35484772215648769</v>
      </c>
      <c r="AL1945" s="137">
        <f t="shared" si="381"/>
        <v>0.68580706543934833</v>
      </c>
      <c r="AM1945" s="137" t="str">
        <f t="shared" si="382"/>
        <v/>
      </c>
      <c r="AN1945" s="137">
        <f t="shared" si="383"/>
        <v>0.35484772215648769</v>
      </c>
      <c r="AO1945" s="137" t="str">
        <f t="shared" si="384"/>
        <v/>
      </c>
      <c r="AP1945" s="137">
        <f t="shared" si="385"/>
        <v>0</v>
      </c>
      <c r="AQ1945" s="137" t="str">
        <f t="shared" si="386"/>
        <v/>
      </c>
      <c r="AR1945" s="137" t="str">
        <f t="shared" si="387"/>
        <v/>
      </c>
      <c r="AZ1945" s="163"/>
      <c r="BA1945" s="142"/>
      <c r="BB1945" s="163"/>
      <c r="BC1945" s="174"/>
      <c r="BD1945" s="174"/>
      <c r="BE1945" s="174"/>
      <c r="BF1945" s="174"/>
      <c r="BG1945" s="164"/>
      <c r="BH1945" s="164"/>
      <c r="BI1945" s="164"/>
      <c r="BK1945" s="137">
        <v>1098</v>
      </c>
      <c r="BL1945" s="137">
        <f t="shared" si="375"/>
        <v>7.0208000000001354</v>
      </c>
      <c r="BM1945" s="137">
        <f t="shared" si="376"/>
        <v>0.4267173885888062</v>
      </c>
      <c r="BN1945" s="137">
        <f t="shared" si="377"/>
        <v>6.6407601597862076E-4</v>
      </c>
      <c r="BO1945" s="137" t="str">
        <f t="shared" si="378"/>
        <v/>
      </c>
      <c r="BP1945" s="137" t="str">
        <f t="shared" si="388"/>
        <v/>
      </c>
    </row>
    <row r="1946" spans="3:68" ht="20.100000000000001" customHeight="1" x14ac:dyDescent="0.25">
      <c r="C1946" s="12"/>
      <c r="E1946" s="130"/>
      <c r="F1946" s="130"/>
      <c r="S1946" s="138"/>
      <c r="U1946" s="154"/>
      <c r="V1946" s="154"/>
      <c r="AF1946" s="137">
        <v>1122</v>
      </c>
      <c r="AG1946" s="137">
        <f t="shared" si="379"/>
        <v>0.48800000000000043</v>
      </c>
      <c r="AK1946" s="137">
        <f t="shared" si="380"/>
        <v>0.35415856825923742</v>
      </c>
      <c r="AL1946" s="137">
        <f t="shared" si="381"/>
        <v>0.68722507946429245</v>
      </c>
      <c r="AM1946" s="137" t="str">
        <f t="shared" si="382"/>
        <v/>
      </c>
      <c r="AN1946" s="137">
        <f t="shared" si="383"/>
        <v>0.35415856825923742</v>
      </c>
      <c r="AO1946" s="137" t="str">
        <f t="shared" si="384"/>
        <v/>
      </c>
      <c r="AP1946" s="137">
        <f t="shared" si="385"/>
        <v>0</v>
      </c>
      <c r="AQ1946" s="137" t="str">
        <f t="shared" si="386"/>
        <v/>
      </c>
      <c r="AR1946" s="137" t="str">
        <f t="shared" si="387"/>
        <v/>
      </c>
      <c r="AZ1946" s="163"/>
      <c r="BA1946" s="142"/>
      <c r="BB1946" s="163"/>
      <c r="BC1946" s="174"/>
      <c r="BD1946" s="174"/>
      <c r="BE1946" s="174"/>
      <c r="BF1946" s="174"/>
      <c r="BG1946" s="164"/>
      <c r="BH1946" s="164"/>
      <c r="BI1946" s="164"/>
      <c r="BK1946" s="137">
        <v>1099</v>
      </c>
      <c r="BL1946" s="137">
        <f t="shared" si="375"/>
        <v>7.0272000000001356</v>
      </c>
      <c r="BM1946" s="137">
        <f t="shared" si="376"/>
        <v>0.42605331257282758</v>
      </c>
      <c r="BN1946" s="137">
        <f t="shared" si="377"/>
        <v>6.6346326869659578E-4</v>
      </c>
      <c r="BO1946" s="137" t="str">
        <f t="shared" si="378"/>
        <v/>
      </c>
      <c r="BP1946" s="137" t="str">
        <f t="shared" si="388"/>
        <v/>
      </c>
    </row>
    <row r="1947" spans="3:68" ht="20.100000000000001" customHeight="1" x14ac:dyDescent="0.25">
      <c r="C1947" s="12"/>
      <c r="E1947" s="130"/>
      <c r="F1947" s="130"/>
      <c r="S1947" s="138"/>
      <c r="U1947" s="154"/>
      <c r="V1947" s="154"/>
      <c r="AF1947" s="137">
        <v>1123</v>
      </c>
      <c r="AG1947" s="137">
        <f t="shared" si="379"/>
        <v>0.49199999999999999</v>
      </c>
      <c r="AK1947" s="137">
        <f t="shared" si="380"/>
        <v>0.35346509728900333</v>
      </c>
      <c r="AL1947" s="137">
        <f t="shared" si="381"/>
        <v>0.68864032822931842</v>
      </c>
      <c r="AM1947" s="137" t="str">
        <f t="shared" si="382"/>
        <v/>
      </c>
      <c r="AN1947" s="137">
        <f t="shared" si="383"/>
        <v>0.35346509728900333</v>
      </c>
      <c r="AO1947" s="137" t="str">
        <f t="shared" si="384"/>
        <v/>
      </c>
      <c r="AP1947" s="137">
        <f t="shared" si="385"/>
        <v>0</v>
      </c>
      <c r="AQ1947" s="137" t="str">
        <f t="shared" si="386"/>
        <v/>
      </c>
      <c r="AR1947" s="137" t="str">
        <f t="shared" si="387"/>
        <v/>
      </c>
      <c r="AZ1947" s="163"/>
      <c r="BA1947" s="142"/>
      <c r="BB1947" s="163"/>
      <c r="BC1947" s="174"/>
      <c r="BD1947" s="174"/>
      <c r="BE1947" s="174"/>
      <c r="BF1947" s="174"/>
      <c r="BG1947" s="164"/>
      <c r="BH1947" s="164"/>
      <c r="BI1947" s="164"/>
      <c r="BK1947" s="137">
        <v>1100</v>
      </c>
      <c r="BL1947" s="137">
        <f t="shared" si="375"/>
        <v>7.0336000000001357</v>
      </c>
      <c r="BM1947" s="137">
        <f t="shared" si="376"/>
        <v>0.42538984930413098</v>
      </c>
      <c r="BN1947" s="137">
        <f t="shared" si="377"/>
        <v>6.628497135308109E-4</v>
      </c>
      <c r="BO1947" s="137" t="str">
        <f t="shared" si="378"/>
        <v/>
      </c>
      <c r="BP1947" s="137" t="str">
        <f t="shared" si="388"/>
        <v/>
      </c>
    </row>
    <row r="1948" spans="3:68" ht="20.100000000000001" customHeight="1" x14ac:dyDescent="0.25">
      <c r="C1948" s="12"/>
      <c r="E1948" s="130"/>
      <c r="F1948" s="130"/>
      <c r="S1948" s="138"/>
      <c r="U1948" s="154"/>
      <c r="V1948" s="154"/>
      <c r="AF1948" s="137">
        <v>1124</v>
      </c>
      <c r="AG1948" s="137">
        <f t="shared" si="379"/>
        <v>0.49600000000000044</v>
      </c>
      <c r="AK1948" s="137">
        <f t="shared" si="380"/>
        <v>0.35276733986812925</v>
      </c>
      <c r="AL1948" s="137">
        <f t="shared" si="381"/>
        <v>0.69005279452733048</v>
      </c>
      <c r="AM1948" s="137" t="str">
        <f t="shared" si="382"/>
        <v/>
      </c>
      <c r="AN1948" s="137">
        <f t="shared" si="383"/>
        <v>0.35276733986812925</v>
      </c>
      <c r="AO1948" s="137" t="str">
        <f t="shared" si="384"/>
        <v/>
      </c>
      <c r="AP1948" s="137">
        <f t="shared" si="385"/>
        <v>0</v>
      </c>
      <c r="AQ1948" s="137" t="str">
        <f t="shared" si="386"/>
        <v/>
      </c>
      <c r="AR1948" s="137" t="str">
        <f t="shared" si="387"/>
        <v/>
      </c>
      <c r="AZ1948" s="163"/>
      <c r="BA1948" s="142"/>
      <c r="BB1948" s="163"/>
      <c r="BC1948" s="174"/>
      <c r="BD1948" s="174"/>
      <c r="BE1948" s="174"/>
      <c r="BF1948" s="174"/>
      <c r="BG1948" s="164"/>
      <c r="BH1948" s="164"/>
      <c r="BI1948" s="164"/>
      <c r="BK1948" s="137">
        <v>1101</v>
      </c>
      <c r="BL1948" s="137">
        <f t="shared" si="375"/>
        <v>7.0400000000001359</v>
      </c>
      <c r="BM1948" s="137">
        <f t="shared" si="376"/>
        <v>0.42472699959060017</v>
      </c>
      <c r="BN1948" s="137">
        <f t="shared" si="377"/>
        <v>6.6223535626475094E-4</v>
      </c>
      <c r="BO1948" s="137" t="str">
        <f t="shared" si="378"/>
        <v/>
      </c>
      <c r="BP1948" s="137" t="str">
        <f t="shared" si="388"/>
        <v/>
      </c>
    </row>
    <row r="1949" spans="3:68" ht="20.100000000000001" customHeight="1" x14ac:dyDescent="0.25">
      <c r="C1949" s="12"/>
      <c r="E1949" s="130"/>
      <c r="F1949" s="130"/>
      <c r="S1949" s="138"/>
      <c r="U1949" s="154"/>
      <c r="V1949" s="154"/>
      <c r="AF1949" s="137">
        <v>1125</v>
      </c>
      <c r="AG1949" s="137">
        <f t="shared" si="379"/>
        <v>0.5</v>
      </c>
      <c r="AK1949" s="137">
        <f t="shared" si="380"/>
        <v>0.35206532676429952</v>
      </c>
      <c r="AL1949" s="137">
        <f t="shared" si="381"/>
        <v>0.69146246127401312</v>
      </c>
      <c r="AM1949" s="137" t="str">
        <f t="shared" si="382"/>
        <v/>
      </c>
      <c r="AN1949" s="137">
        <f t="shared" si="383"/>
        <v>0.35206532676429952</v>
      </c>
      <c r="AO1949" s="137" t="str">
        <f t="shared" si="384"/>
        <v/>
      </c>
      <c r="AP1949" s="137">
        <f t="shared" si="385"/>
        <v>0</v>
      </c>
      <c r="AQ1949" s="137" t="str">
        <f t="shared" si="386"/>
        <v/>
      </c>
      <c r="AR1949" s="137" t="str">
        <f t="shared" si="387"/>
        <v/>
      </c>
      <c r="AZ1949" s="163"/>
      <c r="BA1949" s="142"/>
      <c r="BB1949" s="163"/>
      <c r="BC1949" s="174"/>
      <c r="BD1949" s="174"/>
      <c r="BE1949" s="174"/>
      <c r="BF1949" s="174"/>
      <c r="BG1949" s="164"/>
      <c r="BH1949" s="164"/>
      <c r="BI1949" s="164"/>
      <c r="BK1949" s="137">
        <v>1102</v>
      </c>
      <c r="BL1949" s="137">
        <f t="shared" si="375"/>
        <v>7.0464000000001361</v>
      </c>
      <c r="BM1949" s="137">
        <f t="shared" si="376"/>
        <v>0.42406476423433542</v>
      </c>
      <c r="BN1949" s="137">
        <f t="shared" si="377"/>
        <v>6.6162020266691268E-4</v>
      </c>
      <c r="BO1949" s="137" t="str">
        <f t="shared" si="378"/>
        <v/>
      </c>
      <c r="BP1949" s="137" t="str">
        <f t="shared" si="388"/>
        <v/>
      </c>
    </row>
    <row r="1950" spans="3:68" ht="20.100000000000001" customHeight="1" x14ac:dyDescent="0.25">
      <c r="C1950" s="12"/>
      <c r="E1950" s="130"/>
      <c r="F1950" s="130"/>
      <c r="S1950" s="138"/>
      <c r="U1950" s="154"/>
      <c r="V1950" s="154"/>
      <c r="AF1950" s="137">
        <v>1126</v>
      </c>
      <c r="AG1950" s="137">
        <f t="shared" si="379"/>
        <v>0.50400000000000045</v>
      </c>
      <c r="AK1950" s="137">
        <f t="shared" si="380"/>
        <v>0.35135908888828388</v>
      </c>
      <c r="AL1950" s="137">
        <f t="shared" si="381"/>
        <v>0.69286931150840914</v>
      </c>
      <c r="AM1950" s="137" t="str">
        <f t="shared" si="382"/>
        <v/>
      </c>
      <c r="AN1950" s="137">
        <f t="shared" si="383"/>
        <v>0.35135908888828388</v>
      </c>
      <c r="AO1950" s="137" t="str">
        <f t="shared" si="384"/>
        <v/>
      </c>
      <c r="AP1950" s="137">
        <f t="shared" si="385"/>
        <v>0</v>
      </c>
      <c r="AQ1950" s="137" t="str">
        <f t="shared" si="386"/>
        <v/>
      </c>
      <c r="AR1950" s="137" t="str">
        <f t="shared" si="387"/>
        <v/>
      </c>
      <c r="AZ1950" s="163"/>
      <c r="BA1950" s="142"/>
      <c r="BB1950" s="163"/>
      <c r="BC1950" s="174"/>
      <c r="BD1950" s="174"/>
      <c r="BE1950" s="174"/>
      <c r="BF1950" s="174"/>
      <c r="BG1950" s="164"/>
      <c r="BH1950" s="164"/>
      <c r="BI1950" s="164"/>
      <c r="BK1950" s="137">
        <v>1103</v>
      </c>
      <c r="BL1950" s="137">
        <f t="shared" si="375"/>
        <v>7.0528000000001363</v>
      </c>
      <c r="BM1950" s="137">
        <f t="shared" si="376"/>
        <v>0.42340314403166851</v>
      </c>
      <c r="BN1950" s="137">
        <f t="shared" si="377"/>
        <v>6.6100425849163758E-4</v>
      </c>
      <c r="BO1950" s="137" t="str">
        <f t="shared" si="378"/>
        <v/>
      </c>
      <c r="BP1950" s="137" t="str">
        <f t="shared" si="388"/>
        <v/>
      </c>
    </row>
    <row r="1951" spans="3:68" ht="20.100000000000001" customHeight="1" x14ac:dyDescent="0.25">
      <c r="C1951" s="12"/>
      <c r="E1951" s="130"/>
      <c r="F1951" s="130"/>
      <c r="S1951" s="138"/>
      <c r="U1951" s="154"/>
      <c r="V1951" s="154"/>
      <c r="AF1951" s="137">
        <v>1127</v>
      </c>
      <c r="AG1951" s="137">
        <f t="shared" si="379"/>
        <v>0.50800000000000001</v>
      </c>
      <c r="AK1951" s="137">
        <f t="shared" si="380"/>
        <v>0.35064865729167793</v>
      </c>
      <c r="AL1951" s="137">
        <f t="shared" si="381"/>
        <v>0.69427332839348577</v>
      </c>
      <c r="AM1951" s="137" t="str">
        <f t="shared" si="382"/>
        <v/>
      </c>
      <c r="AN1951" s="137">
        <f t="shared" si="383"/>
        <v>0.35064865729167793</v>
      </c>
      <c r="AO1951" s="137" t="str">
        <f t="shared" si="384"/>
        <v/>
      </c>
      <c r="AP1951" s="137">
        <f t="shared" si="385"/>
        <v>0</v>
      </c>
      <c r="AQ1951" s="137" t="str">
        <f t="shared" si="386"/>
        <v/>
      </c>
      <c r="AR1951" s="137" t="str">
        <f t="shared" si="387"/>
        <v/>
      </c>
      <c r="AZ1951" s="163"/>
      <c r="BA1951" s="142"/>
      <c r="BB1951" s="163"/>
      <c r="BC1951" s="174"/>
      <c r="BD1951" s="174"/>
      <c r="BE1951" s="174"/>
      <c r="BF1951" s="174"/>
      <c r="BG1951" s="164"/>
      <c r="BH1951" s="164"/>
      <c r="BI1951" s="164"/>
      <c r="BK1951" s="137">
        <v>1104</v>
      </c>
      <c r="BL1951" s="137">
        <f t="shared" si="375"/>
        <v>7.0592000000001365</v>
      </c>
      <c r="BM1951" s="137">
        <f t="shared" si="376"/>
        <v>0.42274213977317687</v>
      </c>
      <c r="BN1951" s="137">
        <f t="shared" si="377"/>
        <v>6.6038752947944479E-4</v>
      </c>
      <c r="BO1951" s="137" t="str">
        <f t="shared" si="378"/>
        <v/>
      </c>
      <c r="BP1951" s="137" t="str">
        <f t="shared" si="388"/>
        <v/>
      </c>
    </row>
    <row r="1952" spans="3:68" ht="20.100000000000001" customHeight="1" x14ac:dyDescent="0.25">
      <c r="C1952" s="12"/>
      <c r="E1952" s="130"/>
      <c r="F1952" s="130"/>
      <c r="S1952" s="138"/>
      <c r="U1952" s="154"/>
      <c r="V1952" s="154"/>
      <c r="AF1952" s="137">
        <v>1128</v>
      </c>
      <c r="AG1952" s="137">
        <f t="shared" si="379"/>
        <v>0.51200000000000045</v>
      </c>
      <c r="AK1952" s="137">
        <f t="shared" si="380"/>
        <v>0.34993406316463366</v>
      </c>
      <c r="AL1952" s="137">
        <f t="shared" si="381"/>
        <v>0.69567449521669589</v>
      </c>
      <c r="AM1952" s="137" t="str">
        <f t="shared" si="382"/>
        <v/>
      </c>
      <c r="AN1952" s="137">
        <f t="shared" si="383"/>
        <v>0.34993406316463366</v>
      </c>
      <c r="AO1952" s="137" t="str">
        <f t="shared" si="384"/>
        <v/>
      </c>
      <c r="AP1952" s="137">
        <f t="shared" si="385"/>
        <v>0</v>
      </c>
      <c r="AQ1952" s="137" t="str">
        <f t="shared" si="386"/>
        <v/>
      </c>
      <c r="AR1952" s="137" t="str">
        <f t="shared" si="387"/>
        <v/>
      </c>
      <c r="AZ1952" s="163"/>
      <c r="BA1952" s="142"/>
      <c r="BB1952" s="163"/>
      <c r="BC1952" s="174"/>
      <c r="BD1952" s="174"/>
      <c r="BE1952" s="174"/>
      <c r="BF1952" s="174"/>
      <c r="BG1952" s="164"/>
      <c r="BH1952" s="164"/>
      <c r="BI1952" s="164"/>
      <c r="BK1952" s="137">
        <v>1105</v>
      </c>
      <c r="BL1952" s="137">
        <f t="shared" si="375"/>
        <v>7.0656000000001367</v>
      </c>
      <c r="BM1952" s="137">
        <f t="shared" si="376"/>
        <v>0.42208175224369743</v>
      </c>
      <c r="BN1952" s="137">
        <f t="shared" si="377"/>
        <v>6.5977002135730878E-4</v>
      </c>
      <c r="BO1952" s="137" t="str">
        <f t="shared" si="378"/>
        <v/>
      </c>
      <c r="BP1952" s="137" t="str">
        <f t="shared" si="388"/>
        <v/>
      </c>
    </row>
    <row r="1953" spans="3:68" ht="20.100000000000001" customHeight="1" x14ac:dyDescent="0.25">
      <c r="C1953" s="12"/>
      <c r="E1953" s="130"/>
      <c r="F1953" s="130"/>
      <c r="S1953" s="138"/>
      <c r="U1953" s="154"/>
      <c r="V1953" s="154"/>
      <c r="AF1953" s="137">
        <v>1129</v>
      </c>
      <c r="AG1953" s="137">
        <f t="shared" si="379"/>
        <v>0.51600000000000001</v>
      </c>
      <c r="AK1953" s="137">
        <f t="shared" si="380"/>
        <v>0.34921533783358666</v>
      </c>
      <c r="AL1953" s="137">
        <f t="shared" si="381"/>
        <v>0.69707279539052491</v>
      </c>
      <c r="AM1953" s="137" t="str">
        <f t="shared" si="382"/>
        <v/>
      </c>
      <c r="AN1953" s="137">
        <f t="shared" si="383"/>
        <v>0.34921533783358666</v>
      </c>
      <c r="AO1953" s="137" t="str">
        <f t="shared" si="384"/>
        <v/>
      </c>
      <c r="AP1953" s="137">
        <f t="shared" si="385"/>
        <v>0</v>
      </c>
      <c r="AQ1953" s="137" t="str">
        <f t="shared" si="386"/>
        <v/>
      </c>
      <c r="AR1953" s="137" t="str">
        <f t="shared" si="387"/>
        <v/>
      </c>
      <c r="AZ1953" s="163"/>
      <c r="BA1953" s="142"/>
      <c r="BB1953" s="163"/>
      <c r="BC1953" s="174"/>
      <c r="BD1953" s="174"/>
      <c r="BE1953" s="174"/>
      <c r="BF1953" s="174"/>
      <c r="BG1953" s="164"/>
      <c r="BH1953" s="164"/>
      <c r="BI1953" s="164"/>
      <c r="BK1953" s="137">
        <v>1106</v>
      </c>
      <c r="BL1953" s="137">
        <f t="shared" si="375"/>
        <v>7.0720000000001368</v>
      </c>
      <c r="BM1953" s="137">
        <f t="shared" si="376"/>
        <v>0.42142198222234012</v>
      </c>
      <c r="BN1953" s="137">
        <f t="shared" si="377"/>
        <v>6.5915173983616127E-4</v>
      </c>
      <c r="BO1953" s="137" t="str">
        <f t="shared" si="378"/>
        <v/>
      </c>
      <c r="BP1953" s="137" t="str">
        <f t="shared" si="388"/>
        <v/>
      </c>
    </row>
    <row r="1954" spans="3:68" ht="20.100000000000001" customHeight="1" x14ac:dyDescent="0.25">
      <c r="C1954" s="12"/>
      <c r="E1954" s="130"/>
      <c r="F1954" s="130"/>
      <c r="S1954" s="138"/>
      <c r="U1954" s="154"/>
      <c r="V1954" s="154"/>
      <c r="AF1954" s="137">
        <v>1130</v>
      </c>
      <c r="AG1954" s="137">
        <f t="shared" si="379"/>
        <v>0.52000000000000046</v>
      </c>
      <c r="AK1954" s="137">
        <f t="shared" si="380"/>
        <v>0.34849251275897447</v>
      </c>
      <c r="AL1954" s="137">
        <f t="shared" si="381"/>
        <v>0.69846821245303392</v>
      </c>
      <c r="AM1954" s="137" t="str">
        <f t="shared" si="382"/>
        <v/>
      </c>
      <c r="AN1954" s="137">
        <f t="shared" si="383"/>
        <v>0.34849251275897447</v>
      </c>
      <c r="AO1954" s="137" t="str">
        <f t="shared" si="384"/>
        <v/>
      </c>
      <c r="AP1954" s="137">
        <f t="shared" si="385"/>
        <v>0</v>
      </c>
      <c r="AQ1954" s="137" t="str">
        <f t="shared" si="386"/>
        <v/>
      </c>
      <c r="AR1954" s="137" t="str">
        <f t="shared" si="387"/>
        <v/>
      </c>
      <c r="AZ1954" s="163"/>
      <c r="BA1954" s="142"/>
      <c r="BB1954" s="163"/>
      <c r="BC1954" s="174"/>
      <c r="BD1954" s="174"/>
      <c r="BE1954" s="174"/>
      <c r="BF1954" s="174"/>
      <c r="BG1954" s="164"/>
      <c r="BH1954" s="164"/>
      <c r="BI1954" s="164"/>
      <c r="BK1954" s="137">
        <v>1107</v>
      </c>
      <c r="BL1954" s="137">
        <f t="shared" si="375"/>
        <v>7.078400000000137</v>
      </c>
      <c r="BM1954" s="137">
        <f t="shared" si="376"/>
        <v>0.42076283048250396</v>
      </c>
      <c r="BN1954" s="137">
        <f t="shared" si="377"/>
        <v>6.5853269061466602E-4</v>
      </c>
      <c r="BO1954" s="137" t="str">
        <f t="shared" si="378"/>
        <v/>
      </c>
      <c r="BP1954" s="137" t="str">
        <f t="shared" si="388"/>
        <v/>
      </c>
    </row>
    <row r="1955" spans="3:68" ht="20.100000000000001" customHeight="1" x14ac:dyDescent="0.25">
      <c r="C1955" s="12"/>
      <c r="E1955" s="130"/>
      <c r="F1955" s="130"/>
      <c r="S1955" s="138"/>
      <c r="U1955" s="154"/>
      <c r="V1955" s="154"/>
      <c r="AF1955" s="137">
        <v>1131</v>
      </c>
      <c r="AG1955" s="137">
        <f t="shared" si="379"/>
        <v>0.52400000000000002</v>
      </c>
      <c r="AK1955" s="137">
        <f t="shared" si="380"/>
        <v>0.34776561953295076</v>
      </c>
      <c r="AL1955" s="137">
        <f t="shared" si="381"/>
        <v>0.699860730068389</v>
      </c>
      <c r="AM1955" s="137" t="str">
        <f t="shared" si="382"/>
        <v/>
      </c>
      <c r="AN1955" s="137">
        <f t="shared" si="383"/>
        <v>0.34776561953295076</v>
      </c>
      <c r="AO1955" s="137" t="str">
        <f t="shared" si="384"/>
        <v/>
      </c>
      <c r="AP1955" s="137">
        <f t="shared" si="385"/>
        <v>0</v>
      </c>
      <c r="AQ1955" s="137" t="str">
        <f t="shared" si="386"/>
        <v/>
      </c>
      <c r="AR1955" s="137" t="str">
        <f t="shared" si="387"/>
        <v/>
      </c>
      <c r="AZ1955" s="163"/>
      <c r="BA1955" s="142"/>
      <c r="BB1955" s="163"/>
      <c r="BC1955" s="174"/>
      <c r="BD1955" s="174"/>
      <c r="BE1955" s="174"/>
      <c r="BF1955" s="174"/>
      <c r="BG1955" s="164"/>
      <c r="BH1955" s="164"/>
      <c r="BI1955" s="164"/>
      <c r="BK1955" s="137">
        <v>1108</v>
      </c>
      <c r="BL1955" s="137">
        <f t="shared" si="375"/>
        <v>7.0848000000001372</v>
      </c>
      <c r="BM1955" s="137">
        <f t="shared" si="376"/>
        <v>0.42010429779188929</v>
      </c>
      <c r="BN1955" s="137">
        <f t="shared" si="377"/>
        <v>6.5791287937722043E-4</v>
      </c>
      <c r="BO1955" s="137" t="str">
        <f t="shared" si="378"/>
        <v/>
      </c>
      <c r="BP1955" s="137" t="str">
        <f t="shared" si="388"/>
        <v/>
      </c>
    </row>
    <row r="1956" spans="3:68" ht="20.100000000000001" customHeight="1" x14ac:dyDescent="0.25">
      <c r="C1956" s="12"/>
      <c r="E1956" s="130"/>
      <c r="F1956" s="130"/>
      <c r="S1956" s="138"/>
      <c r="U1956" s="154"/>
      <c r="V1956" s="154"/>
      <c r="AF1956" s="137">
        <v>1132</v>
      </c>
      <c r="AG1956" s="137">
        <f t="shared" si="379"/>
        <v>0.52800000000000047</v>
      </c>
      <c r="AK1956" s="137">
        <f t="shared" si="380"/>
        <v>0.34703468987709224</v>
      </c>
      <c r="AL1956" s="137">
        <f t="shared" si="381"/>
        <v>0.70125033202738551</v>
      </c>
      <c r="AM1956" s="137" t="str">
        <f t="shared" si="382"/>
        <v/>
      </c>
      <c r="AN1956" s="137">
        <f t="shared" si="383"/>
        <v>0.34703468987709224</v>
      </c>
      <c r="AO1956" s="137" t="str">
        <f t="shared" si="384"/>
        <v/>
      </c>
      <c r="AP1956" s="137">
        <f t="shared" si="385"/>
        <v>0</v>
      </c>
      <c r="AQ1956" s="137" t="str">
        <f t="shared" si="386"/>
        <v/>
      </c>
      <c r="AR1956" s="137" t="str">
        <f t="shared" si="387"/>
        <v/>
      </c>
      <c r="AZ1956" s="163"/>
      <c r="BA1956" s="142"/>
      <c r="BB1956" s="163"/>
      <c r="BC1956" s="174"/>
      <c r="BD1956" s="174"/>
      <c r="BE1956" s="174"/>
      <c r="BF1956" s="174"/>
      <c r="BG1956" s="164"/>
      <c r="BH1956" s="164"/>
      <c r="BI1956" s="164"/>
      <c r="BK1956" s="137">
        <v>1109</v>
      </c>
      <c r="BL1956" s="137">
        <f t="shared" si="375"/>
        <v>7.0912000000001374</v>
      </c>
      <c r="BM1956" s="137">
        <f t="shared" si="376"/>
        <v>0.41944638491251207</v>
      </c>
      <c r="BN1956" s="137">
        <f t="shared" si="377"/>
        <v>6.5729231179367797E-4</v>
      </c>
      <c r="BO1956" s="137" t="str">
        <f t="shared" si="378"/>
        <v/>
      </c>
      <c r="BP1956" s="137" t="str">
        <f t="shared" si="388"/>
        <v/>
      </c>
    </row>
    <row r="1957" spans="3:68" ht="20.100000000000001" customHeight="1" x14ac:dyDescent="0.25">
      <c r="C1957" s="12"/>
      <c r="E1957" s="130"/>
      <c r="F1957" s="130"/>
      <c r="S1957" s="138"/>
      <c r="U1957" s="154"/>
      <c r="V1957" s="154"/>
      <c r="AF1957" s="137">
        <v>1133</v>
      </c>
      <c r="AG1957" s="137">
        <f t="shared" si="379"/>
        <v>0.53200000000000003</v>
      </c>
      <c r="AK1957" s="137">
        <f t="shared" si="380"/>
        <v>0.3462997556401014</v>
      </c>
      <c r="AL1957" s="137">
        <f t="shared" si="381"/>
        <v>0.70263700224795878</v>
      </c>
      <c r="AM1957" s="137" t="str">
        <f t="shared" si="382"/>
        <v/>
      </c>
      <c r="AN1957" s="137">
        <f t="shared" si="383"/>
        <v>0.3462997556401014</v>
      </c>
      <c r="AO1957" s="137" t="str">
        <f t="shared" si="384"/>
        <v/>
      </c>
      <c r="AP1957" s="137">
        <f t="shared" si="385"/>
        <v>0</v>
      </c>
      <c r="AQ1957" s="137" t="str">
        <f t="shared" si="386"/>
        <v/>
      </c>
      <c r="AR1957" s="137" t="str">
        <f t="shared" si="387"/>
        <v/>
      </c>
      <c r="AZ1957" s="163"/>
      <c r="BA1957" s="142"/>
      <c r="BB1957" s="163"/>
      <c r="BC1957" s="174"/>
      <c r="BD1957" s="174"/>
      <c r="BE1957" s="174"/>
      <c r="BF1957" s="174"/>
      <c r="BG1957" s="164"/>
      <c r="BH1957" s="164"/>
      <c r="BI1957" s="164"/>
      <c r="BK1957" s="137">
        <v>1110</v>
      </c>
      <c r="BL1957" s="137">
        <f t="shared" ref="BL1957:BL2020" si="389">BL1956+$BO$845</f>
        <v>7.0976000000001376</v>
      </c>
      <c r="BM1957" s="137">
        <f t="shared" ref="BM1957:BM2020" si="390">_xlfn.CHISQ.DIST.RT(BL1957,7)</f>
        <v>0.41878909260071839</v>
      </c>
      <c r="BN1957" s="137">
        <f t="shared" ref="BN1957:BN2020" si="391">BM1957-BM1958</f>
        <v>6.5667099351862657E-4</v>
      </c>
      <c r="BO1957" s="137" t="str">
        <f t="shared" ref="BO1957:BO2020" si="392">IF(BM1957&lt;(1-$BI$852),BN1957,"")</f>
        <v/>
      </c>
      <c r="BP1957" s="137" t="str">
        <f t="shared" si="388"/>
        <v/>
      </c>
    </row>
    <row r="1958" spans="3:68" ht="20.100000000000001" customHeight="1" x14ac:dyDescent="0.25">
      <c r="C1958" s="12"/>
      <c r="E1958" s="130"/>
      <c r="F1958" s="130"/>
      <c r="S1958" s="138"/>
      <c r="U1958" s="154"/>
      <c r="V1958" s="154"/>
      <c r="AF1958" s="137">
        <v>1134</v>
      </c>
      <c r="AG1958" s="137">
        <f t="shared" si="379"/>
        <v>0.53600000000000048</v>
      </c>
      <c r="AK1958" s="137">
        <f t="shared" si="380"/>
        <v>0.34556084879550236</v>
      </c>
      <c r="AL1958" s="137">
        <f t="shared" si="381"/>
        <v>0.70402072477569078</v>
      </c>
      <c r="AM1958" s="137" t="str">
        <f t="shared" si="382"/>
        <v/>
      </c>
      <c r="AN1958" s="137">
        <f t="shared" si="383"/>
        <v>0.34556084879550236</v>
      </c>
      <c r="AO1958" s="137" t="str">
        <f t="shared" si="384"/>
        <v/>
      </c>
      <c r="AP1958" s="137">
        <f t="shared" si="385"/>
        <v>0</v>
      </c>
      <c r="AQ1958" s="137" t="str">
        <f t="shared" si="386"/>
        <v/>
      </c>
      <c r="AR1958" s="137" t="str">
        <f t="shared" si="387"/>
        <v/>
      </c>
      <c r="AZ1958" s="163"/>
      <c r="BA1958" s="142"/>
      <c r="BB1958" s="163"/>
      <c r="BC1958" s="174"/>
      <c r="BD1958" s="174"/>
      <c r="BE1958" s="174"/>
      <c r="BF1958" s="174"/>
      <c r="BG1958" s="164"/>
      <c r="BH1958" s="164"/>
      <c r="BI1958" s="164"/>
      <c r="BK1958" s="137">
        <v>1111</v>
      </c>
      <c r="BL1958" s="137">
        <f t="shared" si="389"/>
        <v>7.1040000000001378</v>
      </c>
      <c r="BM1958" s="137">
        <f t="shared" si="390"/>
        <v>0.41813242160719977</v>
      </c>
      <c r="BN1958" s="137">
        <f t="shared" si="391"/>
        <v>6.5604893019483024E-4</v>
      </c>
      <c r="BO1958" s="137" t="str">
        <f t="shared" si="392"/>
        <v/>
      </c>
      <c r="BP1958" s="137" t="str">
        <f t="shared" si="388"/>
        <v/>
      </c>
    </row>
    <row r="1959" spans="3:68" ht="20.100000000000001" customHeight="1" x14ac:dyDescent="0.25">
      <c r="C1959" s="12"/>
      <c r="E1959" s="130"/>
      <c r="F1959" s="130"/>
      <c r="S1959" s="138"/>
      <c r="U1959" s="154"/>
      <c r="V1959" s="154"/>
      <c r="AF1959" s="137">
        <v>1135</v>
      </c>
      <c r="AG1959" s="137">
        <f t="shared" si="379"/>
        <v>0.54</v>
      </c>
      <c r="AK1959" s="137">
        <f t="shared" si="380"/>
        <v>0.34481800143933333</v>
      </c>
      <c r="AL1959" s="137">
        <f t="shared" si="381"/>
        <v>0.70540148378430201</v>
      </c>
      <c r="AM1959" s="137" t="str">
        <f t="shared" si="382"/>
        <v/>
      </c>
      <c r="AN1959" s="137">
        <f t="shared" si="383"/>
        <v>0.34481800143933333</v>
      </c>
      <c r="AO1959" s="137" t="str">
        <f t="shared" si="384"/>
        <v/>
      </c>
      <c r="AP1959" s="137">
        <f t="shared" si="385"/>
        <v>0</v>
      </c>
      <c r="AQ1959" s="137" t="str">
        <f t="shared" si="386"/>
        <v/>
      </c>
      <c r="AR1959" s="137" t="str">
        <f t="shared" si="387"/>
        <v/>
      </c>
      <c r="AZ1959" s="163"/>
      <c r="BA1959" s="142"/>
      <c r="BB1959" s="163"/>
      <c r="BC1959" s="174"/>
      <c r="BD1959" s="174"/>
      <c r="BE1959" s="174"/>
      <c r="BF1959" s="174"/>
      <c r="BG1959" s="164"/>
      <c r="BH1959" s="164"/>
      <c r="BI1959" s="164"/>
      <c r="BK1959" s="137">
        <v>1112</v>
      </c>
      <c r="BL1959" s="137">
        <f t="shared" si="389"/>
        <v>7.1104000000001379</v>
      </c>
      <c r="BM1959" s="137">
        <f t="shared" si="390"/>
        <v>0.41747637267700494</v>
      </c>
      <c r="BN1959" s="137">
        <f t="shared" si="391"/>
        <v>6.5542612744928785E-4</v>
      </c>
      <c r="BO1959" s="137" t="str">
        <f t="shared" si="392"/>
        <v/>
      </c>
      <c r="BP1959" s="137" t="str">
        <f t="shared" si="388"/>
        <v/>
      </c>
    </row>
    <row r="1960" spans="3:68" ht="20.100000000000001" customHeight="1" x14ac:dyDescent="0.25">
      <c r="C1960" s="12"/>
      <c r="E1960" s="130"/>
      <c r="F1960" s="130"/>
      <c r="S1960" s="138"/>
      <c r="U1960" s="154"/>
      <c r="V1960" s="154"/>
      <c r="AF1960" s="137">
        <v>1136</v>
      </c>
      <c r="AG1960" s="137">
        <f t="shared" si="379"/>
        <v>0.54400000000000048</v>
      </c>
      <c r="AK1960" s="137">
        <f t="shared" si="380"/>
        <v>0.34407124578783227</v>
      </c>
      <c r="AL1960" s="137">
        <f t="shared" si="381"/>
        <v>0.70677926357613974</v>
      </c>
      <c r="AM1960" s="137" t="str">
        <f t="shared" si="382"/>
        <v/>
      </c>
      <c r="AN1960" s="137">
        <f t="shared" si="383"/>
        <v>0.34407124578783227</v>
      </c>
      <c r="AO1960" s="137" t="str">
        <f t="shared" si="384"/>
        <v/>
      </c>
      <c r="AP1960" s="137">
        <f t="shared" si="385"/>
        <v>0</v>
      </c>
      <c r="AQ1960" s="137" t="str">
        <f t="shared" si="386"/>
        <v/>
      </c>
      <c r="AR1960" s="137" t="str">
        <f t="shared" si="387"/>
        <v/>
      </c>
      <c r="AZ1960" s="163"/>
      <c r="BA1960" s="142"/>
      <c r="BB1960" s="163"/>
      <c r="BC1960" s="174"/>
      <c r="BD1960" s="174"/>
      <c r="BE1960" s="174"/>
      <c r="BF1960" s="174"/>
      <c r="BG1960" s="164"/>
      <c r="BH1960" s="164"/>
      <c r="BI1960" s="164"/>
      <c r="BK1960" s="137">
        <v>1113</v>
      </c>
      <c r="BL1960" s="137">
        <f t="shared" si="389"/>
        <v>7.1168000000001381</v>
      </c>
      <c r="BM1960" s="137">
        <f t="shared" si="390"/>
        <v>0.41682094654955565</v>
      </c>
      <c r="BN1960" s="137">
        <f t="shared" si="391"/>
        <v>6.548025908956201E-4</v>
      </c>
      <c r="BO1960" s="137" t="str">
        <f t="shared" si="392"/>
        <v/>
      </c>
      <c r="BP1960" s="137" t="str">
        <f t="shared" si="388"/>
        <v/>
      </c>
    </row>
    <row r="1961" spans="3:68" ht="20.100000000000001" customHeight="1" x14ac:dyDescent="0.25">
      <c r="C1961" s="12"/>
      <c r="E1961" s="130"/>
      <c r="F1961" s="130"/>
      <c r="S1961" s="138"/>
      <c r="U1961" s="154"/>
      <c r="V1961" s="154"/>
      <c r="AF1961" s="137">
        <v>1137</v>
      </c>
      <c r="AG1961" s="137">
        <f t="shared" si="379"/>
        <v>0.54800000000000004</v>
      </c>
      <c r="AK1961" s="137">
        <f t="shared" si="380"/>
        <v>0.34332061417511983</v>
      </c>
      <c r="AL1961" s="137">
        <f t="shared" si="381"/>
        <v>0.7081540485826513</v>
      </c>
      <c r="AM1961" s="137" t="str">
        <f t="shared" si="382"/>
        <v/>
      </c>
      <c r="AN1961" s="137">
        <f t="shared" si="383"/>
        <v>0.34332061417511983</v>
      </c>
      <c r="AO1961" s="137" t="str">
        <f t="shared" si="384"/>
        <v/>
      </c>
      <c r="AP1961" s="137">
        <f t="shared" si="385"/>
        <v>0</v>
      </c>
      <c r="AQ1961" s="137" t="str">
        <f t="shared" si="386"/>
        <v/>
      </c>
      <c r="AR1961" s="137" t="str">
        <f t="shared" si="387"/>
        <v/>
      </c>
      <c r="AZ1961" s="163"/>
      <c r="BA1961" s="142"/>
      <c r="BB1961" s="163"/>
      <c r="BC1961" s="174"/>
      <c r="BD1961" s="174"/>
      <c r="BE1961" s="174"/>
      <c r="BF1961" s="174"/>
      <c r="BG1961" s="164"/>
      <c r="BH1961" s="164"/>
      <c r="BI1961" s="164"/>
      <c r="BK1961" s="137">
        <v>1114</v>
      </c>
      <c r="BL1961" s="137">
        <f t="shared" si="389"/>
        <v>7.1232000000001383</v>
      </c>
      <c r="BM1961" s="137">
        <f t="shared" si="390"/>
        <v>0.41616614395866003</v>
      </c>
      <c r="BN1961" s="137">
        <f t="shared" si="391"/>
        <v>6.5417832613251514E-4</v>
      </c>
      <c r="BO1961" s="137" t="str">
        <f t="shared" si="392"/>
        <v/>
      </c>
      <c r="BP1961" s="137" t="str">
        <f t="shared" si="388"/>
        <v/>
      </c>
    </row>
    <row r="1962" spans="3:68" ht="20.100000000000001" customHeight="1" x14ac:dyDescent="0.25">
      <c r="C1962" s="12"/>
      <c r="E1962" s="130"/>
      <c r="F1962" s="130"/>
      <c r="S1962" s="138"/>
      <c r="U1962" s="154"/>
      <c r="V1962" s="154"/>
      <c r="AF1962" s="137">
        <v>1138</v>
      </c>
      <c r="AG1962" s="137">
        <f t="shared" si="379"/>
        <v>0.55200000000000049</v>
      </c>
      <c r="AK1962" s="137">
        <f t="shared" si="380"/>
        <v>0.34256613905087613</v>
      </c>
      <c r="AL1962" s="137">
        <f t="shared" si="381"/>
        <v>0.70952582336485359</v>
      </c>
      <c r="AM1962" s="137" t="str">
        <f t="shared" si="382"/>
        <v/>
      </c>
      <c r="AN1962" s="137">
        <f t="shared" si="383"/>
        <v>0.34256613905087613</v>
      </c>
      <c r="AO1962" s="137" t="str">
        <f t="shared" si="384"/>
        <v/>
      </c>
      <c r="AP1962" s="137">
        <f t="shared" si="385"/>
        <v>0</v>
      </c>
      <c r="AQ1962" s="137" t="str">
        <f t="shared" si="386"/>
        <v/>
      </c>
      <c r="AR1962" s="137" t="str">
        <f t="shared" si="387"/>
        <v/>
      </c>
      <c r="AZ1962" s="163"/>
      <c r="BA1962" s="142"/>
      <c r="BB1962" s="163"/>
      <c r="BC1962" s="174"/>
      <c r="BD1962" s="174"/>
      <c r="BE1962" s="174"/>
      <c r="BF1962" s="174"/>
      <c r="BG1962" s="164"/>
      <c r="BH1962" s="164"/>
      <c r="BI1962" s="164"/>
      <c r="BK1962" s="137">
        <v>1115</v>
      </c>
      <c r="BL1962" s="137">
        <f t="shared" si="389"/>
        <v>7.1296000000001385</v>
      </c>
      <c r="BM1962" s="137">
        <f t="shared" si="390"/>
        <v>0.41551196563252751</v>
      </c>
      <c r="BN1962" s="137">
        <f t="shared" si="391"/>
        <v>6.5355333874578259E-4</v>
      </c>
      <c r="BO1962" s="137" t="str">
        <f t="shared" si="392"/>
        <v/>
      </c>
      <c r="BP1962" s="137" t="str">
        <f t="shared" si="388"/>
        <v/>
      </c>
    </row>
    <row r="1963" spans="3:68" ht="20.100000000000001" customHeight="1" x14ac:dyDescent="0.25">
      <c r="C1963" s="12"/>
      <c r="E1963" s="130"/>
      <c r="F1963" s="130"/>
      <c r="S1963" s="138"/>
      <c r="U1963" s="154"/>
      <c r="V1963" s="154"/>
      <c r="AF1963" s="137">
        <v>1139</v>
      </c>
      <c r="AG1963" s="137">
        <f t="shared" si="379"/>
        <v>0.55600000000000005</v>
      </c>
      <c r="AK1963" s="137">
        <f t="shared" si="380"/>
        <v>0.34180785297801497</v>
      </c>
      <c r="AL1963" s="137">
        <f t="shared" si="381"/>
        <v>0.71089457261378852</v>
      </c>
      <c r="AM1963" s="137" t="str">
        <f t="shared" si="382"/>
        <v/>
      </c>
      <c r="AN1963" s="137">
        <f t="shared" si="383"/>
        <v>0.34180785297801497</v>
      </c>
      <c r="AO1963" s="137" t="str">
        <f t="shared" si="384"/>
        <v/>
      </c>
      <c r="AP1963" s="137">
        <f t="shared" si="385"/>
        <v>0</v>
      </c>
      <c r="AQ1963" s="137" t="str">
        <f t="shared" si="386"/>
        <v/>
      </c>
      <c r="AR1963" s="137" t="str">
        <f t="shared" si="387"/>
        <v/>
      </c>
      <c r="AZ1963" s="163"/>
      <c r="BA1963" s="142"/>
      <c r="BB1963" s="163"/>
      <c r="BC1963" s="174"/>
      <c r="BD1963" s="174"/>
      <c r="BE1963" s="174"/>
      <c r="BF1963" s="174"/>
      <c r="BG1963" s="164"/>
      <c r="BH1963" s="164"/>
      <c r="BI1963" s="164"/>
      <c r="BK1963" s="137">
        <v>1116</v>
      </c>
      <c r="BL1963" s="137">
        <f t="shared" si="389"/>
        <v>7.1360000000001387</v>
      </c>
      <c r="BM1963" s="137">
        <f t="shared" si="390"/>
        <v>0.41485841229378173</v>
      </c>
      <c r="BN1963" s="137">
        <f t="shared" si="391"/>
        <v>6.5292763430585543E-4</v>
      </c>
      <c r="BO1963" s="137" t="str">
        <f t="shared" si="392"/>
        <v/>
      </c>
      <c r="BP1963" s="137" t="str">
        <f t="shared" si="388"/>
        <v/>
      </c>
    </row>
    <row r="1964" spans="3:68" ht="20.100000000000001" customHeight="1" x14ac:dyDescent="0.25">
      <c r="C1964" s="12"/>
      <c r="E1964" s="130"/>
      <c r="F1964" s="130"/>
      <c r="S1964" s="138"/>
      <c r="U1964" s="154"/>
      <c r="V1964" s="154"/>
      <c r="AF1964" s="137">
        <v>1140</v>
      </c>
      <c r="AG1964" s="137">
        <f t="shared" si="379"/>
        <v>0.5600000000000005</v>
      </c>
      <c r="AK1964" s="137">
        <f t="shared" si="380"/>
        <v>0.34104578863035245</v>
      </c>
      <c r="AL1964" s="137">
        <f t="shared" si="381"/>
        <v>0.71226028115097306</v>
      </c>
      <c r="AM1964" s="137" t="str">
        <f t="shared" si="382"/>
        <v/>
      </c>
      <c r="AN1964" s="137">
        <f t="shared" si="383"/>
        <v>0.34104578863035245</v>
      </c>
      <c r="AO1964" s="137" t="str">
        <f t="shared" si="384"/>
        <v/>
      </c>
      <c r="AP1964" s="137">
        <f t="shared" si="385"/>
        <v>0</v>
      </c>
      <c r="AQ1964" s="137" t="str">
        <f t="shared" si="386"/>
        <v/>
      </c>
      <c r="AR1964" s="137" t="str">
        <f t="shared" si="387"/>
        <v/>
      </c>
      <c r="AZ1964" s="163"/>
      <c r="BA1964" s="142"/>
      <c r="BB1964" s="163"/>
      <c r="BC1964" s="174"/>
      <c r="BD1964" s="174"/>
      <c r="BE1964" s="174"/>
      <c r="BF1964" s="174"/>
      <c r="BG1964" s="164"/>
      <c r="BH1964" s="164"/>
      <c r="BI1964" s="164"/>
      <c r="BK1964" s="137">
        <v>1117</v>
      </c>
      <c r="BL1964" s="137">
        <f t="shared" si="389"/>
        <v>7.1424000000001389</v>
      </c>
      <c r="BM1964" s="137">
        <f t="shared" si="390"/>
        <v>0.41420548465947588</v>
      </c>
      <c r="BN1964" s="137">
        <f t="shared" si="391"/>
        <v>6.5230121837017707E-4</v>
      </c>
      <c r="BO1964" s="137" t="str">
        <f t="shared" si="392"/>
        <v/>
      </c>
      <c r="BP1964" s="137" t="str">
        <f t="shared" si="388"/>
        <v/>
      </c>
    </row>
    <row r="1965" spans="3:68" ht="20.100000000000001" customHeight="1" x14ac:dyDescent="0.25">
      <c r="C1965" s="12"/>
      <c r="E1965" s="130"/>
      <c r="F1965" s="130"/>
      <c r="S1965" s="138"/>
      <c r="U1965" s="154"/>
      <c r="V1965" s="154"/>
      <c r="AF1965" s="137">
        <v>1141</v>
      </c>
      <c r="AG1965" s="137">
        <f t="shared" si="379"/>
        <v>0.56400000000000006</v>
      </c>
      <c r="AK1965" s="137">
        <f t="shared" si="380"/>
        <v>0.34027997879027366</v>
      </c>
      <c r="AL1965" s="137">
        <f t="shared" si="381"/>
        <v>0.71362293392883669</v>
      </c>
      <c r="AM1965" s="137" t="str">
        <f t="shared" si="382"/>
        <v/>
      </c>
      <c r="AN1965" s="137">
        <f t="shared" si="383"/>
        <v>0.34027997879027366</v>
      </c>
      <c r="AO1965" s="137" t="str">
        <f t="shared" si="384"/>
        <v/>
      </c>
      <c r="AP1965" s="137">
        <f t="shared" si="385"/>
        <v>0</v>
      </c>
      <c r="AQ1965" s="137" t="str">
        <f t="shared" si="386"/>
        <v/>
      </c>
      <c r="AR1965" s="137" t="str">
        <f t="shared" si="387"/>
        <v/>
      </c>
      <c r="AZ1965" s="163"/>
      <c r="BA1965" s="142"/>
      <c r="BB1965" s="163"/>
      <c r="BC1965" s="174"/>
      <c r="BD1965" s="174"/>
      <c r="BE1965" s="174"/>
      <c r="BF1965" s="174"/>
      <c r="BG1965" s="164"/>
      <c r="BH1965" s="164"/>
      <c r="BI1965" s="164"/>
      <c r="BK1965" s="137">
        <v>1118</v>
      </c>
      <c r="BL1965" s="137">
        <f t="shared" si="389"/>
        <v>7.148800000000139</v>
      </c>
      <c r="BM1965" s="137">
        <f t="shared" si="390"/>
        <v>0.4135531834411057</v>
      </c>
      <c r="BN1965" s="137">
        <f t="shared" si="391"/>
        <v>6.5167409648059227E-4</v>
      </c>
      <c r="BO1965" s="137" t="str">
        <f t="shared" si="392"/>
        <v/>
      </c>
      <c r="BP1965" s="137" t="str">
        <f t="shared" si="388"/>
        <v/>
      </c>
    </row>
    <row r="1966" spans="3:68" ht="20.100000000000001" customHeight="1" x14ac:dyDescent="0.25">
      <c r="C1966" s="12"/>
      <c r="E1966" s="130"/>
      <c r="F1966" s="130"/>
      <c r="S1966" s="138"/>
      <c r="U1966" s="154"/>
      <c r="V1966" s="154"/>
      <c r="AF1966" s="137">
        <v>1142</v>
      </c>
      <c r="AG1966" s="137">
        <f t="shared" si="379"/>
        <v>0.5680000000000005</v>
      </c>
      <c r="AK1966" s="137">
        <f t="shared" si="380"/>
        <v>0.33951045634639365</v>
      </c>
      <c r="AL1966" s="137">
        <f t="shared" si="381"/>
        <v>0.71498251603115237</v>
      </c>
      <c r="AM1966" s="137" t="str">
        <f t="shared" si="382"/>
        <v/>
      </c>
      <c r="AN1966" s="137">
        <f t="shared" si="383"/>
        <v>0.33951045634639365</v>
      </c>
      <c r="AO1966" s="137" t="str">
        <f t="shared" si="384"/>
        <v/>
      </c>
      <c r="AP1966" s="137">
        <f t="shared" si="385"/>
        <v>0</v>
      </c>
      <c r="AQ1966" s="137" t="str">
        <f t="shared" si="386"/>
        <v/>
      </c>
      <c r="AR1966" s="137" t="str">
        <f t="shared" si="387"/>
        <v/>
      </c>
      <c r="AZ1966" s="163"/>
      <c r="BA1966" s="142"/>
      <c r="BB1966" s="163"/>
      <c r="BC1966" s="174"/>
      <c r="BD1966" s="174"/>
      <c r="BE1966" s="174"/>
      <c r="BF1966" s="174"/>
      <c r="BG1966" s="164"/>
      <c r="BH1966" s="164"/>
      <c r="BI1966" s="164"/>
      <c r="BK1966" s="137">
        <v>1119</v>
      </c>
      <c r="BL1966" s="137">
        <f t="shared" si="389"/>
        <v>7.1552000000001392</v>
      </c>
      <c r="BM1966" s="137">
        <f t="shared" si="390"/>
        <v>0.41290150934462511</v>
      </c>
      <c r="BN1966" s="137">
        <f t="shared" si="391"/>
        <v>6.5104627416612271E-4</v>
      </c>
      <c r="BO1966" s="137" t="str">
        <f t="shared" si="392"/>
        <v/>
      </c>
      <c r="BP1966" s="137" t="str">
        <f t="shared" si="388"/>
        <v/>
      </c>
    </row>
    <row r="1967" spans="3:68" ht="20.100000000000001" customHeight="1" x14ac:dyDescent="0.25">
      <c r="C1967" s="12"/>
      <c r="E1967" s="130"/>
      <c r="F1967" s="130"/>
      <c r="S1967" s="138"/>
      <c r="U1967" s="154"/>
      <c r="V1967" s="154"/>
      <c r="AF1967" s="137">
        <v>1143</v>
      </c>
      <c r="AG1967" s="137">
        <f t="shared" si="379"/>
        <v>0.57200000000000006</v>
      </c>
      <c r="AK1967" s="137">
        <f t="shared" si="380"/>
        <v>0.33873725429121798</v>
      </c>
      <c r="AL1967" s="137">
        <f t="shared" si="381"/>
        <v>0.71633901267345501</v>
      </c>
      <c r="AM1967" s="137" t="str">
        <f t="shared" si="382"/>
        <v/>
      </c>
      <c r="AN1967" s="137">
        <f t="shared" si="383"/>
        <v>0.33873725429121798</v>
      </c>
      <c r="AO1967" s="137" t="str">
        <f t="shared" si="384"/>
        <v/>
      </c>
      <c r="AP1967" s="137">
        <f t="shared" si="385"/>
        <v>0</v>
      </c>
      <c r="AQ1967" s="137" t="str">
        <f t="shared" si="386"/>
        <v/>
      </c>
      <c r="AR1967" s="137" t="str">
        <f t="shared" si="387"/>
        <v/>
      </c>
      <c r="AZ1967" s="163"/>
      <c r="BA1967" s="142"/>
      <c r="BB1967" s="163"/>
      <c r="BC1967" s="174"/>
      <c r="BD1967" s="174"/>
      <c r="BE1967" s="174"/>
      <c r="BF1967" s="174"/>
      <c r="BG1967" s="164"/>
      <c r="BH1967" s="164"/>
      <c r="BI1967" s="164"/>
      <c r="BK1967" s="137">
        <v>1120</v>
      </c>
      <c r="BL1967" s="137">
        <f t="shared" si="389"/>
        <v>7.1616000000001394</v>
      </c>
      <c r="BM1967" s="137">
        <f t="shared" si="390"/>
        <v>0.41225046307045898</v>
      </c>
      <c r="BN1967" s="137">
        <f t="shared" si="391"/>
        <v>6.5041775694207882E-4</v>
      </c>
      <c r="BO1967" s="137" t="str">
        <f t="shared" si="392"/>
        <v/>
      </c>
      <c r="BP1967" s="137" t="str">
        <f t="shared" si="388"/>
        <v/>
      </c>
    </row>
    <row r="1968" spans="3:68" ht="20.100000000000001" customHeight="1" x14ac:dyDescent="0.25">
      <c r="C1968" s="12"/>
      <c r="E1968" s="130"/>
      <c r="F1968" s="130"/>
      <c r="S1968" s="138"/>
      <c r="U1968" s="154"/>
      <c r="V1968" s="154"/>
      <c r="AF1968" s="137">
        <v>1144</v>
      </c>
      <c r="AG1968" s="137">
        <f t="shared" si="379"/>
        <v>0.57600000000000051</v>
      </c>
      <c r="AK1968" s="137">
        <f t="shared" si="380"/>
        <v>0.33796040571879699</v>
      </c>
      <c r="AL1968" s="137">
        <f t="shared" si="381"/>
        <v>0.71769240920345467</v>
      </c>
      <c r="AM1968" s="137" t="str">
        <f t="shared" si="382"/>
        <v/>
      </c>
      <c r="AN1968" s="137">
        <f t="shared" si="383"/>
        <v>0.33796040571879699</v>
      </c>
      <c r="AO1968" s="137" t="str">
        <f t="shared" si="384"/>
        <v/>
      </c>
      <c r="AP1968" s="137">
        <f t="shared" si="385"/>
        <v>0</v>
      </c>
      <c r="AQ1968" s="137" t="str">
        <f t="shared" si="386"/>
        <v/>
      </c>
      <c r="AR1968" s="137" t="str">
        <f t="shared" si="387"/>
        <v/>
      </c>
      <c r="AZ1968" s="163"/>
      <c r="BA1968" s="142"/>
      <c r="BB1968" s="163"/>
      <c r="BC1968" s="174"/>
      <c r="BD1968" s="174"/>
      <c r="BE1968" s="174"/>
      <c r="BF1968" s="174"/>
      <c r="BG1968" s="164"/>
      <c r="BH1968" s="164"/>
      <c r="BI1968" s="164"/>
      <c r="BK1968" s="137">
        <v>1121</v>
      </c>
      <c r="BL1968" s="137">
        <f t="shared" si="389"/>
        <v>7.1680000000001396</v>
      </c>
      <c r="BM1968" s="137">
        <f t="shared" si="390"/>
        <v>0.4116000453135169</v>
      </c>
      <c r="BN1968" s="137">
        <f t="shared" si="391"/>
        <v>6.4978855030750626E-4</v>
      </c>
      <c r="BO1968" s="137" t="str">
        <f t="shared" si="392"/>
        <v/>
      </c>
      <c r="BP1968" s="137" t="str">
        <f t="shared" si="388"/>
        <v/>
      </c>
    </row>
    <row r="1969" spans="3:68" ht="20.100000000000001" customHeight="1" x14ac:dyDescent="0.25">
      <c r="C1969" s="12"/>
      <c r="E1969" s="130"/>
      <c r="F1969" s="130"/>
      <c r="S1969" s="138"/>
      <c r="U1969" s="154"/>
      <c r="V1969" s="154"/>
      <c r="AF1969" s="137">
        <v>1145</v>
      </c>
      <c r="AG1969" s="137">
        <f t="shared" si="379"/>
        <v>0.58000000000000007</v>
      </c>
      <c r="AK1969" s="137">
        <f t="shared" si="380"/>
        <v>0.33717994382238053</v>
      </c>
      <c r="AL1969" s="137">
        <f t="shared" si="381"/>
        <v>0.7190426911014357</v>
      </c>
      <c r="AM1969" s="137" t="str">
        <f t="shared" si="382"/>
        <v/>
      </c>
      <c r="AN1969" s="137">
        <f t="shared" si="383"/>
        <v>0.33717994382238053</v>
      </c>
      <c r="AO1969" s="137" t="str">
        <f t="shared" si="384"/>
        <v/>
      </c>
      <c r="AP1969" s="137">
        <f t="shared" si="385"/>
        <v>0</v>
      </c>
      <c r="AQ1969" s="137" t="str">
        <f t="shared" si="386"/>
        <v/>
      </c>
      <c r="AR1969" s="137" t="str">
        <f t="shared" si="387"/>
        <v/>
      </c>
      <c r="AZ1969" s="163"/>
      <c r="BA1969" s="142"/>
      <c r="BB1969" s="163"/>
      <c r="BC1969" s="174"/>
      <c r="BD1969" s="174"/>
      <c r="BE1969" s="174"/>
      <c r="BF1969" s="174"/>
      <c r="BG1969" s="164"/>
      <c r="BH1969" s="164"/>
      <c r="BI1969" s="164"/>
      <c r="BK1969" s="137">
        <v>1122</v>
      </c>
      <c r="BL1969" s="137">
        <f t="shared" si="389"/>
        <v>7.1744000000001398</v>
      </c>
      <c r="BM1969" s="137">
        <f t="shared" si="390"/>
        <v>0.4109502567632094</v>
      </c>
      <c r="BN1969" s="137">
        <f t="shared" si="391"/>
        <v>6.4915865974951581E-4</v>
      </c>
      <c r="BO1969" s="137" t="str">
        <f t="shared" si="392"/>
        <v/>
      </c>
      <c r="BP1969" s="137" t="str">
        <f t="shared" si="388"/>
        <v/>
      </c>
    </row>
    <row r="1970" spans="3:68" ht="20.100000000000001" customHeight="1" x14ac:dyDescent="0.25">
      <c r="C1970" s="12"/>
      <c r="E1970" s="130"/>
      <c r="F1970" s="130"/>
      <c r="S1970" s="138"/>
      <c r="U1970" s="154"/>
      <c r="V1970" s="154"/>
      <c r="AF1970" s="137">
        <v>1146</v>
      </c>
      <c r="AG1970" s="137">
        <f t="shared" si="379"/>
        <v>0.58400000000000052</v>
      </c>
      <c r="AK1970" s="137">
        <f t="shared" si="380"/>
        <v>0.3363959018920672</v>
      </c>
      <c r="AL1970" s="137">
        <f t="shared" si="381"/>
        <v>0.72038984398065098</v>
      </c>
      <c r="AM1970" s="137" t="str">
        <f t="shared" si="382"/>
        <v/>
      </c>
      <c r="AN1970" s="137">
        <f t="shared" si="383"/>
        <v>0.3363959018920672</v>
      </c>
      <c r="AO1970" s="137" t="str">
        <f t="shared" si="384"/>
        <v/>
      </c>
      <c r="AP1970" s="137">
        <f t="shared" si="385"/>
        <v>0</v>
      </c>
      <c r="AQ1970" s="137" t="str">
        <f t="shared" si="386"/>
        <v/>
      </c>
      <c r="AR1970" s="137" t="str">
        <f t="shared" si="387"/>
        <v/>
      </c>
      <c r="AZ1970" s="163"/>
      <c r="BA1970" s="142"/>
      <c r="BB1970" s="163"/>
      <c r="BC1970" s="174"/>
      <c r="BD1970" s="174"/>
      <c r="BE1970" s="174"/>
      <c r="BF1970" s="174"/>
      <c r="BG1970" s="164"/>
      <c r="BH1970" s="164"/>
      <c r="BI1970" s="164"/>
      <c r="BK1970" s="137">
        <v>1123</v>
      </c>
      <c r="BL1970" s="137">
        <f t="shared" si="389"/>
        <v>7.18080000000014</v>
      </c>
      <c r="BM1970" s="137">
        <f t="shared" si="390"/>
        <v>0.41030109810345988</v>
      </c>
      <c r="BN1970" s="137">
        <f t="shared" si="391"/>
        <v>6.485280907396751E-4</v>
      </c>
      <c r="BO1970" s="137" t="str">
        <f t="shared" si="392"/>
        <v/>
      </c>
      <c r="BP1970" s="137" t="str">
        <f t="shared" si="388"/>
        <v/>
      </c>
    </row>
    <row r="1971" spans="3:68" ht="20.100000000000001" customHeight="1" x14ac:dyDescent="0.25">
      <c r="C1971" s="12"/>
      <c r="E1971" s="130"/>
      <c r="F1971" s="130"/>
      <c r="S1971" s="138"/>
      <c r="U1971" s="154"/>
      <c r="V1971" s="154"/>
      <c r="AF1971" s="137">
        <v>1147</v>
      </c>
      <c r="AG1971" s="137">
        <f t="shared" si="379"/>
        <v>0.58800000000000008</v>
      </c>
      <c r="AK1971" s="137">
        <f t="shared" si="380"/>
        <v>0.33560831331245394</v>
      </c>
      <c r="AL1971" s="137">
        <f t="shared" si="381"/>
        <v>0.72173385358770248</v>
      </c>
      <c r="AM1971" s="137" t="str">
        <f t="shared" si="382"/>
        <v/>
      </c>
      <c r="AN1971" s="137">
        <f t="shared" si="383"/>
        <v>0.33560831331245394</v>
      </c>
      <c r="AO1971" s="137" t="str">
        <f t="shared" si="384"/>
        <v/>
      </c>
      <c r="AP1971" s="137">
        <f t="shared" si="385"/>
        <v>0</v>
      </c>
      <c r="AQ1971" s="137" t="str">
        <f t="shared" si="386"/>
        <v/>
      </c>
      <c r="AR1971" s="137" t="str">
        <f t="shared" si="387"/>
        <v/>
      </c>
      <c r="AZ1971" s="163"/>
      <c r="BA1971" s="142"/>
      <c r="BB1971" s="163"/>
      <c r="BC1971" s="174"/>
      <c r="BD1971" s="174"/>
      <c r="BE1971" s="174"/>
      <c r="BF1971" s="174"/>
      <c r="BG1971" s="164"/>
      <c r="BH1971" s="164"/>
      <c r="BI1971" s="164"/>
      <c r="BK1971" s="137">
        <v>1124</v>
      </c>
      <c r="BL1971" s="137">
        <f t="shared" si="389"/>
        <v>7.1872000000001401</v>
      </c>
      <c r="BM1971" s="137">
        <f t="shared" si="390"/>
        <v>0.40965257001272021</v>
      </c>
      <c r="BN1971" s="137">
        <f t="shared" si="391"/>
        <v>6.4789684873661768E-4</v>
      </c>
      <c r="BO1971" s="137" t="str">
        <f t="shared" si="392"/>
        <v/>
      </c>
      <c r="BP1971" s="137" t="str">
        <f t="shared" si="388"/>
        <v/>
      </c>
    </row>
    <row r="1972" spans="3:68" ht="20.100000000000001" customHeight="1" x14ac:dyDescent="0.25">
      <c r="C1972" s="12"/>
      <c r="E1972" s="130"/>
      <c r="F1972" s="130"/>
      <c r="S1972" s="138"/>
      <c r="U1972" s="154"/>
      <c r="V1972" s="154"/>
      <c r="AF1972" s="137">
        <v>1148</v>
      </c>
      <c r="AG1972" s="137">
        <f t="shared" si="379"/>
        <v>0.59200000000000053</v>
      </c>
      <c r="AK1972" s="137">
        <f t="shared" si="380"/>
        <v>0.33481721156028071</v>
      </c>
      <c r="AL1972" s="137">
        <f t="shared" si="381"/>
        <v>0.72307470580291655</v>
      </c>
      <c r="AM1972" s="137" t="str">
        <f t="shared" si="382"/>
        <v/>
      </c>
      <c r="AN1972" s="137">
        <f t="shared" si="383"/>
        <v>0.33481721156028071</v>
      </c>
      <c r="AO1972" s="137" t="str">
        <f t="shared" si="384"/>
        <v/>
      </c>
      <c r="AP1972" s="137">
        <f t="shared" si="385"/>
        <v>0</v>
      </c>
      <c r="AQ1972" s="137" t="str">
        <f t="shared" si="386"/>
        <v/>
      </c>
      <c r="AR1972" s="137" t="str">
        <f t="shared" si="387"/>
        <v/>
      </c>
      <c r="AZ1972" s="163"/>
      <c r="BA1972" s="142"/>
      <c r="BB1972" s="163"/>
      <c r="BC1972" s="174"/>
      <c r="BD1972" s="174"/>
      <c r="BE1972" s="174"/>
      <c r="BF1972" s="174"/>
      <c r="BG1972" s="164"/>
      <c r="BH1972" s="164"/>
      <c r="BI1972" s="164"/>
      <c r="BK1972" s="137">
        <v>1125</v>
      </c>
      <c r="BL1972" s="137">
        <f t="shared" si="389"/>
        <v>7.1936000000001403</v>
      </c>
      <c r="BM1972" s="137">
        <f t="shared" si="390"/>
        <v>0.40900467316398359</v>
      </c>
      <c r="BN1972" s="137">
        <f t="shared" si="391"/>
        <v>6.4726493918382255E-4</v>
      </c>
      <c r="BO1972" s="137" t="str">
        <f t="shared" si="392"/>
        <v/>
      </c>
      <c r="BP1972" s="137" t="str">
        <f t="shared" si="388"/>
        <v/>
      </c>
    </row>
    <row r="1973" spans="3:68" ht="20.100000000000001" customHeight="1" x14ac:dyDescent="0.25">
      <c r="C1973" s="12"/>
      <c r="E1973" s="130"/>
      <c r="F1973" s="130"/>
      <c r="S1973" s="138"/>
      <c r="U1973" s="154"/>
      <c r="V1973" s="154"/>
      <c r="AF1973" s="137">
        <v>1149</v>
      </c>
      <c r="AG1973" s="137">
        <f t="shared" si="379"/>
        <v>0.59600000000000009</v>
      </c>
      <c r="AK1973" s="137">
        <f t="shared" si="380"/>
        <v>0.33402263020207623</v>
      </c>
      <c r="AL1973" s="137">
        <f t="shared" si="381"/>
        <v>0.72441238664070606</v>
      </c>
      <c r="AM1973" s="137" t="str">
        <f t="shared" si="382"/>
        <v/>
      </c>
      <c r="AN1973" s="137">
        <f t="shared" si="383"/>
        <v>0.33402263020207623</v>
      </c>
      <c r="AO1973" s="137" t="str">
        <f t="shared" si="384"/>
        <v/>
      </c>
      <c r="AP1973" s="137">
        <f t="shared" si="385"/>
        <v>0</v>
      </c>
      <c r="AQ1973" s="137" t="str">
        <f t="shared" si="386"/>
        <v/>
      </c>
      <c r="AR1973" s="137" t="str">
        <f t="shared" si="387"/>
        <v/>
      </c>
      <c r="AZ1973" s="163"/>
      <c r="BA1973" s="142"/>
      <c r="BB1973" s="163"/>
      <c r="BC1973" s="174"/>
      <c r="BD1973" s="174"/>
      <c r="BE1973" s="174"/>
      <c r="BF1973" s="174"/>
      <c r="BG1973" s="164"/>
      <c r="BH1973" s="164"/>
      <c r="BI1973" s="164"/>
      <c r="BK1973" s="137">
        <v>1126</v>
      </c>
      <c r="BL1973" s="137">
        <f t="shared" si="389"/>
        <v>7.2000000000001405</v>
      </c>
      <c r="BM1973" s="137">
        <f t="shared" si="390"/>
        <v>0.40835740822479977</v>
      </c>
      <c r="BN1973" s="137">
        <f t="shared" si="391"/>
        <v>6.466323675107799E-4</v>
      </c>
      <c r="BO1973" s="137" t="str">
        <f t="shared" si="392"/>
        <v/>
      </c>
      <c r="BP1973" s="137" t="str">
        <f t="shared" si="388"/>
        <v/>
      </c>
    </row>
    <row r="1974" spans="3:68" ht="20.100000000000001" customHeight="1" x14ac:dyDescent="0.25">
      <c r="C1974" s="12"/>
      <c r="E1974" s="130"/>
      <c r="F1974" s="130"/>
      <c r="S1974" s="138"/>
      <c r="U1974" s="154"/>
      <c r="V1974" s="154"/>
      <c r="AF1974" s="137">
        <v>1150</v>
      </c>
      <c r="AG1974" s="137">
        <f t="shared" si="379"/>
        <v>0.60000000000000053</v>
      </c>
      <c r="AK1974" s="137">
        <f t="shared" si="380"/>
        <v>0.33322460289179956</v>
      </c>
      <c r="AL1974" s="137">
        <f t="shared" si="381"/>
        <v>0.72574688224992667</v>
      </c>
      <c r="AM1974" s="137" t="str">
        <f t="shared" si="382"/>
        <v/>
      </c>
      <c r="AN1974" s="137">
        <f t="shared" si="383"/>
        <v>0.33322460289179956</v>
      </c>
      <c r="AO1974" s="137" t="str">
        <f t="shared" si="384"/>
        <v/>
      </c>
      <c r="AP1974" s="137">
        <f t="shared" si="385"/>
        <v>0</v>
      </c>
      <c r="AQ1974" s="137" t="str">
        <f t="shared" si="386"/>
        <v/>
      </c>
      <c r="AR1974" s="137" t="str">
        <f t="shared" si="387"/>
        <v/>
      </c>
      <c r="AZ1974" s="163"/>
      <c r="BA1974" s="142"/>
      <c r="BB1974" s="163"/>
      <c r="BC1974" s="174"/>
      <c r="BD1974" s="174"/>
      <c r="BE1974" s="174"/>
      <c r="BF1974" s="174"/>
      <c r="BG1974" s="164"/>
      <c r="BH1974" s="164"/>
      <c r="BI1974" s="164"/>
      <c r="BK1974" s="137">
        <v>1127</v>
      </c>
      <c r="BL1974" s="137">
        <f t="shared" si="389"/>
        <v>7.2064000000001407</v>
      </c>
      <c r="BM1974" s="137">
        <f t="shared" si="390"/>
        <v>0.40771077585728899</v>
      </c>
      <c r="BN1974" s="137">
        <f t="shared" si="391"/>
        <v>6.4599913913410134E-4</v>
      </c>
      <c r="BO1974" s="137" t="str">
        <f t="shared" si="392"/>
        <v/>
      </c>
      <c r="BP1974" s="137" t="str">
        <f t="shared" si="388"/>
        <v/>
      </c>
    </row>
    <row r="1975" spans="3:68" ht="20.100000000000001" customHeight="1" x14ac:dyDescent="0.25">
      <c r="C1975" s="12"/>
      <c r="E1975" s="130"/>
      <c r="F1975" s="130"/>
      <c r="S1975" s="138"/>
      <c r="U1975" s="154"/>
      <c r="V1975" s="154"/>
      <c r="AF1975" s="137">
        <v>1151</v>
      </c>
      <c r="AG1975" s="137">
        <f t="shared" si="379"/>
        <v>0.60400000000000009</v>
      </c>
      <c r="AK1975" s="137">
        <f t="shared" si="380"/>
        <v>0.3324231633684821</v>
      </c>
      <c r="AL1975" s="137">
        <f t="shared" si="381"/>
        <v>0.72707817891421944</v>
      </c>
      <c r="AM1975" s="137" t="str">
        <f t="shared" si="382"/>
        <v/>
      </c>
      <c r="AN1975" s="137">
        <f t="shared" si="383"/>
        <v>0.3324231633684821</v>
      </c>
      <c r="AO1975" s="137" t="str">
        <f t="shared" si="384"/>
        <v/>
      </c>
      <c r="AP1975" s="137">
        <f t="shared" si="385"/>
        <v>0</v>
      </c>
      <c r="AQ1975" s="137" t="str">
        <f t="shared" si="386"/>
        <v/>
      </c>
      <c r="AR1975" s="137" t="str">
        <f t="shared" si="387"/>
        <v/>
      </c>
      <c r="AZ1975" s="163"/>
      <c r="BA1975" s="142"/>
      <c r="BB1975" s="163"/>
      <c r="BC1975" s="174"/>
      <c r="BD1975" s="174"/>
      <c r="BE1975" s="174"/>
      <c r="BF1975" s="174"/>
      <c r="BG1975" s="164"/>
      <c r="BH1975" s="164"/>
      <c r="BI1975" s="164"/>
      <c r="BK1975" s="137">
        <v>1128</v>
      </c>
      <c r="BL1975" s="137">
        <f t="shared" si="389"/>
        <v>7.2128000000001409</v>
      </c>
      <c r="BM1975" s="137">
        <f t="shared" si="390"/>
        <v>0.40706477671815489</v>
      </c>
      <c r="BN1975" s="137">
        <f t="shared" si="391"/>
        <v>6.453652594541337E-4</v>
      </c>
      <c r="BO1975" s="137" t="str">
        <f t="shared" si="392"/>
        <v/>
      </c>
      <c r="BP1975" s="137" t="str">
        <f t="shared" si="388"/>
        <v/>
      </c>
    </row>
    <row r="1976" spans="3:68" ht="20.100000000000001" customHeight="1" x14ac:dyDescent="0.25">
      <c r="C1976" s="12"/>
      <c r="E1976" s="130"/>
      <c r="F1976" s="130"/>
      <c r="S1976" s="138"/>
      <c r="U1976" s="154"/>
      <c r="V1976" s="154"/>
      <c r="AF1976" s="137">
        <v>1152</v>
      </c>
      <c r="AG1976" s="137">
        <f t="shared" si="379"/>
        <v>0.60800000000000054</v>
      </c>
      <c r="AK1976" s="137">
        <f t="shared" si="380"/>
        <v>0.3316183454538667</v>
      </c>
      <c r="AL1976" s="137">
        <f t="shared" si="381"/>
        <v>0.72840626305234923</v>
      </c>
      <c r="AM1976" s="137" t="str">
        <f t="shared" si="382"/>
        <v/>
      </c>
      <c r="AN1976" s="137">
        <f t="shared" si="383"/>
        <v>0.3316183454538667</v>
      </c>
      <c r="AO1976" s="137" t="str">
        <f t="shared" si="384"/>
        <v/>
      </c>
      <c r="AP1976" s="137">
        <f t="shared" si="385"/>
        <v>0</v>
      </c>
      <c r="AQ1976" s="137" t="str">
        <f t="shared" si="386"/>
        <v/>
      </c>
      <c r="AR1976" s="137" t="str">
        <f t="shared" si="387"/>
        <v/>
      </c>
      <c r="AZ1976" s="163"/>
      <c r="BA1976" s="142"/>
      <c r="BB1976" s="163"/>
      <c r="BC1976" s="174"/>
      <c r="BD1976" s="174"/>
      <c r="BE1976" s="174"/>
      <c r="BF1976" s="174"/>
      <c r="BG1976" s="164"/>
      <c r="BH1976" s="164"/>
      <c r="BI1976" s="164"/>
      <c r="BK1976" s="137">
        <v>1129</v>
      </c>
      <c r="BL1976" s="137">
        <f t="shared" si="389"/>
        <v>7.2192000000001411</v>
      </c>
      <c r="BM1976" s="137">
        <f t="shared" si="390"/>
        <v>0.40641941145870075</v>
      </c>
      <c r="BN1976" s="137">
        <f t="shared" si="391"/>
        <v>6.4473073385945545E-4</v>
      </c>
      <c r="BO1976" s="137" t="str">
        <f t="shared" si="392"/>
        <v/>
      </c>
      <c r="BP1976" s="137" t="str">
        <f t="shared" si="388"/>
        <v/>
      </c>
    </row>
    <row r="1977" spans="3:68" ht="20.100000000000001" customHeight="1" x14ac:dyDescent="0.25">
      <c r="C1977" s="12"/>
      <c r="E1977" s="130"/>
      <c r="F1977" s="130"/>
      <c r="S1977" s="138"/>
      <c r="U1977" s="154"/>
      <c r="V1977" s="154"/>
      <c r="AF1977" s="137">
        <v>1153</v>
      </c>
      <c r="AG1977" s="137">
        <f t="shared" ref="AG1977:AG2040" si="393">AG$818+(AF1977*AG$821)</f>
        <v>0.6120000000000001</v>
      </c>
      <c r="AK1977" s="137">
        <f t="shared" ref="AK1977:AK2040" si="394">_xlfn.NORM.DIST(AG1977,AG$815,AG$816,0)</f>
        <v>0.33081018305004833</v>
      </c>
      <c r="AL1977" s="137">
        <f t="shared" ref="AL1977:AL2040" si="395">_xlfn.NORM.DIST(AG1977,AG$815,AG$816,1)</f>
        <v>0.7297311212185279</v>
      </c>
      <c r="AM1977" s="137" t="str">
        <f t="shared" ref="AM1977:AM2040" si="396">IF(OR(AL1977&lt;$AN$820,AL1977&gt;$AN$821),AK1977,"")</f>
        <v/>
      </c>
      <c r="AN1977" s="137">
        <f t="shared" ref="AN1977:AN2040" si="397">IF(AND(AL1977&gt;$AN$820,AL1977&lt;$AN$821),AK1977,"")</f>
        <v>0.33081018305004833</v>
      </c>
      <c r="AO1977" s="137" t="str">
        <f t="shared" ref="AO1977:AO2040" si="398">IF(AK1977=MAX(AK$824:AK$2815),AK1977,"")</f>
        <v/>
      </c>
      <c r="AP1977" s="137">
        <f t="shared" ref="AP1977:AP2040" si="399">_xlfn.NORM.DIST(AF1977,AN$816,AN$817,0)</f>
        <v>0</v>
      </c>
      <c r="AQ1977" s="137" t="str">
        <f t="shared" ref="AQ1977:AQ2040" si="400">IF(AP1977=MAX(AP$824:AP$2815),AK1977,"")</f>
        <v/>
      </c>
      <c r="AR1977" s="137" t="str">
        <f t="shared" ref="AR1977:AR2040" si="401">IF(AQ1977=MIN(AQ$824:AQ$2815),AQ1977,"")</f>
        <v/>
      </c>
      <c r="AZ1977" s="163"/>
      <c r="BA1977" s="142"/>
      <c r="BB1977" s="163"/>
      <c r="BC1977" s="174"/>
      <c r="BD1977" s="174"/>
      <c r="BE1977" s="174"/>
      <c r="BF1977" s="174"/>
      <c r="BG1977" s="164"/>
      <c r="BH1977" s="164"/>
      <c r="BI1977" s="164"/>
      <c r="BK1977" s="137">
        <v>1130</v>
      </c>
      <c r="BL1977" s="137">
        <f t="shared" si="389"/>
        <v>7.2256000000001412</v>
      </c>
      <c r="BM1977" s="137">
        <f t="shared" si="390"/>
        <v>0.4057746807248413</v>
      </c>
      <c r="BN1977" s="137">
        <f t="shared" si="391"/>
        <v>6.4409556772310195E-4</v>
      </c>
      <c r="BO1977" s="137" t="str">
        <f t="shared" si="392"/>
        <v/>
      </c>
      <c r="BP1977" s="137" t="str">
        <f t="shared" si="388"/>
        <v/>
      </c>
    </row>
    <row r="1978" spans="3:68" ht="20.100000000000001" customHeight="1" x14ac:dyDescent="0.25">
      <c r="C1978" s="12"/>
      <c r="E1978" s="130"/>
      <c r="F1978" s="130"/>
      <c r="S1978" s="138"/>
      <c r="U1978" s="154"/>
      <c r="V1978" s="154"/>
      <c r="AF1978" s="137">
        <v>1154</v>
      </c>
      <c r="AG1978" s="137">
        <f t="shared" si="393"/>
        <v>0.61599999999999966</v>
      </c>
      <c r="AK1978" s="137">
        <f t="shared" si="394"/>
        <v>0.32999871013711063</v>
      </c>
      <c r="AL1978" s="137">
        <f t="shared" si="395"/>
        <v>0.7310527401027338</v>
      </c>
      <c r="AM1978" s="137" t="str">
        <f t="shared" si="396"/>
        <v/>
      </c>
      <c r="AN1978" s="137">
        <f t="shared" si="397"/>
        <v>0.32999871013711063</v>
      </c>
      <c r="AO1978" s="137" t="str">
        <f t="shared" si="398"/>
        <v/>
      </c>
      <c r="AP1978" s="137">
        <f t="shared" si="399"/>
        <v>0</v>
      </c>
      <c r="AQ1978" s="137" t="str">
        <f t="shared" si="400"/>
        <v/>
      </c>
      <c r="AR1978" s="137" t="str">
        <f t="shared" si="401"/>
        <v/>
      </c>
      <c r="AZ1978" s="163"/>
      <c r="BA1978" s="142"/>
      <c r="BB1978" s="163"/>
      <c r="BC1978" s="174"/>
      <c r="BD1978" s="174"/>
      <c r="BE1978" s="174"/>
      <c r="BF1978" s="174"/>
      <c r="BG1978" s="164"/>
      <c r="BH1978" s="164"/>
      <c r="BI1978" s="164"/>
      <c r="BK1978" s="137">
        <v>1131</v>
      </c>
      <c r="BL1978" s="137">
        <f t="shared" si="389"/>
        <v>7.2320000000001414</v>
      </c>
      <c r="BM1978" s="137">
        <f t="shared" si="390"/>
        <v>0.40513058515711819</v>
      </c>
      <c r="BN1978" s="137">
        <f t="shared" si="391"/>
        <v>6.4345976640345359E-4</v>
      </c>
      <c r="BO1978" s="137" t="str">
        <f t="shared" si="392"/>
        <v/>
      </c>
      <c r="BP1978" s="137" t="str">
        <f t="shared" si="388"/>
        <v/>
      </c>
    </row>
    <row r="1979" spans="3:68" ht="20.100000000000001" customHeight="1" x14ac:dyDescent="0.25">
      <c r="C1979" s="12"/>
      <c r="E1979" s="130"/>
      <c r="F1979" s="130"/>
      <c r="S1979" s="138"/>
      <c r="U1979" s="154"/>
      <c r="V1979" s="154"/>
      <c r="AF1979" s="137">
        <v>1155</v>
      </c>
      <c r="AG1979" s="137">
        <f t="shared" si="393"/>
        <v>0.62000000000000011</v>
      </c>
      <c r="AK1979" s="137">
        <f t="shared" si="394"/>
        <v>0.32918396077076478</v>
      </c>
      <c r="AL1979" s="137">
        <f t="shared" si="395"/>
        <v>0.732371106531017</v>
      </c>
      <c r="AM1979" s="137" t="str">
        <f t="shared" si="396"/>
        <v/>
      </c>
      <c r="AN1979" s="137">
        <f t="shared" si="397"/>
        <v>0.32918396077076478</v>
      </c>
      <c r="AO1979" s="137" t="str">
        <f t="shared" si="398"/>
        <v/>
      </c>
      <c r="AP1979" s="137">
        <f t="shared" si="399"/>
        <v>0</v>
      </c>
      <c r="AQ1979" s="137" t="str">
        <f t="shared" si="400"/>
        <v/>
      </c>
      <c r="AR1979" s="137" t="str">
        <f t="shared" si="401"/>
        <v/>
      </c>
      <c r="AZ1979" s="163"/>
      <c r="BA1979" s="142"/>
      <c r="BB1979" s="163"/>
      <c r="BC1979" s="174"/>
      <c r="BD1979" s="174"/>
      <c r="BE1979" s="174"/>
      <c r="BF1979" s="174"/>
      <c r="BG1979" s="164"/>
      <c r="BH1979" s="164"/>
      <c r="BI1979" s="164"/>
      <c r="BK1979" s="137">
        <v>1132</v>
      </c>
      <c r="BL1979" s="137">
        <f t="shared" si="389"/>
        <v>7.2384000000001416</v>
      </c>
      <c r="BM1979" s="137">
        <f t="shared" si="390"/>
        <v>0.40448712539071474</v>
      </c>
      <c r="BN1979" s="137">
        <f t="shared" si="391"/>
        <v>6.4282333524684487E-4</v>
      </c>
      <c r="BO1979" s="137" t="str">
        <f t="shared" si="392"/>
        <v/>
      </c>
      <c r="BP1979" s="137" t="str">
        <f t="shared" si="388"/>
        <v/>
      </c>
    </row>
    <row r="1980" spans="3:68" ht="20.100000000000001" customHeight="1" x14ac:dyDescent="0.25">
      <c r="C1980" s="12"/>
      <c r="E1980" s="130"/>
      <c r="F1980" s="130"/>
      <c r="S1980" s="138"/>
      <c r="U1980" s="154"/>
      <c r="V1980" s="154"/>
      <c r="AF1980" s="137">
        <v>1156</v>
      </c>
      <c r="AG1980" s="137">
        <f t="shared" si="393"/>
        <v>0.62399999999999967</v>
      </c>
      <c r="AK1980" s="137">
        <f t="shared" si="394"/>
        <v>0.32836596907998766</v>
      </c>
      <c r="AL1980" s="137">
        <f t="shared" si="395"/>
        <v>0.73368620746579749</v>
      </c>
      <c r="AM1980" s="137" t="str">
        <f t="shared" si="396"/>
        <v/>
      </c>
      <c r="AN1980" s="137">
        <f t="shared" si="397"/>
        <v>0.32836596907998766</v>
      </c>
      <c r="AO1980" s="137" t="str">
        <f t="shared" si="398"/>
        <v/>
      </c>
      <c r="AP1980" s="137">
        <f t="shared" si="399"/>
        <v>0</v>
      </c>
      <c r="AQ1980" s="137" t="str">
        <f t="shared" si="400"/>
        <v/>
      </c>
      <c r="AR1980" s="137" t="str">
        <f t="shared" si="401"/>
        <v/>
      </c>
      <c r="AZ1980" s="163"/>
      <c r="BA1980" s="142"/>
      <c r="BB1980" s="163"/>
      <c r="BC1980" s="174"/>
      <c r="BD1980" s="174"/>
      <c r="BE1980" s="174"/>
      <c r="BF1980" s="174"/>
      <c r="BG1980" s="164"/>
      <c r="BH1980" s="164"/>
      <c r="BI1980" s="164"/>
      <c r="BK1980" s="137">
        <v>1133</v>
      </c>
      <c r="BL1980" s="137">
        <f t="shared" si="389"/>
        <v>7.2448000000001418</v>
      </c>
      <c r="BM1980" s="137">
        <f t="shared" si="390"/>
        <v>0.4038443020554679</v>
      </c>
      <c r="BN1980" s="137">
        <f t="shared" si="391"/>
        <v>6.4218627958406715E-4</v>
      </c>
      <c r="BO1980" s="137" t="str">
        <f t="shared" si="392"/>
        <v/>
      </c>
      <c r="BP1980" s="137" t="str">
        <f t="shared" si="388"/>
        <v/>
      </c>
    </row>
    <row r="1981" spans="3:68" ht="20.100000000000001" customHeight="1" x14ac:dyDescent="0.25">
      <c r="C1981" s="12"/>
      <c r="E1981" s="130"/>
      <c r="F1981" s="130"/>
      <c r="S1981" s="138"/>
      <c r="U1981" s="154"/>
      <c r="V1981" s="154"/>
      <c r="AF1981" s="137">
        <v>1157</v>
      </c>
      <c r="AG1981" s="137">
        <f t="shared" si="393"/>
        <v>0.62800000000000011</v>
      </c>
      <c r="AK1981" s="137">
        <f t="shared" si="394"/>
        <v>0.32754476926465803</v>
      </c>
      <c r="AL1981" s="137">
        <f t="shared" si="395"/>
        <v>0.73499803000615449</v>
      </c>
      <c r="AM1981" s="137" t="str">
        <f t="shared" si="396"/>
        <v/>
      </c>
      <c r="AN1981" s="137">
        <f t="shared" si="397"/>
        <v>0.32754476926465803</v>
      </c>
      <c r="AO1981" s="137" t="str">
        <f t="shared" si="398"/>
        <v/>
      </c>
      <c r="AP1981" s="137">
        <f t="shared" si="399"/>
        <v>0</v>
      </c>
      <c r="AQ1981" s="137" t="str">
        <f t="shared" si="400"/>
        <v/>
      </c>
      <c r="AR1981" s="137" t="str">
        <f t="shared" si="401"/>
        <v/>
      </c>
      <c r="AZ1981" s="163"/>
      <c r="BA1981" s="142"/>
      <c r="BB1981" s="163"/>
      <c r="BC1981" s="174"/>
      <c r="BD1981" s="174"/>
      <c r="BE1981" s="174"/>
      <c r="BF1981" s="174"/>
      <c r="BG1981" s="164"/>
      <c r="BH1981" s="164"/>
      <c r="BI1981" s="164"/>
      <c r="BK1981" s="137">
        <v>1134</v>
      </c>
      <c r="BL1981" s="137">
        <f t="shared" si="389"/>
        <v>7.251200000000142</v>
      </c>
      <c r="BM1981" s="137">
        <f t="shared" si="390"/>
        <v>0.40320211577588383</v>
      </c>
      <c r="BN1981" s="137">
        <f t="shared" si="391"/>
        <v>6.4154860473103481E-4</v>
      </c>
      <c r="BO1981" s="137" t="str">
        <f t="shared" si="392"/>
        <v/>
      </c>
      <c r="BP1981" s="137" t="str">
        <f t="shared" si="388"/>
        <v/>
      </c>
    </row>
    <row r="1982" spans="3:68" ht="20.100000000000001" customHeight="1" x14ac:dyDescent="0.25">
      <c r="C1982" s="12"/>
      <c r="E1982" s="130"/>
      <c r="F1982" s="130"/>
      <c r="S1982" s="138"/>
      <c r="U1982" s="154"/>
      <c r="V1982" s="154"/>
      <c r="AF1982" s="137">
        <v>1158</v>
      </c>
      <c r="AG1982" s="137">
        <f t="shared" si="393"/>
        <v>0.63199999999999967</v>
      </c>
      <c r="AK1982" s="137">
        <f t="shared" si="394"/>
        <v>0.32672039559319571</v>
      </c>
      <c r="AL1982" s="137">
        <f t="shared" si="395"/>
        <v>0.73630656138810369</v>
      </c>
      <c r="AM1982" s="137" t="str">
        <f t="shared" si="396"/>
        <v/>
      </c>
      <c r="AN1982" s="137">
        <f t="shared" si="397"/>
        <v>0.32672039559319571</v>
      </c>
      <c r="AO1982" s="137" t="str">
        <f t="shared" si="398"/>
        <v/>
      </c>
      <c r="AP1982" s="137">
        <f t="shared" si="399"/>
        <v>0</v>
      </c>
      <c r="AQ1982" s="137" t="str">
        <f t="shared" si="400"/>
        <v/>
      </c>
      <c r="AR1982" s="137" t="str">
        <f t="shared" si="401"/>
        <v/>
      </c>
      <c r="AZ1982" s="163"/>
      <c r="BA1982" s="142"/>
      <c r="BB1982" s="163"/>
      <c r="BC1982" s="174"/>
      <c r="BD1982" s="174"/>
      <c r="BE1982" s="174"/>
      <c r="BF1982" s="174"/>
      <c r="BG1982" s="164"/>
      <c r="BH1982" s="164"/>
      <c r="BI1982" s="164"/>
      <c r="BK1982" s="137">
        <v>1135</v>
      </c>
      <c r="BL1982" s="137">
        <f t="shared" si="389"/>
        <v>7.2576000000001422</v>
      </c>
      <c r="BM1982" s="137">
        <f t="shared" si="390"/>
        <v>0.40256056717115279</v>
      </c>
      <c r="BN1982" s="137">
        <f t="shared" si="391"/>
        <v>6.4091031599222692E-4</v>
      </c>
      <c r="BO1982" s="137" t="str">
        <f t="shared" si="392"/>
        <v/>
      </c>
      <c r="BP1982" s="137" t="str">
        <f t="shared" si="388"/>
        <v/>
      </c>
    </row>
    <row r="1983" spans="3:68" ht="20.100000000000001" customHeight="1" x14ac:dyDescent="0.25">
      <c r="C1983" s="12"/>
      <c r="E1983" s="130"/>
      <c r="F1983" s="130"/>
      <c r="S1983" s="138"/>
      <c r="U1983" s="154"/>
      <c r="V1983" s="154"/>
      <c r="AF1983" s="137">
        <v>1159</v>
      </c>
      <c r="AG1983" s="137">
        <f t="shared" si="393"/>
        <v>0.63600000000000012</v>
      </c>
      <c r="AK1983" s="137">
        <f t="shared" si="394"/>
        <v>0.32589288240019854</v>
      </c>
      <c r="AL1983" s="137">
        <f t="shared" si="395"/>
        <v>0.73761178898486846</v>
      </c>
      <c r="AM1983" s="137" t="str">
        <f t="shared" si="396"/>
        <v/>
      </c>
      <c r="AN1983" s="137">
        <f t="shared" si="397"/>
        <v>0.32589288240019854</v>
      </c>
      <c r="AO1983" s="137" t="str">
        <f t="shared" si="398"/>
        <v/>
      </c>
      <c r="AP1983" s="137">
        <f t="shared" si="399"/>
        <v>0</v>
      </c>
      <c r="AQ1983" s="137" t="str">
        <f t="shared" si="400"/>
        <v/>
      </c>
      <c r="AR1983" s="137" t="str">
        <f t="shared" si="401"/>
        <v/>
      </c>
      <c r="AZ1983" s="163"/>
      <c r="BA1983" s="142"/>
      <c r="BB1983" s="163"/>
      <c r="BC1983" s="174"/>
      <c r="BD1983" s="174"/>
      <c r="BE1983" s="174"/>
      <c r="BF1983" s="174"/>
      <c r="BG1983" s="164"/>
      <c r="BH1983" s="164"/>
      <c r="BI1983" s="164"/>
      <c r="BK1983" s="137">
        <v>1136</v>
      </c>
      <c r="BL1983" s="137">
        <f t="shared" si="389"/>
        <v>7.2640000000001423</v>
      </c>
      <c r="BM1983" s="137">
        <f t="shared" si="390"/>
        <v>0.40191965685516057</v>
      </c>
      <c r="BN1983" s="137">
        <f t="shared" si="391"/>
        <v>6.402714186559133E-4</v>
      </c>
      <c r="BO1983" s="137" t="str">
        <f t="shared" si="392"/>
        <v/>
      </c>
      <c r="BP1983" s="137" t="str">
        <f t="shared" si="388"/>
        <v/>
      </c>
    </row>
    <row r="1984" spans="3:68" ht="20.100000000000001" customHeight="1" x14ac:dyDescent="0.25">
      <c r="C1984" s="12"/>
      <c r="E1984" s="130"/>
      <c r="F1984" s="130"/>
      <c r="S1984" s="138"/>
      <c r="U1984" s="154"/>
      <c r="V1984" s="154"/>
      <c r="AF1984" s="137">
        <v>1160</v>
      </c>
      <c r="AG1984" s="137">
        <f t="shared" si="393"/>
        <v>0.63999999999999968</v>
      </c>
      <c r="AK1984" s="137">
        <f t="shared" si="394"/>
        <v>0.32506226408408218</v>
      </c>
      <c r="AL1984" s="137">
        <f t="shared" si="395"/>
        <v>0.73891370030713832</v>
      </c>
      <c r="AM1984" s="137" t="str">
        <f t="shared" si="396"/>
        <v/>
      </c>
      <c r="AN1984" s="137">
        <f t="shared" si="397"/>
        <v>0.32506226408408218</v>
      </c>
      <c r="AO1984" s="137" t="str">
        <f t="shared" si="398"/>
        <v/>
      </c>
      <c r="AP1984" s="137">
        <f t="shared" si="399"/>
        <v>0</v>
      </c>
      <c r="AQ1984" s="137" t="str">
        <f t="shared" si="400"/>
        <v/>
      </c>
      <c r="AR1984" s="137" t="str">
        <f t="shared" si="401"/>
        <v/>
      </c>
      <c r="AZ1984" s="163"/>
      <c r="BA1984" s="142"/>
      <c r="BB1984" s="163"/>
      <c r="BC1984" s="174"/>
      <c r="BD1984" s="174"/>
      <c r="BE1984" s="174"/>
      <c r="BF1984" s="174"/>
      <c r="BG1984" s="164"/>
      <c r="BH1984" s="164"/>
      <c r="BI1984" s="164"/>
      <c r="BK1984" s="137">
        <v>1137</v>
      </c>
      <c r="BL1984" s="137">
        <f t="shared" si="389"/>
        <v>7.2704000000001425</v>
      </c>
      <c r="BM1984" s="137">
        <f t="shared" si="390"/>
        <v>0.40127938543650465</v>
      </c>
      <c r="BN1984" s="137">
        <f t="shared" si="391"/>
        <v>6.3963191799576435E-4</v>
      </c>
      <c r="BO1984" s="137" t="str">
        <f t="shared" si="392"/>
        <v/>
      </c>
      <c r="BP1984" s="137" t="str">
        <f t="shared" si="388"/>
        <v/>
      </c>
    </row>
    <row r="1985" spans="3:68" ht="20.100000000000001" customHeight="1" x14ac:dyDescent="0.25">
      <c r="C1985" s="12"/>
      <c r="E1985" s="130"/>
      <c r="F1985" s="130"/>
      <c r="S1985" s="138"/>
      <c r="U1985" s="154"/>
      <c r="V1985" s="154"/>
      <c r="AF1985" s="137">
        <v>1161</v>
      </c>
      <c r="AG1985" s="137">
        <f t="shared" si="393"/>
        <v>0.64400000000000013</v>
      </c>
      <c r="AK1985" s="137">
        <f t="shared" si="394"/>
        <v>0.32422857510471909</v>
      </c>
      <c r="AL1985" s="137">
        <f t="shared" si="395"/>
        <v>0.74021228300332087</v>
      </c>
      <c r="AM1985" s="137" t="str">
        <f t="shared" si="396"/>
        <v/>
      </c>
      <c r="AN1985" s="137">
        <f t="shared" si="397"/>
        <v>0.32422857510471909</v>
      </c>
      <c r="AO1985" s="137" t="str">
        <f t="shared" si="398"/>
        <v/>
      </c>
      <c r="AP1985" s="137">
        <f t="shared" si="399"/>
        <v>0</v>
      </c>
      <c r="AQ1985" s="137" t="str">
        <f t="shared" si="400"/>
        <v/>
      </c>
      <c r="AR1985" s="137" t="str">
        <f t="shared" si="401"/>
        <v/>
      </c>
      <c r="AZ1985" s="163"/>
      <c r="BA1985" s="142"/>
      <c r="BB1985" s="163"/>
      <c r="BC1985" s="174"/>
      <c r="BD1985" s="174"/>
      <c r="BE1985" s="174"/>
      <c r="BF1985" s="174"/>
      <c r="BG1985" s="164"/>
      <c r="BH1985" s="164"/>
      <c r="BI1985" s="164"/>
      <c r="BK1985" s="137">
        <v>1138</v>
      </c>
      <c r="BL1985" s="137">
        <f t="shared" si="389"/>
        <v>7.2768000000001427</v>
      </c>
      <c r="BM1985" s="137">
        <f t="shared" si="390"/>
        <v>0.40063975351850889</v>
      </c>
      <c r="BN1985" s="137">
        <f t="shared" si="391"/>
        <v>6.3899181927346005E-4</v>
      </c>
      <c r="BO1985" s="137" t="str">
        <f t="shared" si="392"/>
        <v/>
      </c>
      <c r="BP1985" s="137" t="str">
        <f t="shared" si="388"/>
        <v/>
      </c>
    </row>
    <row r="1986" spans="3:68" ht="20.100000000000001" customHeight="1" x14ac:dyDescent="0.25">
      <c r="C1986" s="12"/>
      <c r="E1986" s="130"/>
      <c r="F1986" s="130"/>
      <c r="S1986" s="138"/>
      <c r="U1986" s="154"/>
      <c r="V1986" s="154"/>
      <c r="AF1986" s="137">
        <v>1162</v>
      </c>
      <c r="AG1986" s="137">
        <f t="shared" si="393"/>
        <v>0.64799999999999969</v>
      </c>
      <c r="AK1986" s="137">
        <f t="shared" si="394"/>
        <v>0.32339184998107995</v>
      </c>
      <c r="AL1986" s="137">
        <f t="shared" si="395"/>
        <v>0.74150752485978122</v>
      </c>
      <c r="AM1986" s="137" t="str">
        <f t="shared" si="396"/>
        <v/>
      </c>
      <c r="AN1986" s="137">
        <f t="shared" si="397"/>
        <v>0.32339184998107995</v>
      </c>
      <c r="AO1986" s="137" t="str">
        <f t="shared" si="398"/>
        <v/>
      </c>
      <c r="AP1986" s="137">
        <f t="shared" si="399"/>
        <v>0</v>
      </c>
      <c r="AQ1986" s="137" t="str">
        <f t="shared" si="400"/>
        <v/>
      </c>
      <c r="AR1986" s="137" t="str">
        <f t="shared" si="401"/>
        <v/>
      </c>
      <c r="AZ1986" s="163"/>
      <c r="BA1986" s="142"/>
      <c r="BB1986" s="163"/>
      <c r="BC1986" s="174"/>
      <c r="BD1986" s="174"/>
      <c r="BE1986" s="174"/>
      <c r="BF1986" s="174"/>
      <c r="BG1986" s="164"/>
      <c r="BH1986" s="164"/>
      <c r="BI1986" s="164"/>
      <c r="BK1986" s="137">
        <v>1139</v>
      </c>
      <c r="BL1986" s="137">
        <f t="shared" si="389"/>
        <v>7.2832000000001429</v>
      </c>
      <c r="BM1986" s="137">
        <f t="shared" si="390"/>
        <v>0.40000076169923543</v>
      </c>
      <c r="BN1986" s="137">
        <f t="shared" si="391"/>
        <v>6.3835112773552583E-4</v>
      </c>
      <c r="BO1986" s="137" t="str">
        <f t="shared" si="392"/>
        <v/>
      </c>
      <c r="BP1986" s="137" t="str">
        <f t="shared" si="388"/>
        <v/>
      </c>
    </row>
    <row r="1987" spans="3:68" ht="20.100000000000001" customHeight="1" x14ac:dyDescent="0.25">
      <c r="C1987" s="12"/>
      <c r="E1987" s="130"/>
      <c r="F1987" s="130"/>
      <c r="S1987" s="138"/>
      <c r="U1987" s="154"/>
      <c r="V1987" s="154"/>
      <c r="AF1987" s="137">
        <v>1163</v>
      </c>
      <c r="AG1987" s="137">
        <f t="shared" si="393"/>
        <v>0.65200000000000014</v>
      </c>
      <c r="AK1987" s="137">
        <f t="shared" si="394"/>
        <v>0.32255212328887495</v>
      </c>
      <c r="AL1987" s="137">
        <f t="shared" si="395"/>
        <v>0.74279941380107561</v>
      </c>
      <c r="AM1987" s="137" t="str">
        <f t="shared" si="396"/>
        <v/>
      </c>
      <c r="AN1987" s="137">
        <f t="shared" si="397"/>
        <v>0.32255212328887495</v>
      </c>
      <c r="AO1987" s="137" t="str">
        <f t="shared" si="398"/>
        <v/>
      </c>
      <c r="AP1987" s="137">
        <f t="shared" si="399"/>
        <v>0</v>
      </c>
      <c r="AQ1987" s="137" t="str">
        <f t="shared" si="400"/>
        <v/>
      </c>
      <c r="AR1987" s="137" t="str">
        <f t="shared" si="401"/>
        <v/>
      </c>
      <c r="AZ1987" s="163"/>
      <c r="BA1987" s="142"/>
      <c r="BB1987" s="163"/>
      <c r="BC1987" s="174"/>
      <c r="BD1987" s="174"/>
      <c r="BE1987" s="174"/>
      <c r="BF1987" s="174"/>
      <c r="BG1987" s="164"/>
      <c r="BH1987" s="164"/>
      <c r="BI1987" s="164"/>
      <c r="BK1987" s="137">
        <v>1140</v>
      </c>
      <c r="BL1987" s="137">
        <f t="shared" si="389"/>
        <v>7.2896000000001431</v>
      </c>
      <c r="BM1987" s="137">
        <f t="shared" si="390"/>
        <v>0.3993624105714999</v>
      </c>
      <c r="BN1987" s="137">
        <f t="shared" si="391"/>
        <v>6.3770984861422075E-4</v>
      </c>
      <c r="BO1987" s="137" t="str">
        <f t="shared" si="392"/>
        <v/>
      </c>
      <c r="BP1987" s="137" t="str">
        <f t="shared" si="388"/>
        <v/>
      </c>
    </row>
    <row r="1988" spans="3:68" ht="20.100000000000001" customHeight="1" x14ac:dyDescent="0.25">
      <c r="C1988" s="12"/>
      <c r="E1988" s="130"/>
      <c r="F1988" s="130"/>
      <c r="S1988" s="138"/>
      <c r="U1988" s="154"/>
      <c r="V1988" s="154"/>
      <c r="AF1988" s="137">
        <v>1164</v>
      </c>
      <c r="AG1988" s="137">
        <f t="shared" si="393"/>
        <v>0.65599999999999969</v>
      </c>
      <c r="AK1988" s="137">
        <f t="shared" si="394"/>
        <v>0.32170942965819826</v>
      </c>
      <c r="AL1988" s="137">
        <f t="shared" si="395"/>
        <v>0.74408793789017191</v>
      </c>
      <c r="AM1988" s="137" t="str">
        <f t="shared" si="396"/>
        <v/>
      </c>
      <c r="AN1988" s="137">
        <f t="shared" si="397"/>
        <v>0.32170942965819826</v>
      </c>
      <c r="AO1988" s="137" t="str">
        <f t="shared" si="398"/>
        <v/>
      </c>
      <c r="AP1988" s="137">
        <f t="shared" si="399"/>
        <v>0</v>
      </c>
      <c r="AQ1988" s="137" t="str">
        <f t="shared" si="400"/>
        <v/>
      </c>
      <c r="AR1988" s="137" t="str">
        <f t="shared" si="401"/>
        <v/>
      </c>
      <c r="AZ1988" s="163"/>
      <c r="BA1988" s="142"/>
      <c r="BB1988" s="163"/>
      <c r="BC1988" s="174"/>
      <c r="BD1988" s="174"/>
      <c r="BE1988" s="174"/>
      <c r="BF1988" s="174"/>
      <c r="BG1988" s="164"/>
      <c r="BH1988" s="164"/>
      <c r="BI1988" s="164"/>
      <c r="BK1988" s="137">
        <v>1141</v>
      </c>
      <c r="BL1988" s="137">
        <f t="shared" si="389"/>
        <v>7.2960000000001433</v>
      </c>
      <c r="BM1988" s="137">
        <f t="shared" si="390"/>
        <v>0.39872470072288568</v>
      </c>
      <c r="BN1988" s="137">
        <f t="shared" si="391"/>
        <v>6.3706798712809265E-4</v>
      </c>
      <c r="BO1988" s="137" t="str">
        <f t="shared" si="392"/>
        <v/>
      </c>
      <c r="BP1988" s="137" t="str">
        <f t="shared" si="388"/>
        <v/>
      </c>
    </row>
    <row r="1989" spans="3:68" ht="20.100000000000001" customHeight="1" x14ac:dyDescent="0.25">
      <c r="C1989" s="12"/>
      <c r="E1989" s="130"/>
      <c r="F1989" s="130"/>
      <c r="S1989" s="138"/>
      <c r="U1989" s="154"/>
      <c r="V1989" s="154"/>
      <c r="AF1989" s="137">
        <v>1165</v>
      </c>
      <c r="AG1989" s="137">
        <f t="shared" si="393"/>
        <v>0.66000000000000014</v>
      </c>
      <c r="AK1989" s="137">
        <f t="shared" si="394"/>
        <v>0.32086380377117246</v>
      </c>
      <c r="AL1989" s="137">
        <f t="shared" si="395"/>
        <v>0.74537308532866398</v>
      </c>
      <c r="AM1989" s="137" t="str">
        <f t="shared" si="396"/>
        <v/>
      </c>
      <c r="AN1989" s="137">
        <f t="shared" si="397"/>
        <v>0.32086380377117246</v>
      </c>
      <c r="AO1989" s="137" t="str">
        <f t="shared" si="398"/>
        <v/>
      </c>
      <c r="AP1989" s="137">
        <f t="shared" si="399"/>
        <v>0</v>
      </c>
      <c r="AQ1989" s="137" t="str">
        <f t="shared" si="400"/>
        <v/>
      </c>
      <c r="AR1989" s="137" t="str">
        <f t="shared" si="401"/>
        <v/>
      </c>
      <c r="AZ1989" s="163"/>
      <c r="BA1989" s="142"/>
      <c r="BB1989" s="163"/>
      <c r="BC1989" s="174"/>
      <c r="BD1989" s="174"/>
      <c r="BE1989" s="174"/>
      <c r="BF1989" s="174"/>
      <c r="BG1989" s="164"/>
      <c r="BH1989" s="164"/>
      <c r="BI1989" s="164"/>
      <c r="BK1989" s="137">
        <v>1142</v>
      </c>
      <c r="BL1989" s="137">
        <f t="shared" si="389"/>
        <v>7.3024000000001434</v>
      </c>
      <c r="BM1989" s="137">
        <f t="shared" si="390"/>
        <v>0.39808763273575759</v>
      </c>
      <c r="BN1989" s="137">
        <f t="shared" si="391"/>
        <v>6.3642554848175603E-4</v>
      </c>
      <c r="BO1989" s="137" t="str">
        <f t="shared" si="392"/>
        <v/>
      </c>
      <c r="BP1989" s="137" t="str">
        <f t="shared" si="388"/>
        <v/>
      </c>
    </row>
    <row r="1990" spans="3:68" ht="20.100000000000001" customHeight="1" x14ac:dyDescent="0.25">
      <c r="C1990" s="12"/>
      <c r="E1990" s="130"/>
      <c r="F1990" s="130"/>
      <c r="S1990" s="138"/>
      <c r="U1990" s="154"/>
      <c r="V1990" s="154"/>
      <c r="AF1990" s="137">
        <v>1166</v>
      </c>
      <c r="AG1990" s="137">
        <f t="shared" si="393"/>
        <v>0.6639999999999997</v>
      </c>
      <c r="AK1990" s="137">
        <f t="shared" si="394"/>
        <v>0.32001528035959709</v>
      </c>
      <c r="AL1990" s="137">
        <f t="shared" si="395"/>
        <v>0.74665484445697317</v>
      </c>
      <c r="AM1990" s="137" t="str">
        <f t="shared" si="396"/>
        <v/>
      </c>
      <c r="AN1990" s="137">
        <f t="shared" si="397"/>
        <v>0.32001528035959709</v>
      </c>
      <c r="AO1990" s="137" t="str">
        <f t="shared" si="398"/>
        <v/>
      </c>
      <c r="AP1990" s="137">
        <f t="shared" si="399"/>
        <v>0</v>
      </c>
      <c r="AQ1990" s="137" t="str">
        <f t="shared" si="400"/>
        <v/>
      </c>
      <c r="AR1990" s="137" t="str">
        <f t="shared" si="401"/>
        <v/>
      </c>
      <c r="AZ1990" s="163"/>
      <c r="BA1990" s="142"/>
      <c r="BB1990" s="163"/>
      <c r="BC1990" s="174"/>
      <c r="BD1990" s="174"/>
      <c r="BE1990" s="174"/>
      <c r="BF1990" s="174"/>
      <c r="BG1990" s="164"/>
      <c r="BH1990" s="164"/>
      <c r="BI1990" s="164"/>
      <c r="BK1990" s="137">
        <v>1143</v>
      </c>
      <c r="BL1990" s="137">
        <f t="shared" si="389"/>
        <v>7.3088000000001436</v>
      </c>
      <c r="BM1990" s="137">
        <f t="shared" si="390"/>
        <v>0.39745120718727583</v>
      </c>
      <c r="BN1990" s="137">
        <f t="shared" si="391"/>
        <v>6.3578253786428229E-4</v>
      </c>
      <c r="BO1990" s="137" t="str">
        <f t="shared" si="392"/>
        <v/>
      </c>
      <c r="BP1990" s="137" t="str">
        <f t="shared" si="388"/>
        <v/>
      </c>
    </row>
    <row r="1991" spans="3:68" ht="20.100000000000001" customHeight="1" x14ac:dyDescent="0.25">
      <c r="C1991" s="12"/>
      <c r="E1991" s="130"/>
      <c r="F1991" s="130"/>
      <c r="S1991" s="138"/>
      <c r="U1991" s="154"/>
      <c r="V1991" s="154"/>
      <c r="AF1991" s="137">
        <v>1167</v>
      </c>
      <c r="AG1991" s="137">
        <f t="shared" si="393"/>
        <v>0.66800000000000015</v>
      </c>
      <c r="AK1991" s="137">
        <f t="shared" si="394"/>
        <v>0.31916389420259672</v>
      </c>
      <c r="AL1991" s="137">
        <f t="shared" si="395"/>
        <v>0.74793320375454475</v>
      </c>
      <c r="AM1991" s="137" t="str">
        <f t="shared" si="396"/>
        <v/>
      </c>
      <c r="AN1991" s="137">
        <f t="shared" si="397"/>
        <v>0.31916389420259672</v>
      </c>
      <c r="AO1991" s="137" t="str">
        <f t="shared" si="398"/>
        <v/>
      </c>
      <c r="AP1991" s="137">
        <f t="shared" si="399"/>
        <v>0</v>
      </c>
      <c r="AQ1991" s="137" t="str">
        <f t="shared" si="400"/>
        <v/>
      </c>
      <c r="AR1991" s="137" t="str">
        <f t="shared" si="401"/>
        <v/>
      </c>
      <c r="AZ1991" s="163"/>
      <c r="BA1991" s="142"/>
      <c r="BB1991" s="163"/>
      <c r="BC1991" s="174"/>
      <c r="BD1991" s="174"/>
      <c r="BE1991" s="174"/>
      <c r="BF1991" s="174"/>
      <c r="BG1991" s="164"/>
      <c r="BH1991" s="164"/>
      <c r="BI1991" s="164"/>
      <c r="BK1991" s="137">
        <v>1144</v>
      </c>
      <c r="BL1991" s="137">
        <f t="shared" si="389"/>
        <v>7.3152000000001438</v>
      </c>
      <c r="BM1991" s="137">
        <f t="shared" si="390"/>
        <v>0.39681542464941155</v>
      </c>
      <c r="BN1991" s="137">
        <f t="shared" si="391"/>
        <v>6.351389604541402E-4</v>
      </c>
      <c r="BO1991" s="137" t="str">
        <f t="shared" si="392"/>
        <v/>
      </c>
      <c r="BP1991" s="137" t="str">
        <f t="shared" si="388"/>
        <v/>
      </c>
    </row>
    <row r="1992" spans="3:68" ht="20.100000000000001" customHeight="1" x14ac:dyDescent="0.25">
      <c r="C1992" s="12"/>
      <c r="E1992" s="130"/>
      <c r="F1992" s="130"/>
      <c r="S1992" s="138"/>
      <c r="U1992" s="154"/>
      <c r="V1992" s="154"/>
      <c r="AF1992" s="137">
        <v>1168</v>
      </c>
      <c r="AG1992" s="137">
        <f t="shared" si="393"/>
        <v>0.67199999999999971</v>
      </c>
      <c r="AK1992" s="137">
        <f t="shared" si="394"/>
        <v>0.3183096801242743</v>
      </c>
      <c r="AL1992" s="137">
        <f t="shared" si="395"/>
        <v>0.74920815184003031</v>
      </c>
      <c r="AM1992" s="137" t="str">
        <f t="shared" si="396"/>
        <v/>
      </c>
      <c r="AN1992" s="137">
        <f t="shared" si="397"/>
        <v>0.3183096801242743</v>
      </c>
      <c r="AO1992" s="137" t="str">
        <f t="shared" si="398"/>
        <v/>
      </c>
      <c r="AP1992" s="137">
        <f t="shared" si="399"/>
        <v>0</v>
      </c>
      <c r="AQ1992" s="137" t="str">
        <f t="shared" si="400"/>
        <v/>
      </c>
      <c r="AR1992" s="137" t="str">
        <f t="shared" si="401"/>
        <v/>
      </c>
      <c r="AZ1992" s="163"/>
      <c r="BA1992" s="142"/>
      <c r="BB1992" s="163"/>
      <c r="BC1992" s="174"/>
      <c r="BD1992" s="174"/>
      <c r="BE1992" s="174"/>
      <c r="BF1992" s="174"/>
      <c r="BG1992" s="164"/>
      <c r="BH1992" s="164"/>
      <c r="BI1992" s="164"/>
      <c r="BK1992" s="137">
        <v>1145</v>
      </c>
      <c r="BL1992" s="137">
        <f t="shared" si="389"/>
        <v>7.321600000000144</v>
      </c>
      <c r="BM1992" s="137">
        <f t="shared" si="390"/>
        <v>0.39618028568895741</v>
      </c>
      <c r="BN1992" s="137">
        <f t="shared" si="391"/>
        <v>6.3449482141197944E-4</v>
      </c>
      <c r="BO1992" s="137" t="str">
        <f t="shared" si="392"/>
        <v/>
      </c>
      <c r="BP1992" s="137" t="str">
        <f t="shared" si="388"/>
        <v/>
      </c>
    </row>
    <row r="1993" spans="3:68" ht="20.100000000000001" customHeight="1" x14ac:dyDescent="0.25">
      <c r="C1993" s="12"/>
      <c r="E1993" s="130"/>
      <c r="F1993" s="130"/>
      <c r="S1993" s="138"/>
      <c r="U1993" s="154"/>
      <c r="V1993" s="154"/>
      <c r="AF1993" s="137">
        <v>1169</v>
      </c>
      <c r="AG1993" s="137">
        <f t="shared" si="393"/>
        <v>0.67600000000000016</v>
      </c>
      <c r="AK1993" s="137">
        <f t="shared" si="394"/>
        <v>0.31745267299136465</v>
      </c>
      <c r="AL1993" s="137">
        <f t="shared" si="395"/>
        <v>0.75047967747146438</v>
      </c>
      <c r="AM1993" s="137" t="str">
        <f t="shared" si="396"/>
        <v/>
      </c>
      <c r="AN1993" s="137">
        <f t="shared" si="397"/>
        <v>0.31745267299136465</v>
      </c>
      <c r="AO1993" s="137" t="str">
        <f t="shared" si="398"/>
        <v/>
      </c>
      <c r="AP1993" s="137">
        <f t="shared" si="399"/>
        <v>0</v>
      </c>
      <c r="AQ1993" s="137" t="str">
        <f t="shared" si="400"/>
        <v/>
      </c>
      <c r="AR1993" s="137" t="str">
        <f t="shared" si="401"/>
        <v/>
      </c>
      <c r="AZ1993" s="163"/>
      <c r="BA1993" s="142"/>
      <c r="BB1993" s="163"/>
      <c r="BC1993" s="174"/>
      <c r="BD1993" s="174"/>
      <c r="BE1993" s="174"/>
      <c r="BF1993" s="174"/>
      <c r="BG1993" s="164"/>
      <c r="BH1993" s="164"/>
      <c r="BI1993" s="164"/>
      <c r="BK1993" s="137">
        <v>1146</v>
      </c>
      <c r="BL1993" s="137">
        <f t="shared" si="389"/>
        <v>7.3280000000001442</v>
      </c>
      <c r="BM1993" s="137">
        <f t="shared" si="390"/>
        <v>0.39554579086754543</v>
      </c>
      <c r="BN1993" s="137">
        <f t="shared" si="391"/>
        <v>6.3385012588612621E-4</v>
      </c>
      <c r="BO1993" s="137" t="str">
        <f t="shared" si="392"/>
        <v/>
      </c>
      <c r="BP1993" s="137" t="str">
        <f t="shared" si="388"/>
        <v/>
      </c>
    </row>
    <row r="1994" spans="3:68" ht="20.100000000000001" customHeight="1" x14ac:dyDescent="0.25">
      <c r="C1994" s="12"/>
      <c r="E1994" s="130"/>
      <c r="F1994" s="130"/>
      <c r="S1994" s="138"/>
      <c r="U1994" s="154"/>
      <c r="V1994" s="154"/>
      <c r="AF1994" s="137">
        <v>1170</v>
      </c>
      <c r="AG1994" s="137">
        <f t="shared" si="393"/>
        <v>0.67999999999999972</v>
      </c>
      <c r="AK1994" s="137">
        <f t="shared" si="394"/>
        <v>0.31659290771089288</v>
      </c>
      <c r="AL1994" s="137">
        <f t="shared" si="395"/>
        <v>0.75174776954642941</v>
      </c>
      <c r="AM1994" s="137" t="str">
        <f t="shared" si="396"/>
        <v/>
      </c>
      <c r="AN1994" s="137">
        <f t="shared" si="397"/>
        <v>0.31659290771089288</v>
      </c>
      <c r="AO1994" s="137" t="str">
        <f t="shared" si="398"/>
        <v/>
      </c>
      <c r="AP1994" s="137">
        <f t="shared" si="399"/>
        <v>0</v>
      </c>
      <c r="AQ1994" s="137" t="str">
        <f t="shared" si="400"/>
        <v/>
      </c>
      <c r="AR1994" s="137" t="str">
        <f t="shared" si="401"/>
        <v/>
      </c>
      <c r="AZ1994" s="163"/>
      <c r="BA1994" s="142"/>
      <c r="BB1994" s="163"/>
      <c r="BC1994" s="174"/>
      <c r="BD1994" s="174"/>
      <c r="BE1994" s="174"/>
      <c r="BF1994" s="174"/>
      <c r="BG1994" s="164"/>
      <c r="BH1994" s="164"/>
      <c r="BI1994" s="164"/>
      <c r="BK1994" s="137">
        <v>1147</v>
      </c>
      <c r="BL1994" s="137">
        <f t="shared" si="389"/>
        <v>7.3344000000001444</v>
      </c>
      <c r="BM1994" s="137">
        <f t="shared" si="390"/>
        <v>0.39491194074165931</v>
      </c>
      <c r="BN1994" s="137">
        <f t="shared" si="391"/>
        <v>6.3320487901108446E-4</v>
      </c>
      <c r="BO1994" s="137" t="str">
        <f t="shared" si="392"/>
        <v/>
      </c>
      <c r="BP1994" s="137" t="str">
        <f t="shared" si="388"/>
        <v/>
      </c>
    </row>
    <row r="1995" spans="3:68" ht="20.100000000000001" customHeight="1" x14ac:dyDescent="0.25">
      <c r="C1995" s="12"/>
      <c r="E1995" s="130"/>
      <c r="F1995" s="130"/>
      <c r="S1995" s="138"/>
      <c r="U1995" s="154"/>
      <c r="V1995" s="154"/>
      <c r="AF1995" s="137">
        <v>1171</v>
      </c>
      <c r="AG1995" s="137">
        <f t="shared" si="393"/>
        <v>0.68400000000000016</v>
      </c>
      <c r="AK1995" s="137">
        <f t="shared" si="394"/>
        <v>0.31573041922783374</v>
      </c>
      <c r="AL1995" s="137">
        <f t="shared" si="395"/>
        <v>0.75301241710221323</v>
      </c>
      <c r="AM1995" s="137" t="str">
        <f t="shared" si="396"/>
        <v/>
      </c>
      <c r="AN1995" s="137">
        <f t="shared" si="397"/>
        <v>0.31573041922783374</v>
      </c>
      <c r="AO1995" s="137" t="str">
        <f t="shared" si="398"/>
        <v/>
      </c>
      <c r="AP1995" s="137">
        <f t="shared" si="399"/>
        <v>0</v>
      </c>
      <c r="AQ1995" s="137" t="str">
        <f t="shared" si="400"/>
        <v/>
      </c>
      <c r="AR1995" s="137" t="str">
        <f t="shared" si="401"/>
        <v/>
      </c>
      <c r="AZ1995" s="163"/>
      <c r="BA1995" s="142"/>
      <c r="BB1995" s="163"/>
      <c r="BC1995" s="174"/>
      <c r="BD1995" s="174"/>
      <c r="BE1995" s="174"/>
      <c r="BF1995" s="174"/>
      <c r="BG1995" s="164"/>
      <c r="BH1995" s="164"/>
      <c r="BI1995" s="164"/>
      <c r="BK1995" s="137">
        <v>1148</v>
      </c>
      <c r="BL1995" s="137">
        <f t="shared" si="389"/>
        <v>7.3408000000001445</v>
      </c>
      <c r="BM1995" s="137">
        <f t="shared" si="390"/>
        <v>0.39427873586264822</v>
      </c>
      <c r="BN1995" s="137">
        <f t="shared" si="391"/>
        <v>6.3255908590725829E-4</v>
      </c>
      <c r="BO1995" s="137" t="str">
        <f t="shared" si="392"/>
        <v/>
      </c>
      <c r="BP1995" s="137" t="str">
        <f t="shared" si="388"/>
        <v/>
      </c>
    </row>
    <row r="1996" spans="3:68" ht="20.100000000000001" customHeight="1" x14ac:dyDescent="0.25">
      <c r="C1996" s="12"/>
      <c r="E1996" s="130"/>
      <c r="F1996" s="130"/>
      <c r="S1996" s="138"/>
      <c r="U1996" s="154"/>
      <c r="V1996" s="154"/>
      <c r="AF1996" s="137">
        <v>1172</v>
      </c>
      <c r="AG1996" s="137">
        <f t="shared" si="393"/>
        <v>0.68799999999999972</v>
      </c>
      <c r="AK1996" s="137">
        <f t="shared" si="394"/>
        <v>0.31486524252277687</v>
      </c>
      <c r="AL1996" s="137">
        <f t="shared" si="395"/>
        <v>0.75427360931595466</v>
      </c>
      <c r="AM1996" s="137" t="str">
        <f t="shared" si="396"/>
        <v/>
      </c>
      <c r="AN1996" s="137">
        <f t="shared" si="397"/>
        <v>0.31486524252277687</v>
      </c>
      <c r="AO1996" s="137" t="str">
        <f t="shared" si="398"/>
        <v/>
      </c>
      <c r="AP1996" s="137">
        <f t="shared" si="399"/>
        <v>0</v>
      </c>
      <c r="AQ1996" s="137" t="str">
        <f t="shared" si="400"/>
        <v/>
      </c>
      <c r="AR1996" s="137" t="str">
        <f t="shared" si="401"/>
        <v/>
      </c>
      <c r="AZ1996" s="163"/>
      <c r="BA1996" s="142"/>
      <c r="BB1996" s="163"/>
      <c r="BC1996" s="174"/>
      <c r="BD1996" s="174"/>
      <c r="BE1996" s="174"/>
      <c r="BF1996" s="174"/>
      <c r="BG1996" s="164"/>
      <c r="BH1996" s="164"/>
      <c r="BI1996" s="164"/>
      <c r="BK1996" s="137">
        <v>1149</v>
      </c>
      <c r="BL1996" s="137">
        <f t="shared" si="389"/>
        <v>7.3472000000001447</v>
      </c>
      <c r="BM1996" s="137">
        <f t="shared" si="390"/>
        <v>0.39364617677674096</v>
      </c>
      <c r="BN1996" s="137">
        <f t="shared" si="391"/>
        <v>6.3191275168011929E-4</v>
      </c>
      <c r="BO1996" s="137" t="str">
        <f t="shared" si="392"/>
        <v/>
      </c>
      <c r="BP1996" s="137" t="str">
        <f t="shared" si="388"/>
        <v/>
      </c>
    </row>
    <row r="1997" spans="3:68" ht="20.100000000000001" customHeight="1" x14ac:dyDescent="0.25">
      <c r="C1997" s="12"/>
      <c r="E1997" s="130"/>
      <c r="F1997" s="130"/>
      <c r="S1997" s="138"/>
      <c r="U1997" s="154"/>
      <c r="V1997" s="154"/>
      <c r="AF1997" s="137">
        <v>1173</v>
      </c>
      <c r="AG1997" s="137">
        <f t="shared" si="393"/>
        <v>0.69200000000000017</v>
      </c>
      <c r="AK1997" s="137">
        <f t="shared" si="394"/>
        <v>0.31399741260959246</v>
      </c>
      <c r="AL1997" s="137">
        <f t="shared" si="395"/>
        <v>0.75553133550478324</v>
      </c>
      <c r="AM1997" s="137" t="str">
        <f t="shared" si="396"/>
        <v/>
      </c>
      <c r="AN1997" s="137">
        <f t="shared" si="397"/>
        <v>0.31399741260959246</v>
      </c>
      <c r="AO1997" s="137" t="str">
        <f t="shared" si="398"/>
        <v/>
      </c>
      <c r="AP1997" s="137">
        <f t="shared" si="399"/>
        <v>0</v>
      </c>
      <c r="AQ1997" s="137" t="str">
        <f t="shared" si="400"/>
        <v/>
      </c>
      <c r="AR1997" s="137" t="str">
        <f t="shared" si="401"/>
        <v/>
      </c>
      <c r="AZ1997" s="163"/>
      <c r="BA1997" s="142"/>
      <c r="BB1997" s="163"/>
      <c r="BC1997" s="174"/>
      <c r="BD1997" s="174"/>
      <c r="BE1997" s="174"/>
      <c r="BF1997" s="174"/>
      <c r="BG1997" s="164"/>
      <c r="BH1997" s="164"/>
      <c r="BI1997" s="164"/>
      <c r="BK1997" s="137">
        <v>1150</v>
      </c>
      <c r="BL1997" s="137">
        <f t="shared" si="389"/>
        <v>7.3536000000001449</v>
      </c>
      <c r="BM1997" s="137">
        <f t="shared" si="390"/>
        <v>0.39301426402506084</v>
      </c>
      <c r="BN1997" s="137">
        <f t="shared" si="391"/>
        <v>6.3126588142253803E-4</v>
      </c>
      <c r="BO1997" s="137" t="str">
        <f t="shared" si="392"/>
        <v/>
      </c>
      <c r="BP1997" s="137" t="str">
        <f t="shared" si="388"/>
        <v/>
      </c>
    </row>
    <row r="1998" spans="3:68" ht="20.100000000000001" customHeight="1" x14ac:dyDescent="0.25">
      <c r="C1998" s="12"/>
      <c r="E1998" s="130"/>
      <c r="F1998" s="130"/>
      <c r="S1998" s="138"/>
      <c r="U1998" s="154"/>
      <c r="V1998" s="154"/>
      <c r="AF1998" s="137">
        <v>1174</v>
      </c>
      <c r="AG1998" s="137">
        <f t="shared" si="393"/>
        <v>0.69599999999999973</v>
      </c>
      <c r="AK1998" s="137">
        <f t="shared" si="394"/>
        <v>0.3131269645331039</v>
      </c>
      <c r="AL1998" s="137">
        <f t="shared" si="395"/>
        <v>0.75678558512594574</v>
      </c>
      <c r="AM1998" s="137" t="str">
        <f t="shared" si="396"/>
        <v/>
      </c>
      <c r="AN1998" s="137">
        <f t="shared" si="397"/>
        <v>0.3131269645331039</v>
      </c>
      <c r="AO1998" s="137" t="str">
        <f t="shared" si="398"/>
        <v/>
      </c>
      <c r="AP1998" s="137">
        <f t="shared" si="399"/>
        <v>0</v>
      </c>
      <c r="AQ1998" s="137" t="str">
        <f t="shared" si="400"/>
        <v/>
      </c>
      <c r="AR1998" s="137" t="str">
        <f t="shared" si="401"/>
        <v/>
      </c>
      <c r="AZ1998" s="163"/>
      <c r="BA1998" s="142"/>
      <c r="BB1998" s="163"/>
      <c r="BC1998" s="174"/>
      <c r="BD1998" s="174"/>
      <c r="BE1998" s="174"/>
      <c r="BF1998" s="174"/>
      <c r="BG1998" s="164"/>
      <c r="BH1998" s="164"/>
      <c r="BI1998" s="164"/>
      <c r="BK1998" s="137">
        <v>1151</v>
      </c>
      <c r="BL1998" s="137">
        <f t="shared" si="389"/>
        <v>7.3600000000001451</v>
      </c>
      <c r="BM1998" s="137">
        <f t="shared" si="390"/>
        <v>0.39238299814363831</v>
      </c>
      <c r="BN1998" s="137">
        <f t="shared" si="391"/>
        <v>6.3061848021211953E-4</v>
      </c>
      <c r="BO1998" s="137" t="str">
        <f t="shared" si="392"/>
        <v/>
      </c>
      <c r="BP1998" s="137" t="str">
        <f t="shared" si="388"/>
        <v/>
      </c>
    </row>
    <row r="1999" spans="3:68" ht="20.100000000000001" customHeight="1" x14ac:dyDescent="0.25">
      <c r="C1999" s="12"/>
      <c r="E1999" s="130"/>
      <c r="F1999" s="130"/>
      <c r="S1999" s="138"/>
      <c r="U1999" s="154"/>
      <c r="V1999" s="154"/>
      <c r="AF1999" s="137">
        <v>1175</v>
      </c>
      <c r="AG1999" s="137">
        <f t="shared" si="393"/>
        <v>0.70000000000000018</v>
      </c>
      <c r="AK1999" s="137">
        <f t="shared" si="394"/>
        <v>0.31225393336676122</v>
      </c>
      <c r="AL1999" s="137">
        <f t="shared" si="395"/>
        <v>0.75803634777692697</v>
      </c>
      <c r="AM1999" s="137" t="str">
        <f t="shared" si="396"/>
        <v/>
      </c>
      <c r="AN1999" s="137">
        <f t="shared" si="397"/>
        <v>0.31225393336676122</v>
      </c>
      <c r="AO1999" s="137" t="str">
        <f t="shared" si="398"/>
        <v/>
      </c>
      <c r="AP1999" s="137">
        <f t="shared" si="399"/>
        <v>0</v>
      </c>
      <c r="AQ1999" s="137" t="str">
        <f t="shared" si="400"/>
        <v/>
      </c>
      <c r="AR1999" s="137" t="str">
        <f t="shared" si="401"/>
        <v/>
      </c>
      <c r="AZ1999" s="163"/>
      <c r="BA1999" s="142"/>
      <c r="BB1999" s="163"/>
      <c r="BC1999" s="174"/>
      <c r="BD1999" s="174"/>
      <c r="BE1999" s="174"/>
      <c r="BF1999" s="174"/>
      <c r="BG1999" s="164"/>
      <c r="BH1999" s="164"/>
      <c r="BI1999" s="164"/>
      <c r="BK1999" s="137">
        <v>1152</v>
      </c>
      <c r="BL1999" s="137">
        <f t="shared" si="389"/>
        <v>7.3664000000001453</v>
      </c>
      <c r="BM1999" s="137">
        <f t="shared" si="390"/>
        <v>0.39175237966342619</v>
      </c>
      <c r="BN1999" s="137">
        <f t="shared" si="391"/>
        <v>6.2997055311342365E-4</v>
      </c>
      <c r="BO1999" s="137" t="str">
        <f t="shared" si="392"/>
        <v/>
      </c>
      <c r="BP1999" s="137" t="str">
        <f t="shared" si="388"/>
        <v/>
      </c>
    </row>
    <row r="2000" spans="3:68" ht="20.100000000000001" customHeight="1" x14ac:dyDescent="0.25">
      <c r="C2000" s="12"/>
      <c r="E2000" s="130"/>
      <c r="F2000" s="130"/>
      <c r="S2000" s="138"/>
      <c r="U2000" s="154"/>
      <c r="V2000" s="154"/>
      <c r="AF2000" s="137">
        <v>1176</v>
      </c>
      <c r="AG2000" s="137">
        <f t="shared" si="393"/>
        <v>0.70399999999999974</v>
      </c>
      <c r="AK2000" s="137">
        <f t="shared" si="394"/>
        <v>0.31137835421032156</v>
      </c>
      <c r="AL2000" s="137">
        <f t="shared" si="395"/>
        <v>0.75928361319555859</v>
      </c>
      <c r="AM2000" s="137" t="str">
        <f t="shared" si="396"/>
        <v/>
      </c>
      <c r="AN2000" s="137">
        <f t="shared" si="397"/>
        <v>0.31137835421032156</v>
      </c>
      <c r="AO2000" s="137" t="str">
        <f t="shared" si="398"/>
        <v/>
      </c>
      <c r="AP2000" s="137">
        <f t="shared" si="399"/>
        <v>0</v>
      </c>
      <c r="AQ2000" s="137" t="str">
        <f t="shared" si="400"/>
        <v/>
      </c>
      <c r="AR2000" s="137" t="str">
        <f t="shared" si="401"/>
        <v/>
      </c>
      <c r="AZ2000" s="163"/>
      <c r="BA2000" s="142"/>
      <c r="BB2000" s="163"/>
      <c r="BC2000" s="174"/>
      <c r="BD2000" s="174"/>
      <c r="BE2000" s="174"/>
      <c r="BF2000" s="174"/>
      <c r="BG2000" s="164"/>
      <c r="BH2000" s="164"/>
      <c r="BI2000" s="164"/>
      <c r="BK2000" s="137">
        <v>1153</v>
      </c>
      <c r="BL2000" s="137">
        <f t="shared" si="389"/>
        <v>7.3728000000001455</v>
      </c>
      <c r="BM2000" s="137">
        <f t="shared" si="390"/>
        <v>0.39112240911031276</v>
      </c>
      <c r="BN2000" s="137">
        <f t="shared" si="391"/>
        <v>6.2932210517541165E-4</v>
      </c>
      <c r="BO2000" s="137" t="str">
        <f t="shared" si="392"/>
        <v/>
      </c>
      <c r="BP2000" s="137" t="str">
        <f t="shared" ref="BP2000:BP2063" si="402">IF($BM2000&lt;(1-$BI$860),$BN2000,"")</f>
        <v/>
      </c>
    </row>
    <row r="2001" spans="3:68" ht="20.100000000000001" customHeight="1" x14ac:dyDescent="0.25">
      <c r="C2001" s="12"/>
      <c r="E2001" s="130"/>
      <c r="F2001" s="130"/>
      <c r="S2001" s="138"/>
      <c r="U2001" s="154"/>
      <c r="V2001" s="154"/>
      <c r="AF2001" s="137">
        <v>1177</v>
      </c>
      <c r="AG2001" s="137">
        <f t="shared" si="393"/>
        <v>0.70800000000000018</v>
      </c>
      <c r="AK2001" s="137">
        <f t="shared" si="394"/>
        <v>0.31050026218753124</v>
      </c>
      <c r="AL2001" s="137">
        <f t="shared" si="395"/>
        <v>0.76052737126012016</v>
      </c>
      <c r="AM2001" s="137" t="str">
        <f t="shared" si="396"/>
        <v/>
      </c>
      <c r="AN2001" s="137">
        <f t="shared" si="397"/>
        <v>0.31050026218753124</v>
      </c>
      <c r="AO2001" s="137" t="str">
        <f t="shared" si="398"/>
        <v/>
      </c>
      <c r="AP2001" s="137">
        <f t="shared" si="399"/>
        <v>0</v>
      </c>
      <c r="AQ2001" s="137" t="str">
        <f t="shared" si="400"/>
        <v/>
      </c>
      <c r="AR2001" s="137" t="str">
        <f t="shared" si="401"/>
        <v/>
      </c>
      <c r="AZ2001" s="163"/>
      <c r="BA2001" s="142"/>
      <c r="BB2001" s="163"/>
      <c r="BC2001" s="174"/>
      <c r="BD2001" s="174"/>
      <c r="BE2001" s="174"/>
      <c r="BF2001" s="174"/>
      <c r="BG2001" s="164"/>
      <c r="BH2001" s="164"/>
      <c r="BI2001" s="164"/>
      <c r="BK2001" s="137">
        <v>1154</v>
      </c>
      <c r="BL2001" s="137">
        <f t="shared" si="389"/>
        <v>7.3792000000001456</v>
      </c>
      <c r="BM2001" s="137">
        <f t="shared" si="390"/>
        <v>0.39049308700513735</v>
      </c>
      <c r="BN2001" s="137">
        <f t="shared" si="391"/>
        <v>6.2867314143622011E-4</v>
      </c>
      <c r="BO2001" s="137" t="str">
        <f t="shared" si="392"/>
        <v/>
      </c>
      <c r="BP2001" s="137" t="str">
        <f t="shared" si="402"/>
        <v/>
      </c>
    </row>
    <row r="2002" spans="3:68" ht="20.100000000000001" customHeight="1" x14ac:dyDescent="0.25">
      <c r="C2002" s="12"/>
      <c r="E2002" s="130"/>
      <c r="F2002" s="130"/>
      <c r="S2002" s="138"/>
      <c r="U2002" s="154"/>
      <c r="V2002" s="154"/>
      <c r="AF2002" s="137">
        <v>1178</v>
      </c>
      <c r="AG2002" s="137">
        <f t="shared" si="393"/>
        <v>0.71199999999999974</v>
      </c>
      <c r="AK2002" s="137">
        <f t="shared" si="394"/>
        <v>0.30961969244381499</v>
      </c>
      <c r="AL2002" s="137">
        <f t="shared" si="395"/>
        <v>0.7617676119894301</v>
      </c>
      <c r="AM2002" s="137" t="str">
        <f t="shared" si="396"/>
        <v/>
      </c>
      <c r="AN2002" s="137">
        <f t="shared" si="397"/>
        <v>0.30961969244381499</v>
      </c>
      <c r="AO2002" s="137" t="str">
        <f t="shared" si="398"/>
        <v/>
      </c>
      <c r="AP2002" s="137">
        <f t="shared" si="399"/>
        <v>0</v>
      </c>
      <c r="AQ2002" s="137" t="str">
        <f t="shared" si="400"/>
        <v/>
      </c>
      <c r="AR2002" s="137" t="str">
        <f t="shared" si="401"/>
        <v/>
      </c>
      <c r="AZ2002" s="163"/>
      <c r="BA2002" s="142"/>
      <c r="BB2002" s="163"/>
      <c r="BC2002" s="174"/>
      <c r="BD2002" s="174"/>
      <c r="BE2002" s="174"/>
      <c r="BF2002" s="174"/>
      <c r="BG2002" s="164"/>
      <c r="BH2002" s="164"/>
      <c r="BI2002" s="164"/>
      <c r="BK2002" s="137">
        <v>1155</v>
      </c>
      <c r="BL2002" s="137">
        <f t="shared" si="389"/>
        <v>7.3856000000001458</v>
      </c>
      <c r="BM2002" s="137">
        <f t="shared" si="390"/>
        <v>0.38986441386370113</v>
      </c>
      <c r="BN2002" s="137">
        <f t="shared" si="391"/>
        <v>6.2802366691594447E-4</v>
      </c>
      <c r="BO2002" s="137" t="str">
        <f t="shared" si="392"/>
        <v/>
      </c>
      <c r="BP2002" s="137" t="str">
        <f t="shared" si="402"/>
        <v/>
      </c>
    </row>
    <row r="2003" spans="3:68" ht="20.100000000000001" customHeight="1" x14ac:dyDescent="0.25">
      <c r="C2003" s="12"/>
      <c r="E2003" s="130"/>
      <c r="F2003" s="130"/>
      <c r="S2003" s="138"/>
      <c r="U2003" s="154"/>
      <c r="V2003" s="154"/>
      <c r="AF2003" s="137">
        <v>1179</v>
      </c>
      <c r="AG2003" s="137">
        <f t="shared" si="393"/>
        <v>0.71600000000000019</v>
      </c>
      <c r="AK2003" s="137">
        <f t="shared" si="394"/>
        <v>0.30873668014396766</v>
      </c>
      <c r="AL2003" s="137">
        <f t="shared" si="395"/>
        <v>0.76300432554292841</v>
      </c>
      <c r="AM2003" s="137" t="str">
        <f t="shared" si="396"/>
        <v/>
      </c>
      <c r="AN2003" s="137">
        <f t="shared" si="397"/>
        <v>0.30873668014396766</v>
      </c>
      <c r="AO2003" s="137" t="str">
        <f t="shared" si="398"/>
        <v/>
      </c>
      <c r="AP2003" s="137">
        <f t="shared" si="399"/>
        <v>0</v>
      </c>
      <c r="AQ2003" s="137" t="str">
        <f t="shared" si="400"/>
        <v/>
      </c>
      <c r="AR2003" s="137" t="str">
        <f t="shared" si="401"/>
        <v/>
      </c>
      <c r="AZ2003" s="163"/>
      <c r="BA2003" s="142"/>
      <c r="BB2003" s="163"/>
      <c r="BC2003" s="174"/>
      <c r="BD2003" s="174"/>
      <c r="BE2003" s="174"/>
      <c r="BF2003" s="174"/>
      <c r="BG2003" s="164"/>
      <c r="BH2003" s="164"/>
      <c r="BI2003" s="164"/>
      <c r="BK2003" s="137">
        <v>1156</v>
      </c>
      <c r="BL2003" s="137">
        <f t="shared" si="389"/>
        <v>7.392000000000146</v>
      </c>
      <c r="BM2003" s="137">
        <f t="shared" si="390"/>
        <v>0.38923639019678519</v>
      </c>
      <c r="BN2003" s="137">
        <f t="shared" si="391"/>
        <v>6.2737368662441062E-4</v>
      </c>
      <c r="BO2003" s="137" t="str">
        <f t="shared" si="392"/>
        <v/>
      </c>
      <c r="BP2003" s="137" t="str">
        <f t="shared" si="402"/>
        <v/>
      </c>
    </row>
    <row r="2004" spans="3:68" ht="20.100000000000001" customHeight="1" x14ac:dyDescent="0.25">
      <c r="C2004" s="12"/>
      <c r="E2004" s="130"/>
      <c r="F2004" s="130"/>
      <c r="S2004" s="138"/>
      <c r="U2004" s="154"/>
      <c r="V2004" s="154"/>
      <c r="AF2004" s="137">
        <v>1180</v>
      </c>
      <c r="AG2004" s="137">
        <f t="shared" si="393"/>
        <v>0.71999999999999975</v>
      </c>
      <c r="AK2004" s="137">
        <f t="shared" si="394"/>
        <v>0.30785126046985301</v>
      </c>
      <c r="AL2004" s="137">
        <f t="shared" si="395"/>
        <v>0.76423750222074882</v>
      </c>
      <c r="AM2004" s="137" t="str">
        <f t="shared" si="396"/>
        <v/>
      </c>
      <c r="AN2004" s="137">
        <f t="shared" si="397"/>
        <v>0.30785126046985301</v>
      </c>
      <c r="AO2004" s="137" t="str">
        <f t="shared" si="398"/>
        <v/>
      </c>
      <c r="AP2004" s="137">
        <f t="shared" si="399"/>
        <v>0</v>
      </c>
      <c r="AQ2004" s="137" t="str">
        <f t="shared" si="400"/>
        <v/>
      </c>
      <c r="AR2004" s="137" t="str">
        <f t="shared" si="401"/>
        <v/>
      </c>
      <c r="AZ2004" s="163"/>
      <c r="BA2004" s="142"/>
      <c r="BB2004" s="163"/>
      <c r="BC2004" s="174"/>
      <c r="BD2004" s="174"/>
      <c r="BE2004" s="174"/>
      <c r="BF2004" s="174"/>
      <c r="BG2004" s="164"/>
      <c r="BH2004" s="164"/>
      <c r="BI2004" s="164"/>
      <c r="BK2004" s="137">
        <v>1157</v>
      </c>
      <c r="BL2004" s="137">
        <f t="shared" si="389"/>
        <v>7.3984000000001462</v>
      </c>
      <c r="BM2004" s="137">
        <f t="shared" si="390"/>
        <v>0.38860901651016078</v>
      </c>
      <c r="BN2004" s="137">
        <f t="shared" si="391"/>
        <v>6.2672320555479111E-4</v>
      </c>
      <c r="BO2004" s="137" t="str">
        <f t="shared" si="392"/>
        <v/>
      </c>
      <c r="BP2004" s="137" t="str">
        <f t="shared" si="402"/>
        <v/>
      </c>
    </row>
    <row r="2005" spans="3:68" ht="20.100000000000001" customHeight="1" x14ac:dyDescent="0.25">
      <c r="C2005" s="12"/>
      <c r="E2005" s="130"/>
      <c r="F2005" s="130"/>
      <c r="S2005" s="138"/>
      <c r="U2005" s="154"/>
      <c r="V2005" s="154"/>
      <c r="AF2005" s="137">
        <v>1181</v>
      </c>
      <c r="AG2005" s="137">
        <f t="shared" si="393"/>
        <v>0.7240000000000002</v>
      </c>
      <c r="AK2005" s="137">
        <f t="shared" si="394"/>
        <v>0.30696346861810542</v>
      </c>
      <c r="AL2005" s="137">
        <f t="shared" si="395"/>
        <v>0.76546713246378328</v>
      </c>
      <c r="AM2005" s="137" t="str">
        <f t="shared" si="396"/>
        <v/>
      </c>
      <c r="AN2005" s="137">
        <f t="shared" si="397"/>
        <v>0.30696346861810542</v>
      </c>
      <c r="AO2005" s="137" t="str">
        <f t="shared" si="398"/>
        <v/>
      </c>
      <c r="AP2005" s="137">
        <f t="shared" si="399"/>
        <v>0</v>
      </c>
      <c r="AQ2005" s="137" t="str">
        <f t="shared" si="400"/>
        <v/>
      </c>
      <c r="AR2005" s="137" t="str">
        <f t="shared" si="401"/>
        <v/>
      </c>
      <c r="AZ2005" s="163"/>
      <c r="BA2005" s="142"/>
      <c r="BB2005" s="163"/>
      <c r="BC2005" s="174"/>
      <c r="BD2005" s="174"/>
      <c r="BE2005" s="174"/>
      <c r="BF2005" s="174"/>
      <c r="BG2005" s="164"/>
      <c r="BH2005" s="164"/>
      <c r="BI2005" s="164"/>
      <c r="BK2005" s="137">
        <v>1158</v>
      </c>
      <c r="BL2005" s="137">
        <f t="shared" si="389"/>
        <v>7.4048000000001464</v>
      </c>
      <c r="BM2005" s="137">
        <f t="shared" si="390"/>
        <v>0.38798229330460599</v>
      </c>
      <c r="BN2005" s="137">
        <f t="shared" si="391"/>
        <v>6.2607222868804602E-4</v>
      </c>
      <c r="BO2005" s="137" t="str">
        <f t="shared" si="392"/>
        <v/>
      </c>
      <c r="BP2005" s="137" t="str">
        <f t="shared" si="402"/>
        <v/>
      </c>
    </row>
    <row r="2006" spans="3:68" ht="20.100000000000001" customHeight="1" x14ac:dyDescent="0.25">
      <c r="C2006" s="12"/>
      <c r="E2006" s="130"/>
      <c r="F2006" s="130"/>
      <c r="S2006" s="138"/>
      <c r="U2006" s="154"/>
      <c r="V2006" s="154"/>
      <c r="AF2006" s="137">
        <v>1182</v>
      </c>
      <c r="AG2006" s="137">
        <f t="shared" si="393"/>
        <v>0.72799999999999976</v>
      </c>
      <c r="AK2006" s="137">
        <f t="shared" si="394"/>
        <v>0.30607333979783952</v>
      </c>
      <c r="AL2006" s="137">
        <f t="shared" si="395"/>
        <v>0.7666932068537351</v>
      </c>
      <c r="AM2006" s="137" t="str">
        <f t="shared" si="396"/>
        <v/>
      </c>
      <c r="AN2006" s="137">
        <f t="shared" si="397"/>
        <v>0.30607333979783952</v>
      </c>
      <c r="AO2006" s="137" t="str">
        <f t="shared" si="398"/>
        <v/>
      </c>
      <c r="AP2006" s="137">
        <f t="shared" si="399"/>
        <v>0</v>
      </c>
      <c r="AQ2006" s="137" t="str">
        <f t="shared" si="400"/>
        <v/>
      </c>
      <c r="AR2006" s="137" t="str">
        <f t="shared" si="401"/>
        <v/>
      </c>
      <c r="AZ2006" s="163"/>
      <c r="BA2006" s="142"/>
      <c r="BB2006" s="163"/>
      <c r="BC2006" s="174"/>
      <c r="BD2006" s="174"/>
      <c r="BE2006" s="174"/>
      <c r="BF2006" s="174"/>
      <c r="BG2006" s="164"/>
      <c r="BH2006" s="164"/>
      <c r="BI2006" s="164"/>
      <c r="BK2006" s="137">
        <v>1159</v>
      </c>
      <c r="BL2006" s="137">
        <f t="shared" si="389"/>
        <v>7.4112000000001466</v>
      </c>
      <c r="BM2006" s="137">
        <f t="shared" si="390"/>
        <v>0.38735622107591794</v>
      </c>
      <c r="BN2006" s="137">
        <f t="shared" si="391"/>
        <v>6.2542076098942578E-4</v>
      </c>
      <c r="BO2006" s="137" t="str">
        <f t="shared" si="392"/>
        <v/>
      </c>
      <c r="BP2006" s="137" t="str">
        <f t="shared" si="402"/>
        <v/>
      </c>
    </row>
    <row r="2007" spans="3:68" ht="20.100000000000001" customHeight="1" x14ac:dyDescent="0.25">
      <c r="C2007" s="12"/>
      <c r="E2007" s="130"/>
      <c r="F2007" s="130"/>
      <c r="S2007" s="138"/>
      <c r="U2007" s="154"/>
      <c r="V2007" s="154"/>
      <c r="AF2007" s="137">
        <v>1183</v>
      </c>
      <c r="AG2007" s="137">
        <f t="shared" si="393"/>
        <v>0.73200000000000021</v>
      </c>
      <c r="AK2007" s="137">
        <f t="shared" si="394"/>
        <v>0.30518090922836272</v>
      </c>
      <c r="AL2007" s="137">
        <f t="shared" si="395"/>
        <v>0.76791571611316667</v>
      </c>
      <c r="AM2007" s="137" t="str">
        <f t="shared" si="396"/>
        <v/>
      </c>
      <c r="AN2007" s="137">
        <f t="shared" si="397"/>
        <v>0.30518090922836272</v>
      </c>
      <c r="AO2007" s="137" t="str">
        <f t="shared" si="398"/>
        <v/>
      </c>
      <c r="AP2007" s="137">
        <f t="shared" si="399"/>
        <v>0</v>
      </c>
      <c r="AQ2007" s="137" t="str">
        <f t="shared" si="400"/>
        <v/>
      </c>
      <c r="AR2007" s="137" t="str">
        <f t="shared" si="401"/>
        <v/>
      </c>
      <c r="AZ2007" s="163"/>
      <c r="BA2007" s="142"/>
      <c r="BB2007" s="163"/>
      <c r="BC2007" s="174"/>
      <c r="BD2007" s="174"/>
      <c r="BE2007" s="174"/>
      <c r="BF2007" s="174"/>
      <c r="BG2007" s="164"/>
      <c r="BH2007" s="164"/>
      <c r="BI2007" s="164"/>
      <c r="BK2007" s="137">
        <v>1160</v>
      </c>
      <c r="BL2007" s="137">
        <f t="shared" si="389"/>
        <v>7.4176000000001467</v>
      </c>
      <c r="BM2007" s="137">
        <f t="shared" si="390"/>
        <v>0.38673080031492851</v>
      </c>
      <c r="BN2007" s="137">
        <f t="shared" si="391"/>
        <v>6.2476880741291207E-4</v>
      </c>
      <c r="BO2007" s="137" t="str">
        <f t="shared" si="392"/>
        <v/>
      </c>
      <c r="BP2007" s="137" t="str">
        <f t="shared" si="402"/>
        <v/>
      </c>
    </row>
    <row r="2008" spans="3:68" ht="20.100000000000001" customHeight="1" x14ac:dyDescent="0.25">
      <c r="C2008" s="12"/>
      <c r="E2008" s="130"/>
      <c r="F2008" s="130"/>
      <c r="S2008" s="138"/>
      <c r="U2008" s="154"/>
      <c r="V2008" s="154"/>
      <c r="AF2008" s="137">
        <v>1184</v>
      </c>
      <c r="AG2008" s="137">
        <f t="shared" si="393"/>
        <v>0.73599999999999977</v>
      </c>
      <c r="AK2008" s="137">
        <f t="shared" si="394"/>
        <v>0.30428621213689644</v>
      </c>
      <c r="AL2008" s="137">
        <f t="shared" si="395"/>
        <v>0.76913465110553236</v>
      </c>
      <c r="AM2008" s="137" t="str">
        <f t="shared" si="396"/>
        <v/>
      </c>
      <c r="AN2008" s="137">
        <f t="shared" si="397"/>
        <v>0.30428621213689644</v>
      </c>
      <c r="AO2008" s="137" t="str">
        <f t="shared" si="398"/>
        <v/>
      </c>
      <c r="AP2008" s="137">
        <f t="shared" si="399"/>
        <v>0</v>
      </c>
      <c r="AQ2008" s="137" t="str">
        <f t="shared" si="400"/>
        <v/>
      </c>
      <c r="AR2008" s="137" t="str">
        <f t="shared" si="401"/>
        <v/>
      </c>
      <c r="AZ2008" s="163"/>
      <c r="BA2008" s="142"/>
      <c r="BB2008" s="163"/>
      <c r="BC2008" s="174"/>
      <c r="BD2008" s="174"/>
      <c r="BE2008" s="174"/>
      <c r="BF2008" s="174"/>
      <c r="BG2008" s="164"/>
      <c r="BH2008" s="164"/>
      <c r="BI2008" s="164"/>
      <c r="BK2008" s="137">
        <v>1161</v>
      </c>
      <c r="BL2008" s="137">
        <f t="shared" si="389"/>
        <v>7.4240000000001469</v>
      </c>
      <c r="BM2008" s="137">
        <f t="shared" si="390"/>
        <v>0.3861060315075156</v>
      </c>
      <c r="BN2008" s="137">
        <f t="shared" si="391"/>
        <v>6.2411637289588873E-4</v>
      </c>
      <c r="BO2008" s="137" t="str">
        <f t="shared" si="392"/>
        <v/>
      </c>
      <c r="BP2008" s="137" t="str">
        <f t="shared" si="402"/>
        <v/>
      </c>
    </row>
    <row r="2009" spans="3:68" ht="20.100000000000001" customHeight="1" x14ac:dyDescent="0.25">
      <c r="C2009" s="12"/>
      <c r="E2009" s="130"/>
      <c r="F2009" s="130"/>
      <c r="S2009" s="138"/>
      <c r="U2009" s="154"/>
      <c r="V2009" s="154"/>
      <c r="AF2009" s="137">
        <v>1185</v>
      </c>
      <c r="AG2009" s="137">
        <f t="shared" si="393"/>
        <v>0.74000000000000021</v>
      </c>
      <c r="AK2009" s="137">
        <f t="shared" si="394"/>
        <v>0.30338928375630009</v>
      </c>
      <c r="AL2009" s="137">
        <f t="shared" si="395"/>
        <v>0.77035000283520949</v>
      </c>
      <c r="AM2009" s="137" t="str">
        <f t="shared" si="396"/>
        <v/>
      </c>
      <c r="AN2009" s="137">
        <f t="shared" si="397"/>
        <v>0.30338928375630009</v>
      </c>
      <c r="AO2009" s="137" t="str">
        <f t="shared" si="398"/>
        <v/>
      </c>
      <c r="AP2009" s="137">
        <f t="shared" si="399"/>
        <v>0</v>
      </c>
      <c r="AQ2009" s="137" t="str">
        <f t="shared" si="400"/>
        <v/>
      </c>
      <c r="AR2009" s="137" t="str">
        <f t="shared" si="401"/>
        <v/>
      </c>
      <c r="AZ2009" s="163"/>
      <c r="BA2009" s="142"/>
      <c r="BB2009" s="163"/>
      <c r="BC2009" s="174"/>
      <c r="BD2009" s="174"/>
      <c r="BE2009" s="174"/>
      <c r="BF2009" s="174"/>
      <c r="BG2009" s="164"/>
      <c r="BH2009" s="164"/>
      <c r="BI2009" s="164"/>
      <c r="BK2009" s="137">
        <v>1162</v>
      </c>
      <c r="BL2009" s="137">
        <f t="shared" si="389"/>
        <v>7.4304000000001471</v>
      </c>
      <c r="BM2009" s="137">
        <f t="shared" si="390"/>
        <v>0.38548191513461971</v>
      </c>
      <c r="BN2009" s="137">
        <f t="shared" si="391"/>
        <v>6.2346346236280548E-4</v>
      </c>
      <c r="BO2009" s="137" t="str">
        <f t="shared" si="392"/>
        <v/>
      </c>
      <c r="BP2009" s="137" t="str">
        <f t="shared" si="402"/>
        <v/>
      </c>
    </row>
    <row r="2010" spans="3:68" ht="20.100000000000001" customHeight="1" x14ac:dyDescent="0.25">
      <c r="C2010" s="12"/>
      <c r="E2010" s="130"/>
      <c r="F2010" s="130"/>
      <c r="S2010" s="138"/>
      <c r="U2010" s="154"/>
      <c r="V2010" s="154"/>
      <c r="AF2010" s="137">
        <v>1186</v>
      </c>
      <c r="AG2010" s="137">
        <f t="shared" si="393"/>
        <v>0.74399999999999977</v>
      </c>
      <c r="AK2010" s="137">
        <f t="shared" si="394"/>
        <v>0.30249015932280471</v>
      </c>
      <c r="AL2010" s="137">
        <f t="shared" si="395"/>
        <v>0.7715617624475124</v>
      </c>
      <c r="AM2010" s="137" t="str">
        <f t="shared" si="396"/>
        <v/>
      </c>
      <c r="AN2010" s="137">
        <f t="shared" si="397"/>
        <v>0.30249015932280471</v>
      </c>
      <c r="AO2010" s="137" t="str">
        <f t="shared" si="398"/>
        <v/>
      </c>
      <c r="AP2010" s="137">
        <f t="shared" si="399"/>
        <v>0</v>
      </c>
      <c r="AQ2010" s="137" t="str">
        <f t="shared" si="400"/>
        <v/>
      </c>
      <c r="AR2010" s="137" t="str">
        <f t="shared" si="401"/>
        <v/>
      </c>
      <c r="AZ2010" s="163"/>
      <c r="BA2010" s="142"/>
      <c r="BB2010" s="163"/>
      <c r="BC2010" s="174"/>
      <c r="BD2010" s="174"/>
      <c r="BE2010" s="174"/>
      <c r="BF2010" s="174"/>
      <c r="BG2010" s="164"/>
      <c r="BH2010" s="164"/>
      <c r="BI2010" s="164"/>
      <c r="BK2010" s="137">
        <v>1163</v>
      </c>
      <c r="BL2010" s="137">
        <f t="shared" si="389"/>
        <v>7.4368000000001473</v>
      </c>
      <c r="BM2010" s="137">
        <f t="shared" si="390"/>
        <v>0.38485845167225691</v>
      </c>
      <c r="BN2010" s="137">
        <f t="shared" si="391"/>
        <v>6.2281008072462285E-4</v>
      </c>
      <c r="BO2010" s="137" t="str">
        <f t="shared" si="392"/>
        <v/>
      </c>
      <c r="BP2010" s="137" t="str">
        <f t="shared" si="402"/>
        <v/>
      </c>
    </row>
    <row r="2011" spans="3:68" ht="20.100000000000001" customHeight="1" x14ac:dyDescent="0.25">
      <c r="C2011" s="12"/>
      <c r="E2011" s="130"/>
      <c r="F2011" s="130"/>
      <c r="S2011" s="138"/>
      <c r="U2011" s="154"/>
      <c r="V2011" s="154"/>
      <c r="AF2011" s="137">
        <v>1187</v>
      </c>
      <c r="AG2011" s="137">
        <f t="shared" si="393"/>
        <v>0.74800000000000022</v>
      </c>
      <c r="AK2011" s="137">
        <f t="shared" si="394"/>
        <v>0.30158887407374979</v>
      </c>
      <c r="AL2011" s="137">
        <f t="shared" si="395"/>
        <v>0.77276992122870458</v>
      </c>
      <c r="AM2011" s="137" t="str">
        <f t="shared" si="396"/>
        <v/>
      </c>
      <c r="AN2011" s="137">
        <f t="shared" si="397"/>
        <v>0.30158887407374979</v>
      </c>
      <c r="AO2011" s="137" t="str">
        <f t="shared" si="398"/>
        <v/>
      </c>
      <c r="AP2011" s="137">
        <f t="shared" si="399"/>
        <v>0</v>
      </c>
      <c r="AQ2011" s="137" t="str">
        <f t="shared" si="400"/>
        <v/>
      </c>
      <c r="AR2011" s="137" t="str">
        <f t="shared" si="401"/>
        <v/>
      </c>
      <c r="AZ2011" s="163"/>
      <c r="BA2011" s="142"/>
      <c r="BB2011" s="163"/>
      <c r="BC2011" s="174"/>
      <c r="BD2011" s="174"/>
      <c r="BE2011" s="174"/>
      <c r="BF2011" s="174"/>
      <c r="BG2011" s="164"/>
      <c r="BH2011" s="164"/>
      <c r="BI2011" s="164"/>
      <c r="BK2011" s="137">
        <v>1164</v>
      </c>
      <c r="BL2011" s="137">
        <f t="shared" si="389"/>
        <v>7.4432000000001475</v>
      </c>
      <c r="BM2011" s="137">
        <f t="shared" si="390"/>
        <v>0.38423564159153228</v>
      </c>
      <c r="BN2011" s="137">
        <f t="shared" si="391"/>
        <v>6.2215623287842359E-4</v>
      </c>
      <c r="BO2011" s="137" t="str">
        <f t="shared" si="392"/>
        <v/>
      </c>
      <c r="BP2011" s="137" t="str">
        <f t="shared" si="402"/>
        <v/>
      </c>
    </row>
    <row r="2012" spans="3:68" ht="20.100000000000001" customHeight="1" x14ac:dyDescent="0.25">
      <c r="C2012" s="12"/>
      <c r="E2012" s="130"/>
      <c r="F2012" s="130"/>
      <c r="S2012" s="138"/>
      <c r="U2012" s="154"/>
      <c r="V2012" s="154"/>
      <c r="AF2012" s="137">
        <v>1188</v>
      </c>
      <c r="AG2012" s="137">
        <f t="shared" si="393"/>
        <v>0.75199999999999978</v>
      </c>
      <c r="AK2012" s="137">
        <f t="shared" si="394"/>
        <v>0.3006854632453293</v>
      </c>
      <c r="AL2012" s="137">
        <f t="shared" si="395"/>
        <v>0.77397447060599667</v>
      </c>
      <c r="AM2012" s="137" t="str">
        <f t="shared" si="396"/>
        <v/>
      </c>
      <c r="AN2012" s="137">
        <f t="shared" si="397"/>
        <v>0.3006854632453293</v>
      </c>
      <c r="AO2012" s="137" t="str">
        <f t="shared" si="398"/>
        <v/>
      </c>
      <c r="AP2012" s="137">
        <f t="shared" si="399"/>
        <v>0</v>
      </c>
      <c r="AQ2012" s="137" t="str">
        <f t="shared" si="400"/>
        <v/>
      </c>
      <c r="AR2012" s="137" t="str">
        <f t="shared" si="401"/>
        <v/>
      </c>
      <c r="AZ2012" s="163"/>
      <c r="BA2012" s="142"/>
      <c r="BB2012" s="163"/>
      <c r="BC2012" s="174"/>
      <c r="BD2012" s="174"/>
      <c r="BE2012" s="174"/>
      <c r="BF2012" s="174"/>
      <c r="BG2012" s="164"/>
      <c r="BH2012" s="164"/>
      <c r="BI2012" s="164"/>
      <c r="BK2012" s="137">
        <v>1165</v>
      </c>
      <c r="BL2012" s="137">
        <f t="shared" si="389"/>
        <v>7.4496000000001477</v>
      </c>
      <c r="BM2012" s="137">
        <f t="shared" si="390"/>
        <v>0.38361348535865386</v>
      </c>
      <c r="BN2012" s="137">
        <f t="shared" si="391"/>
        <v>6.2150192370580282E-4</v>
      </c>
      <c r="BO2012" s="137" t="str">
        <f t="shared" si="392"/>
        <v/>
      </c>
      <c r="BP2012" s="137" t="str">
        <f t="shared" si="402"/>
        <v/>
      </c>
    </row>
    <row r="2013" spans="3:68" ht="20.100000000000001" customHeight="1" x14ac:dyDescent="0.25">
      <c r="C2013" s="12"/>
      <c r="E2013" s="130"/>
      <c r="F2013" s="130"/>
      <c r="S2013" s="138"/>
      <c r="U2013" s="154"/>
      <c r="V2013" s="154"/>
      <c r="AF2013" s="137">
        <v>1189</v>
      </c>
      <c r="AG2013" s="137">
        <f t="shared" si="393"/>
        <v>0.75600000000000023</v>
      </c>
      <c r="AK2013" s="137">
        <f t="shared" si="394"/>
        <v>0.29977996207034224</v>
      </c>
      <c r="AL2013" s="137">
        <f t="shared" si="395"/>
        <v>0.77517540214753866</v>
      </c>
      <c r="AM2013" s="137" t="str">
        <f t="shared" si="396"/>
        <v/>
      </c>
      <c r="AN2013" s="137">
        <f t="shared" si="397"/>
        <v>0.29977996207034224</v>
      </c>
      <c r="AO2013" s="137" t="str">
        <f t="shared" si="398"/>
        <v/>
      </c>
      <c r="AP2013" s="137">
        <f t="shared" si="399"/>
        <v>0</v>
      </c>
      <c r="AQ2013" s="137" t="str">
        <f t="shared" si="400"/>
        <v/>
      </c>
      <c r="AR2013" s="137" t="str">
        <f t="shared" si="401"/>
        <v/>
      </c>
      <c r="AZ2013" s="163"/>
      <c r="BA2013" s="142"/>
      <c r="BB2013" s="163"/>
      <c r="BC2013" s="174"/>
      <c r="BD2013" s="174"/>
      <c r="BE2013" s="174"/>
      <c r="BF2013" s="174"/>
      <c r="BG2013" s="164"/>
      <c r="BH2013" s="164"/>
      <c r="BI2013" s="164"/>
      <c r="BK2013" s="137">
        <v>1166</v>
      </c>
      <c r="BL2013" s="137">
        <f t="shared" si="389"/>
        <v>7.4560000000001478</v>
      </c>
      <c r="BM2013" s="137">
        <f t="shared" si="390"/>
        <v>0.38299198343494806</v>
      </c>
      <c r="BN2013" s="137">
        <f t="shared" si="391"/>
        <v>6.2084715807697588E-4</v>
      </c>
      <c r="BO2013" s="137" t="str">
        <f t="shared" si="392"/>
        <v/>
      </c>
      <c r="BP2013" s="137" t="str">
        <f t="shared" si="402"/>
        <v/>
      </c>
    </row>
    <row r="2014" spans="3:68" ht="20.100000000000001" customHeight="1" x14ac:dyDescent="0.25">
      <c r="C2014" s="12"/>
      <c r="E2014" s="130"/>
      <c r="F2014" s="130"/>
      <c r="S2014" s="138"/>
      <c r="U2014" s="154"/>
      <c r="V2014" s="154"/>
      <c r="AF2014" s="137">
        <v>1190</v>
      </c>
      <c r="AG2014" s="137">
        <f t="shared" si="393"/>
        <v>0.75999999999999979</v>
      </c>
      <c r="AK2014" s="137">
        <f t="shared" si="394"/>
        <v>0.29887240577595287</v>
      </c>
      <c r="AL2014" s="137">
        <f t="shared" si="395"/>
        <v>0.77637270756240051</v>
      </c>
      <c r="AM2014" s="137" t="str">
        <f t="shared" si="396"/>
        <v/>
      </c>
      <c r="AN2014" s="137">
        <f t="shared" si="397"/>
        <v>0.29887240577595287</v>
      </c>
      <c r="AO2014" s="137" t="str">
        <f t="shared" si="398"/>
        <v/>
      </c>
      <c r="AP2014" s="137">
        <f t="shared" si="399"/>
        <v>0</v>
      </c>
      <c r="AQ2014" s="137" t="str">
        <f t="shared" si="400"/>
        <v/>
      </c>
      <c r="AR2014" s="137" t="str">
        <f t="shared" si="401"/>
        <v/>
      </c>
      <c r="AZ2014" s="163"/>
      <c r="BA2014" s="142"/>
      <c r="BB2014" s="163"/>
      <c r="BC2014" s="174"/>
      <c r="BD2014" s="174"/>
      <c r="BE2014" s="174"/>
      <c r="BF2014" s="174"/>
      <c r="BG2014" s="164"/>
      <c r="BH2014" s="164"/>
      <c r="BI2014" s="164"/>
      <c r="BK2014" s="137">
        <v>1167</v>
      </c>
      <c r="BL2014" s="137">
        <f t="shared" si="389"/>
        <v>7.462400000000148</v>
      </c>
      <c r="BM2014" s="137">
        <f t="shared" si="390"/>
        <v>0.38237113627687108</v>
      </c>
      <c r="BN2014" s="137">
        <f t="shared" si="391"/>
        <v>6.2019194084617091E-4</v>
      </c>
      <c r="BO2014" s="137" t="str">
        <f t="shared" si="392"/>
        <v/>
      </c>
      <c r="BP2014" s="137" t="str">
        <f t="shared" si="402"/>
        <v/>
      </c>
    </row>
    <row r="2015" spans="3:68" ht="20.100000000000001" customHeight="1" x14ac:dyDescent="0.25">
      <c r="C2015" s="12"/>
      <c r="E2015" s="130"/>
      <c r="F2015" s="130"/>
      <c r="S2015" s="138"/>
      <c r="U2015" s="154"/>
      <c r="V2015" s="154"/>
      <c r="AF2015" s="137">
        <v>1191</v>
      </c>
      <c r="AG2015" s="137">
        <f t="shared" si="393"/>
        <v>0.76400000000000023</v>
      </c>
      <c r="AK2015" s="137">
        <f t="shared" si="394"/>
        <v>0.29796282958145454</v>
      </c>
      <c r="AL2015" s="137">
        <f t="shared" si="395"/>
        <v>0.77756637870054668</v>
      </c>
      <c r="AM2015" s="137" t="str">
        <f t="shared" si="396"/>
        <v/>
      </c>
      <c r="AN2015" s="137">
        <f t="shared" si="397"/>
        <v>0.29796282958145454</v>
      </c>
      <c r="AO2015" s="137" t="str">
        <f t="shared" si="398"/>
        <v/>
      </c>
      <c r="AP2015" s="137">
        <f t="shared" si="399"/>
        <v>0</v>
      </c>
      <c r="AQ2015" s="137" t="str">
        <f t="shared" si="400"/>
        <v/>
      </c>
      <c r="AR2015" s="137" t="str">
        <f t="shared" si="401"/>
        <v/>
      </c>
      <c r="AZ2015" s="163"/>
      <c r="BA2015" s="142"/>
      <c r="BB2015" s="163"/>
      <c r="BC2015" s="174"/>
      <c r="BD2015" s="174"/>
      <c r="BE2015" s="174"/>
      <c r="BF2015" s="174"/>
      <c r="BG2015" s="164"/>
      <c r="BH2015" s="164"/>
      <c r="BI2015" s="164"/>
      <c r="BK2015" s="137">
        <v>1168</v>
      </c>
      <c r="BL2015" s="137">
        <f t="shared" si="389"/>
        <v>7.4688000000001482</v>
      </c>
      <c r="BM2015" s="137">
        <f t="shared" si="390"/>
        <v>0.38175094433602491</v>
      </c>
      <c r="BN2015" s="137">
        <f t="shared" si="391"/>
        <v>6.1953627685473744E-4</v>
      </c>
      <c r="BO2015" s="137" t="str">
        <f t="shared" si="392"/>
        <v/>
      </c>
      <c r="BP2015" s="137" t="str">
        <f t="shared" si="402"/>
        <v/>
      </c>
    </row>
    <row r="2016" spans="3:68" ht="20.100000000000001" customHeight="1" x14ac:dyDescent="0.25">
      <c r="C2016" s="12"/>
      <c r="E2016" s="130"/>
      <c r="F2016" s="130"/>
      <c r="S2016" s="138"/>
      <c r="U2016" s="154"/>
      <c r="V2016" s="154"/>
      <c r="AF2016" s="137">
        <v>1192</v>
      </c>
      <c r="AG2016" s="137">
        <f t="shared" si="393"/>
        <v>0.76799999999999979</v>
      </c>
      <c r="AK2016" s="137">
        <f t="shared" si="394"/>
        <v>0.2970512686960452</v>
      </c>
      <c r="AL2016" s="137">
        <f t="shared" si="395"/>
        <v>0.77875640755279807</v>
      </c>
      <c r="AM2016" s="137" t="str">
        <f t="shared" si="396"/>
        <v/>
      </c>
      <c r="AN2016" s="137">
        <f t="shared" si="397"/>
        <v>0.2970512686960452</v>
      </c>
      <c r="AO2016" s="137" t="str">
        <f t="shared" si="398"/>
        <v/>
      </c>
      <c r="AP2016" s="137">
        <f t="shared" si="399"/>
        <v>0</v>
      </c>
      <c r="AQ2016" s="137" t="str">
        <f t="shared" si="400"/>
        <v/>
      </c>
      <c r="AR2016" s="137" t="str">
        <f t="shared" si="401"/>
        <v/>
      </c>
      <c r="AZ2016" s="163"/>
      <c r="BA2016" s="142"/>
      <c r="BB2016" s="163"/>
      <c r="BC2016" s="174"/>
      <c r="BD2016" s="174"/>
      <c r="BE2016" s="174"/>
      <c r="BF2016" s="174"/>
      <c r="BG2016" s="164"/>
      <c r="BH2016" s="164"/>
      <c r="BI2016" s="164"/>
      <c r="BK2016" s="137">
        <v>1169</v>
      </c>
      <c r="BL2016" s="137">
        <f t="shared" si="389"/>
        <v>7.4752000000001484</v>
      </c>
      <c r="BM2016" s="137">
        <f t="shared" si="390"/>
        <v>0.38113140805917017</v>
      </c>
      <c r="BN2016" s="137">
        <f t="shared" si="391"/>
        <v>6.1888017093020276E-4</v>
      </c>
      <c r="BO2016" s="137" t="str">
        <f t="shared" si="392"/>
        <v/>
      </c>
      <c r="BP2016" s="137" t="str">
        <f t="shared" si="402"/>
        <v/>
      </c>
    </row>
    <row r="2017" spans="3:68" ht="20.100000000000001" customHeight="1" x14ac:dyDescent="0.25">
      <c r="C2017" s="12"/>
      <c r="E2017" s="130"/>
      <c r="F2017" s="130"/>
      <c r="S2017" s="138"/>
      <c r="U2017" s="154"/>
      <c r="V2017" s="154"/>
      <c r="AF2017" s="137">
        <v>1193</v>
      </c>
      <c r="AG2017" s="137">
        <f t="shared" si="393"/>
        <v>0.77200000000000024</v>
      </c>
      <c r="AK2017" s="137">
        <f t="shared" si="394"/>
        <v>0.29613775831660588</v>
      </c>
      <c r="AL2017" s="137">
        <f t="shared" si="395"/>
        <v>0.77994278625079028</v>
      </c>
      <c r="AM2017" s="137" t="str">
        <f t="shared" si="396"/>
        <v/>
      </c>
      <c r="AN2017" s="137">
        <f t="shared" si="397"/>
        <v>0.29613775831660588</v>
      </c>
      <c r="AO2017" s="137" t="str">
        <f t="shared" si="398"/>
        <v/>
      </c>
      <c r="AP2017" s="137">
        <f t="shared" si="399"/>
        <v>0</v>
      </c>
      <c r="AQ2017" s="137" t="str">
        <f t="shared" si="400"/>
        <v/>
      </c>
      <c r="AR2017" s="137" t="str">
        <f t="shared" si="401"/>
        <v/>
      </c>
      <c r="AZ2017" s="163"/>
      <c r="BA2017" s="142"/>
      <c r="BB2017" s="163"/>
      <c r="BC2017" s="174"/>
      <c r="BD2017" s="174"/>
      <c r="BE2017" s="174"/>
      <c r="BF2017" s="174"/>
      <c r="BG2017" s="164"/>
      <c r="BH2017" s="164"/>
      <c r="BI2017" s="164"/>
      <c r="BK2017" s="137">
        <v>1170</v>
      </c>
      <c r="BL2017" s="137">
        <f t="shared" si="389"/>
        <v>7.4816000000001486</v>
      </c>
      <c r="BM2017" s="137">
        <f t="shared" si="390"/>
        <v>0.38051252788823997</v>
      </c>
      <c r="BN2017" s="137">
        <f t="shared" si="391"/>
        <v>6.182236278856057E-4</v>
      </c>
      <c r="BO2017" s="137" t="str">
        <f t="shared" si="392"/>
        <v/>
      </c>
      <c r="BP2017" s="137" t="str">
        <f t="shared" si="402"/>
        <v/>
      </c>
    </row>
    <row r="2018" spans="3:68" ht="20.100000000000001" customHeight="1" x14ac:dyDescent="0.25">
      <c r="C2018" s="12"/>
      <c r="E2018" s="130"/>
      <c r="F2018" s="130"/>
      <c r="S2018" s="138"/>
      <c r="U2018" s="154"/>
      <c r="V2018" s="154"/>
      <c r="AF2018" s="137">
        <v>1194</v>
      </c>
      <c r="AG2018" s="137">
        <f t="shared" si="393"/>
        <v>0.7759999999999998</v>
      </c>
      <c r="AK2018" s="137">
        <f t="shared" si="394"/>
        <v>0.29522233362549144</v>
      </c>
      <c r="AL2018" s="137">
        <f t="shared" si="395"/>
        <v>0.78112550706691619</v>
      </c>
      <c r="AM2018" s="137" t="str">
        <f t="shared" si="396"/>
        <v/>
      </c>
      <c r="AN2018" s="137">
        <f t="shared" si="397"/>
        <v>0.29522233362549144</v>
      </c>
      <c r="AO2018" s="137" t="str">
        <f t="shared" si="398"/>
        <v/>
      </c>
      <c r="AP2018" s="137">
        <f t="shared" si="399"/>
        <v>0</v>
      </c>
      <c r="AQ2018" s="137" t="str">
        <f t="shared" si="400"/>
        <v/>
      </c>
      <c r="AR2018" s="137" t="str">
        <f t="shared" si="401"/>
        <v/>
      </c>
      <c r="AZ2018" s="163"/>
      <c r="BA2018" s="142"/>
      <c r="BB2018" s="163"/>
      <c r="BC2018" s="174"/>
      <c r="BD2018" s="174"/>
      <c r="BE2018" s="174"/>
      <c r="BF2018" s="174"/>
      <c r="BG2018" s="164"/>
      <c r="BH2018" s="164"/>
      <c r="BI2018" s="164"/>
      <c r="BK2018" s="137">
        <v>1171</v>
      </c>
      <c r="BL2018" s="137">
        <f t="shared" si="389"/>
        <v>7.4880000000001488</v>
      </c>
      <c r="BM2018" s="137">
        <f t="shared" si="390"/>
        <v>0.37989430426035437</v>
      </c>
      <c r="BN2018" s="137">
        <f t="shared" si="391"/>
        <v>6.1756665252071796E-4</v>
      </c>
      <c r="BO2018" s="137" t="str">
        <f t="shared" si="392"/>
        <v/>
      </c>
      <c r="BP2018" s="137" t="str">
        <f t="shared" si="402"/>
        <v/>
      </c>
    </row>
    <row r="2019" spans="3:68" ht="20.100000000000001" customHeight="1" x14ac:dyDescent="0.25">
      <c r="C2019" s="12"/>
      <c r="E2019" s="130"/>
      <c r="F2019" s="130"/>
      <c r="S2019" s="138"/>
      <c r="U2019" s="154"/>
      <c r="V2019" s="154"/>
      <c r="AF2019" s="137">
        <v>1195</v>
      </c>
      <c r="AG2019" s="137">
        <f t="shared" si="393"/>
        <v>0.78000000000000025</v>
      </c>
      <c r="AK2019" s="137">
        <f t="shared" si="394"/>
        <v>0.29430502978832507</v>
      </c>
      <c r="AL2019" s="137">
        <f t="shared" si="395"/>
        <v>0.78230456241426705</v>
      </c>
      <c r="AM2019" s="137" t="str">
        <f t="shared" si="396"/>
        <v/>
      </c>
      <c r="AN2019" s="137">
        <f t="shared" si="397"/>
        <v>0.29430502978832507</v>
      </c>
      <c r="AO2019" s="137" t="str">
        <f t="shared" si="398"/>
        <v/>
      </c>
      <c r="AP2019" s="137">
        <f t="shared" si="399"/>
        <v>0</v>
      </c>
      <c r="AQ2019" s="137" t="str">
        <f t="shared" si="400"/>
        <v/>
      </c>
      <c r="AR2019" s="137" t="str">
        <f t="shared" si="401"/>
        <v/>
      </c>
      <c r="AZ2019" s="163"/>
      <c r="BA2019" s="142"/>
      <c r="BB2019" s="163"/>
      <c r="BC2019" s="174"/>
      <c r="BD2019" s="174"/>
      <c r="BE2019" s="174"/>
      <c r="BF2019" s="174"/>
      <c r="BG2019" s="164"/>
      <c r="BH2019" s="164"/>
      <c r="BI2019" s="164"/>
      <c r="BK2019" s="137">
        <v>1172</v>
      </c>
      <c r="BL2019" s="137">
        <f t="shared" si="389"/>
        <v>7.4944000000001489</v>
      </c>
      <c r="BM2019" s="137">
        <f t="shared" si="390"/>
        <v>0.37927673760783365</v>
      </c>
      <c r="BN2019" s="137">
        <f t="shared" si="391"/>
        <v>6.169092496211559E-4</v>
      </c>
      <c r="BO2019" s="137" t="str">
        <f t="shared" si="392"/>
        <v/>
      </c>
      <c r="BP2019" s="137" t="str">
        <f t="shared" si="402"/>
        <v/>
      </c>
    </row>
    <row r="2020" spans="3:68" ht="20.100000000000001" customHeight="1" x14ac:dyDescent="0.25">
      <c r="C2020" s="12"/>
      <c r="E2020" s="130"/>
      <c r="F2020" s="130"/>
      <c r="S2020" s="138"/>
      <c r="U2020" s="154"/>
      <c r="V2020" s="154"/>
      <c r="AF2020" s="137">
        <v>1196</v>
      </c>
      <c r="AG2020" s="137">
        <f t="shared" si="393"/>
        <v>0.78399999999999981</v>
      </c>
      <c r="AK2020" s="137">
        <f t="shared" si="394"/>
        <v>0.29338588195180482</v>
      </c>
      <c r="AL2020" s="137">
        <f t="shared" si="395"/>
        <v>0.78347994484655792</v>
      </c>
      <c r="AM2020" s="137" t="str">
        <f t="shared" si="396"/>
        <v/>
      </c>
      <c r="AN2020" s="137">
        <f t="shared" si="397"/>
        <v>0.29338588195180482</v>
      </c>
      <c r="AO2020" s="137" t="str">
        <f t="shared" si="398"/>
        <v/>
      </c>
      <c r="AP2020" s="137">
        <f t="shared" si="399"/>
        <v>0</v>
      </c>
      <c r="AQ2020" s="137" t="str">
        <f t="shared" si="400"/>
        <v/>
      </c>
      <c r="AR2020" s="137" t="str">
        <f t="shared" si="401"/>
        <v/>
      </c>
      <c r="AZ2020" s="163"/>
      <c r="BA2020" s="142"/>
      <c r="BB2020" s="163"/>
      <c r="BC2020" s="174"/>
      <c r="BD2020" s="174"/>
      <c r="BE2020" s="174"/>
      <c r="BF2020" s="174"/>
      <c r="BG2020" s="164"/>
      <c r="BH2020" s="164"/>
      <c r="BI2020" s="164"/>
      <c r="BK2020" s="137">
        <v>1173</v>
      </c>
      <c r="BL2020" s="137">
        <f t="shared" si="389"/>
        <v>7.5008000000001491</v>
      </c>
      <c r="BM2020" s="137">
        <f t="shared" si="390"/>
        <v>0.37865982835821249</v>
      </c>
      <c r="BN2020" s="137">
        <f t="shared" si="391"/>
        <v>6.1625142395888011E-4</v>
      </c>
      <c r="BO2020" s="137" t="str">
        <f t="shared" si="392"/>
        <v/>
      </c>
      <c r="BP2020" s="137" t="str">
        <f t="shared" si="402"/>
        <v/>
      </c>
    </row>
    <row r="2021" spans="3:68" ht="20.100000000000001" customHeight="1" x14ac:dyDescent="0.25">
      <c r="C2021" s="12"/>
      <c r="E2021" s="130"/>
      <c r="F2021" s="130"/>
      <c r="S2021" s="138"/>
      <c r="U2021" s="154"/>
      <c r="V2021" s="154"/>
      <c r="AF2021" s="137">
        <v>1197</v>
      </c>
      <c r="AG2021" s="137">
        <f t="shared" si="393"/>
        <v>0.78800000000000026</v>
      </c>
      <c r="AK2021" s="137">
        <f t="shared" si="394"/>
        <v>0.29246492524151452</v>
      </c>
      <c r="AL2021" s="137">
        <f t="shared" si="395"/>
        <v>0.78465164705805068</v>
      </c>
      <c r="AM2021" s="137" t="str">
        <f t="shared" si="396"/>
        <v/>
      </c>
      <c r="AN2021" s="137">
        <f t="shared" si="397"/>
        <v>0.29246492524151452</v>
      </c>
      <c r="AO2021" s="137" t="str">
        <f t="shared" si="398"/>
        <v/>
      </c>
      <c r="AP2021" s="137">
        <f t="shared" si="399"/>
        <v>0</v>
      </c>
      <c r="AQ2021" s="137" t="str">
        <f t="shared" si="400"/>
        <v/>
      </c>
      <c r="AR2021" s="137" t="str">
        <f t="shared" si="401"/>
        <v/>
      </c>
      <c r="AZ2021" s="163"/>
      <c r="BA2021" s="142"/>
      <c r="BB2021" s="163"/>
      <c r="BC2021" s="174"/>
      <c r="BD2021" s="174"/>
      <c r="BE2021" s="174"/>
      <c r="BF2021" s="174"/>
      <c r="BG2021" s="164"/>
      <c r="BH2021" s="164"/>
      <c r="BI2021" s="164"/>
      <c r="BK2021" s="137">
        <v>1174</v>
      </c>
      <c r="BL2021" s="137">
        <f t="shared" ref="BL2021:BL2084" si="403">BL2020+$BO$845</f>
        <v>7.5072000000001493</v>
      </c>
      <c r="BM2021" s="137">
        <f t="shared" ref="BM2021:BM2084" si="404">_xlfn.CHISQ.DIST.RT(BL2021,7)</f>
        <v>0.37804357693425361</v>
      </c>
      <c r="BN2021" s="137">
        <f t="shared" ref="BN2021:BN2084" si="405">BM2021-BM2022</f>
        <v>6.1559318029225096E-4</v>
      </c>
      <c r="BO2021" s="137" t="str">
        <f t="shared" ref="BO2021:BO2084" si="406">IF(BM2021&lt;(1-$BI$852),BN2021,"")</f>
        <v/>
      </c>
      <c r="BP2021" s="137" t="str">
        <f t="shared" si="402"/>
        <v/>
      </c>
    </row>
    <row r="2022" spans="3:68" ht="20.100000000000001" customHeight="1" x14ac:dyDescent="0.25">
      <c r="C2022" s="12"/>
      <c r="E2022" s="130"/>
      <c r="F2022" s="130"/>
      <c r="S2022" s="138"/>
      <c r="U2022" s="154"/>
      <c r="V2022" s="154"/>
      <c r="AF2022" s="137">
        <v>1198</v>
      </c>
      <c r="AG2022" s="137">
        <f t="shared" si="393"/>
        <v>0.79199999999999982</v>
      </c>
      <c r="AK2022" s="137">
        <f t="shared" si="394"/>
        <v>0.29154219475974724</v>
      </c>
      <c r="AL2022" s="137">
        <f t="shared" si="395"/>
        <v>0.78581966188346253</v>
      </c>
      <c r="AM2022" s="137" t="str">
        <f t="shared" si="396"/>
        <v/>
      </c>
      <c r="AN2022" s="137">
        <f t="shared" si="397"/>
        <v>0.29154219475974724</v>
      </c>
      <c r="AO2022" s="137" t="str">
        <f t="shared" si="398"/>
        <v/>
      </c>
      <c r="AP2022" s="137">
        <f t="shared" si="399"/>
        <v>0</v>
      </c>
      <c r="AQ2022" s="137" t="str">
        <f t="shared" si="400"/>
        <v/>
      </c>
      <c r="AR2022" s="137" t="str">
        <f t="shared" si="401"/>
        <v/>
      </c>
      <c r="AZ2022" s="163"/>
      <c r="BA2022" s="142"/>
      <c r="BB2022" s="163"/>
      <c r="BC2022" s="174"/>
      <c r="BD2022" s="174"/>
      <c r="BE2022" s="174"/>
      <c r="BF2022" s="174"/>
      <c r="BG2022" s="164"/>
      <c r="BH2022" s="164"/>
      <c r="BI2022" s="164"/>
      <c r="BK2022" s="137">
        <v>1175</v>
      </c>
      <c r="BL2022" s="137">
        <f t="shared" si="403"/>
        <v>7.5136000000001495</v>
      </c>
      <c r="BM2022" s="137">
        <f t="shared" si="404"/>
        <v>0.37742798375396136</v>
      </c>
      <c r="BN2022" s="137">
        <f t="shared" si="405"/>
        <v>6.1493452336525145E-4</v>
      </c>
      <c r="BO2022" s="137" t="str">
        <f t="shared" si="406"/>
        <v/>
      </c>
      <c r="BP2022" s="137" t="str">
        <f t="shared" si="402"/>
        <v/>
      </c>
    </row>
    <row r="2023" spans="3:68" ht="20.100000000000001" customHeight="1" x14ac:dyDescent="0.25">
      <c r="C2023" s="12"/>
      <c r="E2023" s="130"/>
      <c r="F2023" s="130"/>
      <c r="S2023" s="138"/>
      <c r="U2023" s="154"/>
      <c r="V2023" s="154"/>
      <c r="AF2023" s="137">
        <v>1199</v>
      </c>
      <c r="AG2023" s="137">
        <f t="shared" si="393"/>
        <v>0.79600000000000026</v>
      </c>
      <c r="AK2023" s="137">
        <f t="shared" si="394"/>
        <v>0.29061772558333376</v>
      </c>
      <c r="AL2023" s="137">
        <f t="shared" si="395"/>
        <v>0.78698398229787037</v>
      </c>
      <c r="AM2023" s="137" t="str">
        <f t="shared" si="396"/>
        <v/>
      </c>
      <c r="AN2023" s="137">
        <f t="shared" si="397"/>
        <v>0.29061772558333376</v>
      </c>
      <c r="AO2023" s="137" t="str">
        <f t="shared" si="398"/>
        <v/>
      </c>
      <c r="AP2023" s="137">
        <f t="shared" si="399"/>
        <v>0</v>
      </c>
      <c r="AQ2023" s="137" t="str">
        <f t="shared" si="400"/>
        <v/>
      </c>
      <c r="AR2023" s="137" t="str">
        <f t="shared" si="401"/>
        <v/>
      </c>
      <c r="AZ2023" s="163"/>
      <c r="BA2023" s="142"/>
      <c r="BB2023" s="163"/>
      <c r="BC2023" s="174"/>
      <c r="BD2023" s="174"/>
      <c r="BE2023" s="174"/>
      <c r="BF2023" s="174"/>
      <c r="BG2023" s="164"/>
      <c r="BH2023" s="164"/>
      <c r="BI2023" s="164"/>
      <c r="BK2023" s="137">
        <v>1176</v>
      </c>
      <c r="BL2023" s="137">
        <f t="shared" si="403"/>
        <v>7.5200000000001497</v>
      </c>
      <c r="BM2023" s="137">
        <f t="shared" si="404"/>
        <v>0.37681304923059611</v>
      </c>
      <c r="BN2023" s="137">
        <f t="shared" si="405"/>
        <v>6.1427545790898597E-4</v>
      </c>
      <c r="BO2023" s="137" t="str">
        <f t="shared" si="406"/>
        <v/>
      </c>
      <c r="BP2023" s="137" t="str">
        <f t="shared" si="402"/>
        <v/>
      </c>
    </row>
    <row r="2024" spans="3:68" ht="20.100000000000001" customHeight="1" x14ac:dyDescent="0.25">
      <c r="C2024" s="12"/>
      <c r="E2024" s="130"/>
      <c r="F2024" s="130"/>
      <c r="S2024" s="138"/>
      <c r="U2024" s="154"/>
      <c r="V2024" s="154"/>
      <c r="AF2024" s="137">
        <v>1200</v>
      </c>
      <c r="AG2024" s="137">
        <f t="shared" si="393"/>
        <v>0.79999999999999982</v>
      </c>
      <c r="AK2024" s="137">
        <f t="shared" si="394"/>
        <v>0.28969155276148278</v>
      </c>
      <c r="AL2024" s="137">
        <f t="shared" si="395"/>
        <v>0.78814460141660325</v>
      </c>
      <c r="AM2024" s="137" t="str">
        <f t="shared" si="396"/>
        <v/>
      </c>
      <c r="AN2024" s="137">
        <f t="shared" si="397"/>
        <v>0.28969155276148278</v>
      </c>
      <c r="AO2024" s="137" t="str">
        <f t="shared" si="398"/>
        <v/>
      </c>
      <c r="AP2024" s="137">
        <f t="shared" si="399"/>
        <v>0</v>
      </c>
      <c r="AQ2024" s="137" t="str">
        <f t="shared" si="400"/>
        <v/>
      </c>
      <c r="AR2024" s="137" t="str">
        <f t="shared" si="401"/>
        <v/>
      </c>
      <c r="AZ2024" s="163"/>
      <c r="BA2024" s="142"/>
      <c r="BB2024" s="163"/>
      <c r="BC2024" s="174"/>
      <c r="BD2024" s="174"/>
      <c r="BE2024" s="174"/>
      <c r="BF2024" s="174"/>
      <c r="BG2024" s="164"/>
      <c r="BH2024" s="164"/>
      <c r="BI2024" s="164"/>
      <c r="BK2024" s="137">
        <v>1177</v>
      </c>
      <c r="BL2024" s="137">
        <f t="shared" si="403"/>
        <v>7.5264000000001499</v>
      </c>
      <c r="BM2024" s="137">
        <f t="shared" si="404"/>
        <v>0.37619877377268712</v>
      </c>
      <c r="BN2024" s="137">
        <f t="shared" si="405"/>
        <v>6.1361598863873823E-4</v>
      </c>
      <c r="BO2024" s="137" t="str">
        <f t="shared" si="406"/>
        <v/>
      </c>
      <c r="BP2024" s="137" t="str">
        <f t="shared" si="402"/>
        <v/>
      </c>
    </row>
    <row r="2025" spans="3:68" ht="20.100000000000001" customHeight="1" x14ac:dyDescent="0.25">
      <c r="C2025" s="12"/>
      <c r="E2025" s="130"/>
      <c r="F2025" s="130"/>
      <c r="S2025" s="138"/>
      <c r="U2025" s="154"/>
      <c r="V2025" s="154"/>
      <c r="AF2025" s="137">
        <v>1201</v>
      </c>
      <c r="AG2025" s="137">
        <f t="shared" si="393"/>
        <v>0.80400000000000027</v>
      </c>
      <c r="AK2025" s="137">
        <f t="shared" si="394"/>
        <v>0.28876371131362782</v>
      </c>
      <c r="AL2025" s="137">
        <f t="shared" si="395"/>
        <v>0.78930151249512903</v>
      </c>
      <c r="AM2025" s="137" t="str">
        <f t="shared" si="396"/>
        <v/>
      </c>
      <c r="AN2025" s="137">
        <f t="shared" si="397"/>
        <v>0.28876371131362782</v>
      </c>
      <c r="AO2025" s="137" t="str">
        <f t="shared" si="398"/>
        <v/>
      </c>
      <c r="AP2025" s="137">
        <f t="shared" si="399"/>
        <v>0</v>
      </c>
      <c r="AQ2025" s="137" t="str">
        <f t="shared" si="400"/>
        <v/>
      </c>
      <c r="AR2025" s="137" t="str">
        <f t="shared" si="401"/>
        <v/>
      </c>
      <c r="AZ2025" s="163"/>
      <c r="BA2025" s="142"/>
      <c r="BB2025" s="163"/>
      <c r="BC2025" s="174"/>
      <c r="BD2025" s="174"/>
      <c r="BE2025" s="174"/>
      <c r="BF2025" s="174"/>
      <c r="BG2025" s="164"/>
      <c r="BH2025" s="164"/>
      <c r="BI2025" s="164"/>
      <c r="BK2025" s="137">
        <v>1178</v>
      </c>
      <c r="BL2025" s="137">
        <f t="shared" si="403"/>
        <v>7.53280000000015</v>
      </c>
      <c r="BM2025" s="137">
        <f t="shared" si="404"/>
        <v>0.37558515778404838</v>
      </c>
      <c r="BN2025" s="137">
        <f t="shared" si="405"/>
        <v>6.1295612025885626E-4</v>
      </c>
      <c r="BO2025" s="137" t="str">
        <f t="shared" si="406"/>
        <v/>
      </c>
      <c r="BP2025" s="137" t="str">
        <f t="shared" si="402"/>
        <v/>
      </c>
    </row>
    <row r="2026" spans="3:68" ht="20.100000000000001" customHeight="1" x14ac:dyDescent="0.25">
      <c r="C2026" s="12"/>
      <c r="E2026" s="130"/>
      <c r="F2026" s="130"/>
      <c r="S2026" s="138"/>
      <c r="U2026" s="154"/>
      <c r="V2026" s="154"/>
      <c r="AF2026" s="137">
        <v>1202</v>
      </c>
      <c r="AG2026" s="137">
        <f t="shared" si="393"/>
        <v>0.80799999999999983</v>
      </c>
      <c r="AK2026" s="137">
        <f t="shared" si="394"/>
        <v>0.28783423622728582</v>
      </c>
      <c r="AL2026" s="137">
        <f t="shared" si="395"/>
        <v>0.79045470892892911</v>
      </c>
      <c r="AM2026" s="137" t="str">
        <f t="shared" si="396"/>
        <v/>
      </c>
      <c r="AN2026" s="137">
        <f t="shared" si="397"/>
        <v>0.28783423622728582</v>
      </c>
      <c r="AO2026" s="137" t="str">
        <f t="shared" si="398"/>
        <v/>
      </c>
      <c r="AP2026" s="137">
        <f t="shared" si="399"/>
        <v>0</v>
      </c>
      <c r="AQ2026" s="137" t="str">
        <f t="shared" si="400"/>
        <v/>
      </c>
      <c r="AR2026" s="137" t="str">
        <f t="shared" si="401"/>
        <v/>
      </c>
      <c r="AZ2026" s="163"/>
      <c r="BA2026" s="142"/>
      <c r="BB2026" s="163"/>
      <c r="BC2026" s="174"/>
      <c r="BD2026" s="174"/>
      <c r="BE2026" s="174"/>
      <c r="BF2026" s="174"/>
      <c r="BG2026" s="164"/>
      <c r="BH2026" s="164"/>
      <c r="BI2026" s="164"/>
      <c r="BK2026" s="137">
        <v>1179</v>
      </c>
      <c r="BL2026" s="137">
        <f t="shared" si="403"/>
        <v>7.5392000000001502</v>
      </c>
      <c r="BM2026" s="137">
        <f t="shared" si="404"/>
        <v>0.37497220166378953</v>
      </c>
      <c r="BN2026" s="137">
        <f t="shared" si="405"/>
        <v>6.1229585745797843E-4</v>
      </c>
      <c r="BO2026" s="137" t="str">
        <f t="shared" si="406"/>
        <v/>
      </c>
      <c r="BP2026" s="137" t="str">
        <f t="shared" si="402"/>
        <v/>
      </c>
    </row>
    <row r="2027" spans="3:68" ht="20.100000000000001" customHeight="1" x14ac:dyDescent="0.25">
      <c r="C2027" s="12"/>
      <c r="E2027" s="130"/>
      <c r="F2027" s="130"/>
      <c r="S2027" s="138"/>
      <c r="U2027" s="154"/>
      <c r="V2027" s="154"/>
      <c r="AF2027" s="137">
        <v>1203</v>
      </c>
      <c r="AG2027" s="137">
        <f t="shared" si="393"/>
        <v>0.81200000000000028</v>
      </c>
      <c r="AK2027" s="137">
        <f t="shared" si="394"/>
        <v>0.28690316245592212</v>
      </c>
      <c r="AL2027" s="137">
        <f t="shared" si="395"/>
        <v>0.79160418425336887</v>
      </c>
      <c r="AM2027" s="137" t="str">
        <f t="shared" si="396"/>
        <v/>
      </c>
      <c r="AN2027" s="137">
        <f t="shared" si="397"/>
        <v>0.28690316245592212</v>
      </c>
      <c r="AO2027" s="137" t="str">
        <f t="shared" si="398"/>
        <v/>
      </c>
      <c r="AP2027" s="137">
        <f t="shared" si="399"/>
        <v>0</v>
      </c>
      <c r="AQ2027" s="137" t="str">
        <f t="shared" si="400"/>
        <v/>
      </c>
      <c r="AR2027" s="137" t="str">
        <f t="shared" si="401"/>
        <v/>
      </c>
      <c r="AZ2027" s="163"/>
      <c r="BA2027" s="142"/>
      <c r="BB2027" s="163"/>
      <c r="BC2027" s="174"/>
      <c r="BD2027" s="174"/>
      <c r="BE2027" s="174"/>
      <c r="BF2027" s="174"/>
      <c r="BG2027" s="164"/>
      <c r="BH2027" s="164"/>
      <c r="BI2027" s="164"/>
      <c r="BK2027" s="137">
        <v>1180</v>
      </c>
      <c r="BL2027" s="137">
        <f t="shared" si="403"/>
        <v>7.5456000000001504</v>
      </c>
      <c r="BM2027" s="137">
        <f t="shared" si="404"/>
        <v>0.37435990580633155</v>
      </c>
      <c r="BN2027" s="137">
        <f t="shared" si="405"/>
        <v>6.1163520491153145E-4</v>
      </c>
      <c r="BO2027" s="137" t="str">
        <f t="shared" si="406"/>
        <v/>
      </c>
      <c r="BP2027" s="137" t="str">
        <f t="shared" si="402"/>
        <v/>
      </c>
    </row>
    <row r="2028" spans="3:68" ht="20.100000000000001" customHeight="1" x14ac:dyDescent="0.25">
      <c r="C2028" s="12"/>
      <c r="E2028" s="130"/>
      <c r="F2028" s="130"/>
      <c r="S2028" s="138"/>
      <c r="U2028" s="154"/>
      <c r="V2028" s="154"/>
      <c r="AF2028" s="137">
        <v>1204</v>
      </c>
      <c r="AG2028" s="137">
        <f t="shared" si="393"/>
        <v>0.81599999999999984</v>
      </c>
      <c r="AK2028" s="137">
        <f t="shared" si="394"/>
        <v>0.28597052491682845</v>
      </c>
      <c r="AL2028" s="137">
        <f t="shared" si="395"/>
        <v>0.7927499321435546</v>
      </c>
      <c r="AM2028" s="137" t="str">
        <f t="shared" si="396"/>
        <v/>
      </c>
      <c r="AN2028" s="137">
        <f t="shared" si="397"/>
        <v>0.28597052491682845</v>
      </c>
      <c r="AO2028" s="137" t="str">
        <f t="shared" si="398"/>
        <v/>
      </c>
      <c r="AP2028" s="137">
        <f t="shared" si="399"/>
        <v>0</v>
      </c>
      <c r="AQ2028" s="137" t="str">
        <f t="shared" si="400"/>
        <v/>
      </c>
      <c r="AR2028" s="137" t="str">
        <f t="shared" si="401"/>
        <v/>
      </c>
      <c r="AZ2028" s="163"/>
      <c r="BA2028" s="142"/>
      <c r="BB2028" s="163"/>
      <c r="BC2028" s="174"/>
      <c r="BD2028" s="174"/>
      <c r="BE2028" s="174"/>
      <c r="BF2028" s="174"/>
      <c r="BG2028" s="164"/>
      <c r="BH2028" s="164"/>
      <c r="BI2028" s="164"/>
      <c r="BK2028" s="137">
        <v>1181</v>
      </c>
      <c r="BL2028" s="137">
        <f t="shared" si="403"/>
        <v>7.5520000000001506</v>
      </c>
      <c r="BM2028" s="137">
        <f t="shared" si="404"/>
        <v>0.37374827060142002</v>
      </c>
      <c r="BN2028" s="137">
        <f t="shared" si="405"/>
        <v>6.1097416728111975E-4</v>
      </c>
      <c r="BO2028" s="137" t="str">
        <f t="shared" si="406"/>
        <v/>
      </c>
      <c r="BP2028" s="137" t="str">
        <f t="shared" si="402"/>
        <v/>
      </c>
    </row>
    <row r="2029" spans="3:68" ht="20.100000000000001" customHeight="1" x14ac:dyDescent="0.25">
      <c r="C2029" s="12"/>
      <c r="E2029" s="130"/>
      <c r="F2029" s="130"/>
      <c r="S2029" s="138"/>
      <c r="U2029" s="154"/>
      <c r="V2029" s="154"/>
      <c r="AF2029" s="137">
        <v>1205</v>
      </c>
      <c r="AG2029" s="137">
        <f t="shared" si="393"/>
        <v>0.82000000000000028</v>
      </c>
      <c r="AK2029" s="137">
        <f t="shared" si="394"/>
        <v>0.28503635848900716</v>
      </c>
      <c r="AL2029" s="137">
        <f t="shared" si="395"/>
        <v>0.79389194641418703</v>
      </c>
      <c r="AM2029" s="137" t="str">
        <f t="shared" si="396"/>
        <v/>
      </c>
      <c r="AN2029" s="137">
        <f t="shared" si="397"/>
        <v>0.28503635848900716</v>
      </c>
      <c r="AO2029" s="137" t="str">
        <f t="shared" si="398"/>
        <v/>
      </c>
      <c r="AP2029" s="137">
        <f t="shared" si="399"/>
        <v>0</v>
      </c>
      <c r="AQ2029" s="137" t="str">
        <f t="shared" si="400"/>
        <v/>
      </c>
      <c r="AR2029" s="137" t="str">
        <f t="shared" si="401"/>
        <v/>
      </c>
      <c r="AZ2029" s="163"/>
      <c r="BA2029" s="142"/>
      <c r="BB2029" s="163"/>
      <c r="BC2029" s="174"/>
      <c r="BD2029" s="174"/>
      <c r="BE2029" s="174"/>
      <c r="BF2029" s="174"/>
      <c r="BG2029" s="164"/>
      <c r="BH2029" s="164"/>
      <c r="BI2029" s="164"/>
      <c r="BK2029" s="137">
        <v>1182</v>
      </c>
      <c r="BL2029" s="137">
        <f t="shared" si="403"/>
        <v>7.5584000000001508</v>
      </c>
      <c r="BM2029" s="137">
        <f t="shared" si="404"/>
        <v>0.3731372964341389</v>
      </c>
      <c r="BN2029" s="137">
        <f t="shared" si="405"/>
        <v>6.1031274921496959E-4</v>
      </c>
      <c r="BO2029" s="137" t="str">
        <f t="shared" si="406"/>
        <v/>
      </c>
      <c r="BP2029" s="137" t="str">
        <f t="shared" si="402"/>
        <v/>
      </c>
    </row>
    <row r="2030" spans="3:68" ht="20.100000000000001" customHeight="1" x14ac:dyDescent="0.25">
      <c r="C2030" s="12"/>
      <c r="E2030" s="130"/>
      <c r="F2030" s="130"/>
      <c r="S2030" s="138"/>
      <c r="U2030" s="154"/>
      <c r="V2030" s="154"/>
      <c r="AF2030" s="137">
        <v>1206</v>
      </c>
      <c r="AG2030" s="137">
        <f t="shared" si="393"/>
        <v>0.82399999999999984</v>
      </c>
      <c r="AK2030" s="137">
        <f t="shared" si="394"/>
        <v>0.28410069801106874</v>
      </c>
      <c r="AL2030" s="137">
        <f t="shared" si="395"/>
        <v>0.79503022101940179</v>
      </c>
      <c r="AM2030" s="137" t="str">
        <f t="shared" si="396"/>
        <v/>
      </c>
      <c r="AN2030" s="137">
        <f t="shared" si="397"/>
        <v>0.28410069801106874</v>
      </c>
      <c r="AO2030" s="137" t="str">
        <f t="shared" si="398"/>
        <v/>
      </c>
      <c r="AP2030" s="137">
        <f t="shared" si="399"/>
        <v>0</v>
      </c>
      <c r="AQ2030" s="137" t="str">
        <f t="shared" si="400"/>
        <v/>
      </c>
      <c r="AR2030" s="137" t="str">
        <f t="shared" si="401"/>
        <v/>
      </c>
      <c r="AZ2030" s="163"/>
      <c r="BA2030" s="142"/>
      <c r="BB2030" s="163"/>
      <c r="BC2030" s="174"/>
      <c r="BD2030" s="174"/>
      <c r="BE2030" s="174"/>
      <c r="BF2030" s="174"/>
      <c r="BG2030" s="164"/>
      <c r="BH2030" s="164"/>
      <c r="BI2030" s="164"/>
      <c r="BK2030" s="137">
        <v>1183</v>
      </c>
      <c r="BL2030" s="137">
        <f t="shared" si="403"/>
        <v>7.564800000000151</v>
      </c>
      <c r="BM2030" s="137">
        <f t="shared" si="404"/>
        <v>0.37252698368492393</v>
      </c>
      <c r="BN2030" s="137">
        <f t="shared" si="405"/>
        <v>6.0965095534670777E-4</v>
      </c>
      <c r="BO2030" s="137" t="str">
        <f t="shared" si="406"/>
        <v/>
      </c>
      <c r="BP2030" s="137" t="str">
        <f t="shared" si="402"/>
        <v/>
      </c>
    </row>
    <row r="2031" spans="3:68" ht="20.100000000000001" customHeight="1" x14ac:dyDescent="0.25">
      <c r="C2031" s="12"/>
      <c r="E2031" s="130"/>
      <c r="F2031" s="130"/>
      <c r="S2031" s="138"/>
      <c r="U2031" s="154"/>
      <c r="V2031" s="154"/>
      <c r="AF2031" s="137">
        <v>1207</v>
      </c>
      <c r="AG2031" s="137">
        <f t="shared" si="393"/>
        <v>0.82800000000000029</v>
      </c>
      <c r="AK2031" s="137">
        <f t="shared" si="394"/>
        <v>0.28316357827913613</v>
      </c>
      <c r="AL2031" s="137">
        <f t="shared" si="395"/>
        <v>0.79616475005260545</v>
      </c>
      <c r="AM2031" s="137" t="str">
        <f t="shared" si="396"/>
        <v/>
      </c>
      <c r="AN2031" s="137">
        <f t="shared" si="397"/>
        <v>0.28316357827913613</v>
      </c>
      <c r="AO2031" s="137" t="str">
        <f t="shared" si="398"/>
        <v/>
      </c>
      <c r="AP2031" s="137">
        <f t="shared" si="399"/>
        <v>0</v>
      </c>
      <c r="AQ2031" s="137" t="str">
        <f t="shared" si="400"/>
        <v/>
      </c>
      <c r="AR2031" s="137" t="str">
        <f t="shared" si="401"/>
        <v/>
      </c>
      <c r="AZ2031" s="163"/>
      <c r="BA2031" s="142"/>
      <c r="BB2031" s="163"/>
      <c r="BC2031" s="174"/>
      <c r="BD2031" s="174"/>
      <c r="BE2031" s="174"/>
      <c r="BF2031" s="174"/>
      <c r="BG2031" s="164"/>
      <c r="BH2031" s="164"/>
      <c r="BI2031" s="164"/>
      <c r="BK2031" s="137">
        <v>1184</v>
      </c>
      <c r="BL2031" s="137">
        <f t="shared" si="403"/>
        <v>7.5712000000001511</v>
      </c>
      <c r="BM2031" s="137">
        <f t="shared" si="404"/>
        <v>0.37191733272957722</v>
      </c>
      <c r="BN2031" s="137">
        <f t="shared" si="405"/>
        <v>6.0898879029780417E-4</v>
      </c>
      <c r="BO2031" s="137" t="str">
        <f t="shared" si="406"/>
        <v/>
      </c>
      <c r="BP2031" s="137" t="str">
        <f t="shared" si="402"/>
        <v/>
      </c>
    </row>
    <row r="2032" spans="3:68" ht="20.100000000000001" customHeight="1" x14ac:dyDescent="0.25">
      <c r="C2032" s="12"/>
      <c r="E2032" s="130"/>
      <c r="F2032" s="130"/>
      <c r="S2032" s="138"/>
      <c r="U2032" s="154"/>
      <c r="V2032" s="154"/>
      <c r="AF2032" s="137">
        <v>1208</v>
      </c>
      <c r="AG2032" s="137">
        <f t="shared" si="393"/>
        <v>0.83199999999999985</v>
      </c>
      <c r="AK2032" s="137">
        <f t="shared" si="394"/>
        <v>0.28222503404476257</v>
      </c>
      <c r="AL2032" s="137">
        <f t="shared" si="395"/>
        <v>0.7972955277463003</v>
      </c>
      <c r="AM2032" s="137" t="str">
        <f t="shared" si="396"/>
        <v/>
      </c>
      <c r="AN2032" s="137">
        <f t="shared" si="397"/>
        <v>0.28222503404476257</v>
      </c>
      <c r="AO2032" s="137" t="str">
        <f t="shared" si="398"/>
        <v/>
      </c>
      <c r="AP2032" s="137">
        <f t="shared" si="399"/>
        <v>0</v>
      </c>
      <c r="AQ2032" s="137" t="str">
        <f t="shared" si="400"/>
        <v/>
      </c>
      <c r="AR2032" s="137" t="str">
        <f t="shared" si="401"/>
        <v/>
      </c>
      <c r="AZ2032" s="163"/>
      <c r="BA2032" s="142"/>
      <c r="BB2032" s="163"/>
      <c r="BC2032" s="174"/>
      <c r="BD2032" s="174"/>
      <c r="BE2032" s="174"/>
      <c r="BF2032" s="174"/>
      <c r="BG2032" s="164"/>
      <c r="BH2032" s="164"/>
      <c r="BI2032" s="164"/>
      <c r="BK2032" s="137">
        <v>1185</v>
      </c>
      <c r="BL2032" s="137">
        <f t="shared" si="403"/>
        <v>7.5776000000001513</v>
      </c>
      <c r="BM2032" s="137">
        <f t="shared" si="404"/>
        <v>0.37130834393927942</v>
      </c>
      <c r="BN2032" s="137">
        <f t="shared" si="405"/>
        <v>6.083262586734639E-4</v>
      </c>
      <c r="BO2032" s="137" t="str">
        <f t="shared" si="406"/>
        <v/>
      </c>
      <c r="BP2032" s="137" t="str">
        <f t="shared" si="402"/>
        <v/>
      </c>
    </row>
    <row r="2033" spans="3:68" ht="20.100000000000001" customHeight="1" x14ac:dyDescent="0.25">
      <c r="C2033" s="12"/>
      <c r="E2033" s="130"/>
      <c r="F2033" s="130"/>
      <c r="S2033" s="138"/>
      <c r="U2033" s="154"/>
      <c r="V2033" s="154"/>
      <c r="AF2033" s="137">
        <v>1209</v>
      </c>
      <c r="AG2033" s="137">
        <f t="shared" si="393"/>
        <v>0.8360000000000003</v>
      </c>
      <c r="AK2033" s="137">
        <f t="shared" si="394"/>
        <v>0.2812851000128565</v>
      </c>
      <c r="AL2033" s="137">
        <f t="shared" si="395"/>
        <v>0.79842254847190253</v>
      </c>
      <c r="AM2033" s="137" t="str">
        <f t="shared" si="396"/>
        <v/>
      </c>
      <c r="AN2033" s="137">
        <f t="shared" si="397"/>
        <v>0.2812851000128565</v>
      </c>
      <c r="AO2033" s="137" t="str">
        <f t="shared" si="398"/>
        <v/>
      </c>
      <c r="AP2033" s="137">
        <f t="shared" si="399"/>
        <v>0</v>
      </c>
      <c r="AQ2033" s="137" t="str">
        <f t="shared" si="400"/>
        <v/>
      </c>
      <c r="AR2033" s="137" t="str">
        <f t="shared" si="401"/>
        <v/>
      </c>
      <c r="AZ2033" s="163"/>
      <c r="BA2033" s="142"/>
      <c r="BB2033" s="163"/>
      <c r="BC2033" s="174"/>
      <c r="BD2033" s="174"/>
      <c r="BE2033" s="174"/>
      <c r="BF2033" s="174"/>
      <c r="BG2033" s="164"/>
      <c r="BH2033" s="164"/>
      <c r="BI2033" s="164"/>
      <c r="BK2033" s="137">
        <v>1186</v>
      </c>
      <c r="BL2033" s="137">
        <f t="shared" si="403"/>
        <v>7.5840000000001515</v>
      </c>
      <c r="BM2033" s="137">
        <f t="shared" si="404"/>
        <v>0.37070001768060595</v>
      </c>
      <c r="BN2033" s="137">
        <f t="shared" si="405"/>
        <v>6.0766336506845597E-4</v>
      </c>
      <c r="BO2033" s="137" t="str">
        <f t="shared" si="406"/>
        <v/>
      </c>
      <c r="BP2033" s="137" t="str">
        <f t="shared" si="402"/>
        <v/>
      </c>
    </row>
    <row r="2034" spans="3:68" ht="20.100000000000001" customHeight="1" x14ac:dyDescent="0.25">
      <c r="C2034" s="12"/>
      <c r="E2034" s="130"/>
      <c r="F2034" s="130"/>
      <c r="S2034" s="138"/>
      <c r="U2034" s="154"/>
      <c r="V2034" s="154"/>
      <c r="AF2034" s="137">
        <v>1210</v>
      </c>
      <c r="AG2034" s="137">
        <f t="shared" si="393"/>
        <v>0.83999999999999986</v>
      </c>
      <c r="AK2034" s="137">
        <f t="shared" si="394"/>
        <v>0.28034381083962062</v>
      </c>
      <c r="AL2034" s="137">
        <f t="shared" si="395"/>
        <v>0.79954580673955022</v>
      </c>
      <c r="AM2034" s="137" t="str">
        <f t="shared" si="396"/>
        <v/>
      </c>
      <c r="AN2034" s="137">
        <f t="shared" si="397"/>
        <v>0.28034381083962062</v>
      </c>
      <c r="AO2034" s="137" t="str">
        <f t="shared" si="398"/>
        <v/>
      </c>
      <c r="AP2034" s="137">
        <f t="shared" si="399"/>
        <v>0</v>
      </c>
      <c r="AQ2034" s="137" t="str">
        <f t="shared" si="400"/>
        <v/>
      </c>
      <c r="AR2034" s="137" t="str">
        <f t="shared" si="401"/>
        <v/>
      </c>
      <c r="AZ2034" s="163"/>
      <c r="BA2034" s="142"/>
      <c r="BB2034" s="163"/>
      <c r="BC2034" s="174"/>
      <c r="BD2034" s="174"/>
      <c r="BE2034" s="174"/>
      <c r="BF2034" s="174"/>
      <c r="BG2034" s="164"/>
      <c r="BH2034" s="164"/>
      <c r="BI2034" s="164"/>
      <c r="BK2034" s="137">
        <v>1187</v>
      </c>
      <c r="BL2034" s="137">
        <f t="shared" si="403"/>
        <v>7.5904000000001517</v>
      </c>
      <c r="BM2034" s="137">
        <f t="shared" si="404"/>
        <v>0.3700923543155375</v>
      </c>
      <c r="BN2034" s="137">
        <f t="shared" si="405"/>
        <v>6.070001140611736E-4</v>
      </c>
      <c r="BO2034" s="137" t="str">
        <f t="shared" si="406"/>
        <v/>
      </c>
      <c r="BP2034" s="137" t="str">
        <f t="shared" si="402"/>
        <v/>
      </c>
    </row>
    <row r="2035" spans="3:68" ht="20.100000000000001" customHeight="1" x14ac:dyDescent="0.25">
      <c r="C2035" s="12"/>
      <c r="E2035" s="130"/>
      <c r="F2035" s="130"/>
      <c r="S2035" s="138"/>
      <c r="U2035" s="154"/>
      <c r="V2035" s="154"/>
      <c r="AF2035" s="137">
        <v>1211</v>
      </c>
      <c r="AG2035" s="137">
        <f t="shared" si="393"/>
        <v>0.84400000000000031</v>
      </c>
      <c r="AK2035" s="137">
        <f t="shared" si="394"/>
        <v>0.27940120113049777</v>
      </c>
      <c r="AL2035" s="137">
        <f t="shared" si="395"/>
        <v>0.80066529719790724</v>
      </c>
      <c r="AM2035" s="137" t="str">
        <f t="shared" si="396"/>
        <v/>
      </c>
      <c r="AN2035" s="137">
        <f t="shared" si="397"/>
        <v>0.27940120113049777</v>
      </c>
      <c r="AO2035" s="137" t="str">
        <f t="shared" si="398"/>
        <v/>
      </c>
      <c r="AP2035" s="137">
        <f t="shared" si="399"/>
        <v>0</v>
      </c>
      <c r="AQ2035" s="137" t="str">
        <f t="shared" si="400"/>
        <v/>
      </c>
      <c r="AR2035" s="137" t="str">
        <f t="shared" si="401"/>
        <v/>
      </c>
      <c r="AZ2035" s="163"/>
      <c r="BA2035" s="142"/>
      <c r="BB2035" s="163"/>
      <c r="BC2035" s="174"/>
      <c r="BD2035" s="174"/>
      <c r="BE2035" s="174"/>
      <c r="BF2035" s="174"/>
      <c r="BG2035" s="164"/>
      <c r="BH2035" s="164"/>
      <c r="BI2035" s="164"/>
      <c r="BK2035" s="137">
        <v>1188</v>
      </c>
      <c r="BL2035" s="137">
        <f t="shared" si="403"/>
        <v>7.5968000000001519</v>
      </c>
      <c r="BM2035" s="137">
        <f t="shared" si="404"/>
        <v>0.36948535420147632</v>
      </c>
      <c r="BN2035" s="137">
        <f t="shared" si="405"/>
        <v>6.0633651021796409E-4</v>
      </c>
      <c r="BO2035" s="137" t="str">
        <f t="shared" si="406"/>
        <v/>
      </c>
      <c r="BP2035" s="137" t="str">
        <f t="shared" si="402"/>
        <v/>
      </c>
    </row>
    <row r="2036" spans="3:68" ht="20.100000000000001" customHeight="1" x14ac:dyDescent="0.25">
      <c r="C2036" s="12"/>
      <c r="E2036" s="130"/>
      <c r="F2036" s="130"/>
      <c r="S2036" s="138"/>
      <c r="U2036" s="154"/>
      <c r="V2036" s="154"/>
      <c r="AF2036" s="137">
        <v>1212</v>
      </c>
      <c r="AG2036" s="137">
        <f t="shared" si="393"/>
        <v>0.84799999999999986</v>
      </c>
      <c r="AK2036" s="137">
        <f t="shared" si="394"/>
        <v>0.27845730543813191</v>
      </c>
      <c r="AL2036" s="137">
        <f t="shared" si="395"/>
        <v>0.80178101463395246</v>
      </c>
      <c r="AM2036" s="137" t="str">
        <f t="shared" si="396"/>
        <v/>
      </c>
      <c r="AN2036" s="137">
        <f t="shared" si="397"/>
        <v>0.27845730543813191</v>
      </c>
      <c r="AO2036" s="137" t="str">
        <f t="shared" si="398"/>
        <v/>
      </c>
      <c r="AP2036" s="137">
        <f t="shared" si="399"/>
        <v>0</v>
      </c>
      <c r="AQ2036" s="137" t="str">
        <f t="shared" si="400"/>
        <v/>
      </c>
      <c r="AR2036" s="137" t="str">
        <f t="shared" si="401"/>
        <v/>
      </c>
      <c r="AZ2036" s="163"/>
      <c r="BA2036" s="142"/>
      <c r="BB2036" s="163"/>
      <c r="BC2036" s="174"/>
      <c r="BD2036" s="174"/>
      <c r="BE2036" s="174"/>
      <c r="BF2036" s="174"/>
      <c r="BG2036" s="164"/>
      <c r="BH2036" s="164"/>
      <c r="BI2036" s="164"/>
      <c r="BK2036" s="137">
        <v>1189</v>
      </c>
      <c r="BL2036" s="137">
        <f t="shared" si="403"/>
        <v>7.6032000000001521</v>
      </c>
      <c r="BM2036" s="137">
        <f t="shared" si="404"/>
        <v>0.36887901769125836</v>
      </c>
      <c r="BN2036" s="137">
        <f t="shared" si="405"/>
        <v>6.0567255809046427E-4</v>
      </c>
      <c r="BO2036" s="137" t="str">
        <f t="shared" si="406"/>
        <v/>
      </c>
      <c r="BP2036" s="137" t="str">
        <f t="shared" si="402"/>
        <v/>
      </c>
    </row>
    <row r="2037" spans="3:68" ht="20.100000000000001" customHeight="1" x14ac:dyDescent="0.25">
      <c r="C2037" s="12"/>
      <c r="E2037" s="130"/>
      <c r="F2037" s="130"/>
      <c r="S2037" s="138"/>
      <c r="U2037" s="154"/>
      <c r="V2037" s="154"/>
      <c r="AF2037" s="137">
        <v>1213</v>
      </c>
      <c r="AG2037" s="137">
        <f t="shared" si="393"/>
        <v>0.85200000000000031</v>
      </c>
      <c r="AK2037" s="137">
        <f t="shared" si="394"/>
        <v>0.27751215826033604</v>
      </c>
      <c r="AL2037" s="137">
        <f t="shared" si="395"/>
        <v>0.80289295397276761</v>
      </c>
      <c r="AM2037" s="137" t="str">
        <f t="shared" si="396"/>
        <v/>
      </c>
      <c r="AN2037" s="137">
        <f t="shared" si="397"/>
        <v>0.27751215826033604</v>
      </c>
      <c r="AO2037" s="137" t="str">
        <f t="shared" si="398"/>
        <v/>
      </c>
      <c r="AP2037" s="137">
        <f t="shared" si="399"/>
        <v>0</v>
      </c>
      <c r="AQ2037" s="137" t="str">
        <f t="shared" si="400"/>
        <v/>
      </c>
      <c r="AR2037" s="137" t="str">
        <f t="shared" si="401"/>
        <v/>
      </c>
      <c r="AZ2037" s="163"/>
      <c r="BA2037" s="142"/>
      <c r="BB2037" s="163"/>
      <c r="BC2037" s="174"/>
      <c r="BD2037" s="174"/>
      <c r="BE2037" s="174"/>
      <c r="BF2037" s="174"/>
      <c r="BG2037" s="164"/>
      <c r="BH2037" s="164"/>
      <c r="BI2037" s="164"/>
      <c r="BK2037" s="137">
        <v>1190</v>
      </c>
      <c r="BL2037" s="137">
        <f t="shared" si="403"/>
        <v>7.6096000000001522</v>
      </c>
      <c r="BM2037" s="137">
        <f t="shared" si="404"/>
        <v>0.3682733451331679</v>
      </c>
      <c r="BN2037" s="137">
        <f t="shared" si="405"/>
        <v>6.050082622173214E-4</v>
      </c>
      <c r="BO2037" s="137" t="str">
        <f t="shared" si="406"/>
        <v/>
      </c>
      <c r="BP2037" s="137" t="str">
        <f t="shared" si="402"/>
        <v/>
      </c>
    </row>
    <row r="2038" spans="3:68" ht="20.100000000000001" customHeight="1" x14ac:dyDescent="0.25">
      <c r="C2038" s="12"/>
      <c r="E2038" s="130"/>
      <c r="F2038" s="130"/>
      <c r="S2038" s="138"/>
      <c r="U2038" s="154"/>
      <c r="V2038" s="154"/>
      <c r="AF2038" s="137">
        <v>1214</v>
      </c>
      <c r="AG2038" s="137">
        <f t="shared" si="393"/>
        <v>0.85599999999999987</v>
      </c>
      <c r="AK2038" s="137">
        <f t="shared" si="394"/>
        <v>0.27656579403807502</v>
      </c>
      <c r="AL2038" s="137">
        <f t="shared" si="395"/>
        <v>0.8040011102773118</v>
      </c>
      <c r="AM2038" s="137" t="str">
        <f t="shared" si="396"/>
        <v/>
      </c>
      <c r="AN2038" s="137">
        <f t="shared" si="397"/>
        <v>0.27656579403807502</v>
      </c>
      <c r="AO2038" s="137" t="str">
        <f t="shared" si="398"/>
        <v/>
      </c>
      <c r="AP2038" s="137">
        <f t="shared" si="399"/>
        <v>0</v>
      </c>
      <c r="AQ2038" s="137" t="str">
        <f t="shared" si="400"/>
        <v/>
      </c>
      <c r="AR2038" s="137" t="str">
        <f t="shared" si="401"/>
        <v/>
      </c>
      <c r="AZ2038" s="163"/>
      <c r="BA2038" s="142"/>
      <c r="BB2038" s="163"/>
      <c r="BC2038" s="174"/>
      <c r="BD2038" s="174"/>
      <c r="BE2038" s="174"/>
      <c r="BF2038" s="174"/>
      <c r="BG2038" s="164"/>
      <c r="BH2038" s="164"/>
      <c r="BI2038" s="164"/>
      <c r="BK2038" s="137">
        <v>1191</v>
      </c>
      <c r="BL2038" s="137">
        <f t="shared" si="403"/>
        <v>7.6160000000001524</v>
      </c>
      <c r="BM2038" s="137">
        <f t="shared" si="404"/>
        <v>0.36766833687095057</v>
      </c>
      <c r="BN2038" s="137">
        <f t="shared" si="405"/>
        <v>6.0434362712358247E-4</v>
      </c>
      <c r="BO2038" s="137" t="str">
        <f t="shared" si="406"/>
        <v/>
      </c>
      <c r="BP2038" s="137" t="str">
        <f t="shared" si="402"/>
        <v/>
      </c>
    </row>
    <row r="2039" spans="3:68" ht="20.100000000000001" customHeight="1" x14ac:dyDescent="0.25">
      <c r="C2039" s="12"/>
      <c r="E2039" s="130"/>
      <c r="F2039" s="130"/>
      <c r="S2039" s="138"/>
      <c r="U2039" s="154"/>
      <c r="V2039" s="154"/>
      <c r="AF2039" s="137">
        <v>1215</v>
      </c>
      <c r="AG2039" s="137">
        <f t="shared" si="393"/>
        <v>0.86000000000000032</v>
      </c>
      <c r="AK2039" s="137">
        <f t="shared" si="394"/>
        <v>0.27561824715345662</v>
      </c>
      <c r="AL2039" s="137">
        <f t="shared" si="395"/>
        <v>0.80510547874819172</v>
      </c>
      <c r="AM2039" s="137" t="str">
        <f t="shared" si="396"/>
        <v/>
      </c>
      <c r="AN2039" s="137">
        <f t="shared" si="397"/>
        <v>0.27561824715345662</v>
      </c>
      <c r="AO2039" s="137" t="str">
        <f t="shared" si="398"/>
        <v/>
      </c>
      <c r="AP2039" s="137">
        <f t="shared" si="399"/>
        <v>0</v>
      </c>
      <c r="AQ2039" s="137" t="str">
        <f t="shared" si="400"/>
        <v/>
      </c>
      <c r="AR2039" s="137" t="str">
        <f t="shared" si="401"/>
        <v/>
      </c>
      <c r="AZ2039" s="163"/>
      <c r="BA2039" s="142"/>
      <c r="BB2039" s="163"/>
      <c r="BC2039" s="174"/>
      <c r="BD2039" s="174"/>
      <c r="BE2039" s="174"/>
      <c r="BF2039" s="174"/>
      <c r="BG2039" s="164"/>
      <c r="BH2039" s="164"/>
      <c r="BI2039" s="164"/>
      <c r="BK2039" s="137">
        <v>1192</v>
      </c>
      <c r="BL2039" s="137">
        <f t="shared" si="403"/>
        <v>7.6224000000001526</v>
      </c>
      <c r="BM2039" s="137">
        <f t="shared" si="404"/>
        <v>0.36706399324382699</v>
      </c>
      <c r="BN2039" s="137">
        <f t="shared" si="405"/>
        <v>6.0367865732008363E-4</v>
      </c>
      <c r="BO2039" s="137" t="str">
        <f t="shared" si="406"/>
        <v/>
      </c>
      <c r="BP2039" s="137" t="str">
        <f t="shared" si="402"/>
        <v/>
      </c>
    </row>
    <row r="2040" spans="3:68" ht="20.100000000000001" customHeight="1" x14ac:dyDescent="0.25">
      <c r="C2040" s="12"/>
      <c r="E2040" s="130"/>
      <c r="F2040" s="130"/>
      <c r="S2040" s="138"/>
      <c r="U2040" s="154"/>
      <c r="V2040" s="154"/>
      <c r="AF2040" s="137">
        <v>1216</v>
      </c>
      <c r="AG2040" s="137">
        <f t="shared" si="393"/>
        <v>0.86399999999999988</v>
      </c>
      <c r="AK2040" s="137">
        <f t="shared" si="394"/>
        <v>0.27466955192773695</v>
      </c>
      <c r="AL2040" s="137">
        <f t="shared" si="395"/>
        <v>0.80620605472342077</v>
      </c>
      <c r="AM2040" s="137" t="str">
        <f t="shared" si="396"/>
        <v/>
      </c>
      <c r="AN2040" s="137">
        <f t="shared" si="397"/>
        <v>0.27466955192773695</v>
      </c>
      <c r="AO2040" s="137" t="str">
        <f t="shared" si="398"/>
        <v/>
      </c>
      <c r="AP2040" s="137">
        <f t="shared" si="399"/>
        <v>0</v>
      </c>
      <c r="AQ2040" s="137" t="str">
        <f t="shared" si="400"/>
        <v/>
      </c>
      <c r="AR2040" s="137" t="str">
        <f t="shared" si="401"/>
        <v/>
      </c>
      <c r="AZ2040" s="163"/>
      <c r="BA2040" s="142"/>
      <c r="BB2040" s="163"/>
      <c r="BC2040" s="174"/>
      <c r="BD2040" s="174"/>
      <c r="BE2040" s="174"/>
      <c r="BF2040" s="174"/>
      <c r="BG2040" s="164"/>
      <c r="BH2040" s="164"/>
      <c r="BI2040" s="164"/>
      <c r="BK2040" s="137">
        <v>1193</v>
      </c>
      <c r="BL2040" s="137">
        <f t="shared" si="403"/>
        <v>7.6288000000001528</v>
      </c>
      <c r="BM2040" s="137">
        <f t="shared" si="404"/>
        <v>0.36646031458650691</v>
      </c>
      <c r="BN2040" s="137">
        <f t="shared" si="405"/>
        <v>6.030133573045604E-4</v>
      </c>
      <c r="BO2040" s="137" t="str">
        <f t="shared" si="406"/>
        <v/>
      </c>
      <c r="BP2040" s="137" t="str">
        <f t="shared" si="402"/>
        <v/>
      </c>
    </row>
    <row r="2041" spans="3:68" ht="20.100000000000001" customHeight="1" x14ac:dyDescent="0.25">
      <c r="C2041" s="12"/>
      <c r="E2041" s="130"/>
      <c r="F2041" s="130"/>
      <c r="S2041" s="138"/>
      <c r="U2041" s="154"/>
      <c r="V2041" s="154"/>
      <c r="AF2041" s="137">
        <v>1217</v>
      </c>
      <c r="AG2041" s="137">
        <f t="shared" ref="AG2041:AG2104" si="407">AG$818+(AF2041*AG$821)</f>
        <v>0.86800000000000033</v>
      </c>
      <c r="AK2041" s="137">
        <f t="shared" ref="AK2041:AK2104" si="408">_xlfn.NORM.DIST(AG2041,AG$815,AG$816,0)</f>
        <v>0.27371974261933468</v>
      </c>
      <c r="AL2041" s="137">
        <f t="shared" ref="AL2041:AL2104" si="409">_xlfn.NORM.DIST(AG2041,AG$815,AG$816,1)</f>
        <v>0.8073028336781729</v>
      </c>
      <c r="AM2041" s="137" t="str">
        <f t="shared" ref="AM2041:AM2104" si="410">IF(OR(AL2041&lt;$AN$820,AL2041&gt;$AN$821),AK2041,"")</f>
        <v/>
      </c>
      <c r="AN2041" s="137">
        <f t="shared" ref="AN2041:AN2104" si="411">IF(AND(AL2041&gt;$AN$820,AL2041&lt;$AN$821),AK2041,"")</f>
        <v>0.27371974261933468</v>
      </c>
      <c r="AO2041" s="137" t="str">
        <f t="shared" ref="AO2041:AO2104" si="412">IF(AK2041=MAX(AK$824:AK$2815),AK2041,"")</f>
        <v/>
      </c>
      <c r="AP2041" s="137">
        <f t="shared" ref="AP2041:AP2104" si="413">_xlfn.NORM.DIST(AF2041,AN$816,AN$817,0)</f>
        <v>0</v>
      </c>
      <c r="AQ2041" s="137" t="str">
        <f t="shared" ref="AQ2041:AQ2104" si="414">IF(AP2041=MAX(AP$824:AP$2815),AK2041,"")</f>
        <v/>
      </c>
      <c r="AR2041" s="137" t="str">
        <f t="shared" ref="AR2041:AR2104" si="415">IF(AQ2041=MIN(AQ$824:AQ$2815),AQ2041,"")</f>
        <v/>
      </c>
      <c r="AZ2041" s="163"/>
      <c r="BA2041" s="142"/>
      <c r="BB2041" s="163"/>
      <c r="BC2041" s="174"/>
      <c r="BD2041" s="174"/>
      <c r="BE2041" s="174"/>
      <c r="BF2041" s="174"/>
      <c r="BG2041" s="164"/>
      <c r="BH2041" s="164"/>
      <c r="BI2041" s="164"/>
      <c r="BK2041" s="137">
        <v>1194</v>
      </c>
      <c r="BL2041" s="137">
        <f t="shared" si="403"/>
        <v>7.635200000000153</v>
      </c>
      <c r="BM2041" s="137">
        <f t="shared" si="404"/>
        <v>0.36585730122920235</v>
      </c>
      <c r="BN2041" s="137">
        <f t="shared" si="405"/>
        <v>6.0234773156103705E-4</v>
      </c>
      <c r="BO2041" s="137" t="str">
        <f t="shared" si="406"/>
        <v/>
      </c>
      <c r="BP2041" s="137" t="str">
        <f t="shared" si="402"/>
        <v/>
      </c>
    </row>
    <row r="2042" spans="3:68" ht="20.100000000000001" customHeight="1" x14ac:dyDescent="0.25">
      <c r="C2042" s="12"/>
      <c r="E2042" s="130"/>
      <c r="F2042" s="130"/>
      <c r="S2042" s="138"/>
      <c r="U2042" s="154"/>
      <c r="V2042" s="154"/>
      <c r="AF2042" s="137">
        <v>1218</v>
      </c>
      <c r="AG2042" s="137">
        <f t="shared" si="407"/>
        <v>0.87199999999999989</v>
      </c>
      <c r="AK2042" s="137">
        <f t="shared" si="408"/>
        <v>0.2727688534218603</v>
      </c>
      <c r="AL2042" s="137">
        <f t="shared" si="409"/>
        <v>0.8083958112245262</v>
      </c>
      <c r="AM2042" s="137" t="str">
        <f t="shared" si="410"/>
        <v/>
      </c>
      <c r="AN2042" s="137">
        <f t="shared" si="411"/>
        <v>0.2727688534218603</v>
      </c>
      <c r="AO2042" s="137" t="str">
        <f t="shared" si="412"/>
        <v/>
      </c>
      <c r="AP2042" s="137">
        <f t="shared" si="413"/>
        <v>0</v>
      </c>
      <c r="AQ2042" s="137" t="str">
        <f t="shared" si="414"/>
        <v/>
      </c>
      <c r="AR2042" s="137" t="str">
        <f t="shared" si="415"/>
        <v/>
      </c>
      <c r="AZ2042" s="163"/>
      <c r="BA2042" s="142"/>
      <c r="BB2042" s="163"/>
      <c r="BC2042" s="174"/>
      <c r="BD2042" s="174"/>
      <c r="BE2042" s="174"/>
      <c r="BF2042" s="174"/>
      <c r="BG2042" s="164"/>
      <c r="BH2042" s="164"/>
      <c r="BI2042" s="164"/>
      <c r="BK2042" s="137">
        <v>1195</v>
      </c>
      <c r="BL2042" s="137">
        <f t="shared" si="403"/>
        <v>7.6416000000001532</v>
      </c>
      <c r="BM2042" s="137">
        <f t="shared" si="404"/>
        <v>0.36525495349764131</v>
      </c>
      <c r="BN2042" s="137">
        <f t="shared" si="405"/>
        <v>6.0168178455993759E-4</v>
      </c>
      <c r="BO2042" s="137" t="str">
        <f t="shared" si="406"/>
        <v/>
      </c>
      <c r="BP2042" s="137" t="str">
        <f t="shared" si="402"/>
        <v/>
      </c>
    </row>
    <row r="2043" spans="3:68" ht="20.100000000000001" customHeight="1" x14ac:dyDescent="0.25">
      <c r="C2043" s="12"/>
      <c r="E2043" s="130"/>
      <c r="F2043" s="130"/>
      <c r="S2043" s="138"/>
      <c r="U2043" s="154"/>
      <c r="V2043" s="154"/>
      <c r="AF2043" s="137">
        <v>1219</v>
      </c>
      <c r="AG2043" s="137">
        <f t="shared" si="407"/>
        <v>0.87600000000000033</v>
      </c>
      <c r="AK2043" s="137">
        <f t="shared" si="408"/>
        <v>0.27181691846215378</v>
      </c>
      <c r="AL2043" s="137">
        <f t="shared" si="409"/>
        <v>0.80948498311120121</v>
      </c>
      <c r="AM2043" s="137" t="str">
        <f t="shared" si="410"/>
        <v/>
      </c>
      <c r="AN2043" s="137">
        <f t="shared" si="411"/>
        <v>0.27181691846215378</v>
      </c>
      <c r="AO2043" s="137" t="str">
        <f t="shared" si="412"/>
        <v/>
      </c>
      <c r="AP2043" s="137">
        <f t="shared" si="413"/>
        <v>0</v>
      </c>
      <c r="AQ2043" s="137" t="str">
        <f t="shared" si="414"/>
        <v/>
      </c>
      <c r="AR2043" s="137" t="str">
        <f t="shared" si="415"/>
        <v/>
      </c>
      <c r="AZ2043" s="163"/>
      <c r="BA2043" s="142"/>
      <c r="BB2043" s="163"/>
      <c r="BC2043" s="174"/>
      <c r="BD2043" s="174"/>
      <c r="BE2043" s="174"/>
      <c r="BF2043" s="174"/>
      <c r="BG2043" s="164"/>
      <c r="BH2043" s="164"/>
      <c r="BI2043" s="164"/>
      <c r="BK2043" s="137">
        <v>1196</v>
      </c>
      <c r="BL2043" s="137">
        <f t="shared" si="403"/>
        <v>7.6480000000001533</v>
      </c>
      <c r="BM2043" s="137">
        <f t="shared" si="404"/>
        <v>0.36465327171308137</v>
      </c>
      <c r="BN2043" s="137">
        <f t="shared" si="405"/>
        <v>6.0101552075847442E-4</v>
      </c>
      <c r="BO2043" s="137" t="str">
        <f t="shared" si="406"/>
        <v/>
      </c>
      <c r="BP2043" s="137" t="str">
        <f t="shared" si="402"/>
        <v/>
      </c>
    </row>
    <row r="2044" spans="3:68" ht="20.100000000000001" customHeight="1" x14ac:dyDescent="0.25">
      <c r="C2044" s="12"/>
      <c r="E2044" s="130"/>
      <c r="F2044" s="130"/>
      <c r="S2044" s="138"/>
      <c r="U2044" s="154"/>
      <c r="V2044" s="154"/>
      <c r="AF2044" s="137">
        <v>1220</v>
      </c>
      <c r="AG2044" s="137">
        <f t="shared" si="407"/>
        <v>0.87999999999999989</v>
      </c>
      <c r="AK2044" s="137">
        <f t="shared" si="408"/>
        <v>0.27086397179833804</v>
      </c>
      <c r="AL2044" s="137">
        <f t="shared" si="409"/>
        <v>0.81057034522328786</v>
      </c>
      <c r="AM2044" s="137" t="str">
        <f t="shared" si="410"/>
        <v/>
      </c>
      <c r="AN2044" s="137">
        <f t="shared" si="411"/>
        <v>0.27086397179833804</v>
      </c>
      <c r="AO2044" s="137" t="str">
        <f t="shared" si="412"/>
        <v/>
      </c>
      <c r="AP2044" s="137">
        <f t="shared" si="413"/>
        <v>0</v>
      </c>
      <c r="AQ2044" s="137" t="str">
        <f t="shared" si="414"/>
        <v/>
      </c>
      <c r="AR2044" s="137" t="str">
        <f t="shared" si="415"/>
        <v/>
      </c>
      <c r="AZ2044" s="163"/>
      <c r="BA2044" s="142"/>
      <c r="BB2044" s="163"/>
      <c r="BC2044" s="174"/>
      <c r="BD2044" s="174"/>
      <c r="BE2044" s="174"/>
      <c r="BF2044" s="174"/>
      <c r="BG2044" s="164"/>
      <c r="BH2044" s="164"/>
      <c r="BI2044" s="164"/>
      <c r="BK2044" s="137">
        <v>1197</v>
      </c>
      <c r="BL2044" s="137">
        <f t="shared" si="403"/>
        <v>7.6544000000001535</v>
      </c>
      <c r="BM2044" s="137">
        <f t="shared" si="404"/>
        <v>0.3640522561923229</v>
      </c>
      <c r="BN2044" s="137">
        <f t="shared" si="405"/>
        <v>6.0034894459931598E-4</v>
      </c>
      <c r="BO2044" s="137" t="str">
        <f t="shared" si="406"/>
        <v/>
      </c>
      <c r="BP2044" s="137" t="str">
        <f t="shared" si="402"/>
        <v/>
      </c>
    </row>
    <row r="2045" spans="3:68" ht="20.100000000000001" customHeight="1" x14ac:dyDescent="0.25">
      <c r="C2045" s="12"/>
      <c r="E2045" s="130"/>
      <c r="F2045" s="130"/>
      <c r="S2045" s="138"/>
      <c r="U2045" s="154"/>
      <c r="V2045" s="154"/>
      <c r="AF2045" s="137">
        <v>1221</v>
      </c>
      <c r="AG2045" s="137">
        <f t="shared" si="407"/>
        <v>0.88400000000000034</v>
      </c>
      <c r="AK2045" s="137">
        <f t="shared" si="408"/>
        <v>0.26991004741788122</v>
      </c>
      <c r="AL2045" s="137">
        <f t="shared" si="409"/>
        <v>0.81165189358196899</v>
      </c>
      <c r="AM2045" s="137" t="str">
        <f t="shared" si="410"/>
        <v/>
      </c>
      <c r="AN2045" s="137">
        <f t="shared" si="411"/>
        <v>0.26991004741788122</v>
      </c>
      <c r="AO2045" s="137" t="str">
        <f t="shared" si="412"/>
        <v/>
      </c>
      <c r="AP2045" s="137">
        <f t="shared" si="413"/>
        <v>0</v>
      </c>
      <c r="AQ2045" s="137" t="str">
        <f t="shared" si="414"/>
        <v/>
      </c>
      <c r="AR2045" s="137" t="str">
        <f t="shared" si="415"/>
        <v/>
      </c>
      <c r="AZ2045" s="163"/>
      <c r="BA2045" s="142"/>
      <c r="BB2045" s="163"/>
      <c r="BC2045" s="174"/>
      <c r="BD2045" s="174"/>
      <c r="BE2045" s="174"/>
      <c r="BF2045" s="174"/>
      <c r="BG2045" s="164"/>
      <c r="BH2045" s="164"/>
      <c r="BI2045" s="164"/>
      <c r="BK2045" s="137">
        <v>1198</v>
      </c>
      <c r="BL2045" s="137">
        <f t="shared" si="403"/>
        <v>7.6608000000001537</v>
      </c>
      <c r="BM2045" s="137">
        <f t="shared" si="404"/>
        <v>0.36345190724772358</v>
      </c>
      <c r="BN2045" s="137">
        <f t="shared" si="405"/>
        <v>5.9968206051214112E-4</v>
      </c>
      <c r="BO2045" s="137" t="str">
        <f t="shared" si="406"/>
        <v/>
      </c>
      <c r="BP2045" s="137" t="str">
        <f t="shared" si="402"/>
        <v/>
      </c>
    </row>
    <row r="2046" spans="3:68" ht="20.100000000000001" customHeight="1" x14ac:dyDescent="0.25">
      <c r="C2046" s="12"/>
      <c r="E2046" s="130"/>
      <c r="F2046" s="130"/>
      <c r="S2046" s="138"/>
      <c r="U2046" s="154"/>
      <c r="V2046" s="154"/>
      <c r="AF2046" s="137">
        <v>1222</v>
      </c>
      <c r="AG2046" s="137">
        <f t="shared" si="407"/>
        <v>0.8879999999999999</v>
      </c>
      <c r="AK2046" s="137">
        <f t="shared" si="408"/>
        <v>0.26895517923567464</v>
      </c>
      <c r="AL2046" s="137">
        <f t="shared" si="409"/>
        <v>0.8127296243442319</v>
      </c>
      <c r="AM2046" s="137" t="str">
        <f t="shared" si="410"/>
        <v/>
      </c>
      <c r="AN2046" s="137">
        <f t="shared" si="411"/>
        <v>0.26895517923567464</v>
      </c>
      <c r="AO2046" s="137" t="str">
        <f t="shared" si="412"/>
        <v/>
      </c>
      <c r="AP2046" s="137">
        <f t="shared" si="413"/>
        <v>0</v>
      </c>
      <c r="AQ2046" s="137" t="str">
        <f t="shared" si="414"/>
        <v/>
      </c>
      <c r="AR2046" s="137" t="str">
        <f t="shared" si="415"/>
        <v/>
      </c>
      <c r="AZ2046" s="163"/>
      <c r="BA2046" s="142"/>
      <c r="BB2046" s="163"/>
      <c r="BC2046" s="174"/>
      <c r="BD2046" s="174"/>
      <c r="BE2046" s="174"/>
      <c r="BF2046" s="174"/>
      <c r="BG2046" s="164"/>
      <c r="BH2046" s="164"/>
      <c r="BI2046" s="164"/>
      <c r="BK2046" s="137">
        <v>1199</v>
      </c>
      <c r="BL2046" s="137">
        <f t="shared" si="403"/>
        <v>7.6672000000001539</v>
      </c>
      <c r="BM2046" s="137">
        <f t="shared" si="404"/>
        <v>0.36285222518721144</v>
      </c>
      <c r="BN2046" s="137">
        <f t="shared" si="405"/>
        <v>5.9901487291441624E-4</v>
      </c>
      <c r="BO2046" s="137" t="str">
        <f t="shared" si="406"/>
        <v/>
      </c>
      <c r="BP2046" s="137" t="str">
        <f t="shared" si="402"/>
        <v/>
      </c>
    </row>
    <row r="2047" spans="3:68" ht="20.100000000000001" customHeight="1" x14ac:dyDescent="0.25">
      <c r="C2047" s="12"/>
      <c r="E2047" s="130"/>
      <c r="F2047" s="130"/>
      <c r="S2047" s="138"/>
      <c r="U2047" s="154"/>
      <c r="V2047" s="154"/>
      <c r="AF2047" s="137">
        <v>1223</v>
      </c>
      <c r="AG2047" s="137">
        <f t="shared" si="407"/>
        <v>0.89200000000000035</v>
      </c>
      <c r="AK2047" s="137">
        <f t="shared" si="408"/>
        <v>0.26799940109211995</v>
      </c>
      <c r="AL2047" s="137">
        <f t="shared" si="409"/>
        <v>0.81380353380257597</v>
      </c>
      <c r="AM2047" s="137" t="str">
        <f t="shared" si="410"/>
        <v/>
      </c>
      <c r="AN2047" s="137">
        <f t="shared" si="411"/>
        <v>0.26799940109211995</v>
      </c>
      <c r="AO2047" s="137" t="str">
        <f t="shared" si="412"/>
        <v/>
      </c>
      <c r="AP2047" s="137">
        <f t="shared" si="413"/>
        <v>0</v>
      </c>
      <c r="AQ2047" s="137" t="str">
        <f t="shared" si="414"/>
        <v/>
      </c>
      <c r="AR2047" s="137" t="str">
        <f t="shared" si="415"/>
        <v/>
      </c>
      <c r="AZ2047" s="163"/>
      <c r="BA2047" s="142"/>
      <c r="BB2047" s="163"/>
      <c r="BC2047" s="174"/>
      <c r="BD2047" s="174"/>
      <c r="BE2047" s="174"/>
      <c r="BF2047" s="174"/>
      <c r="BG2047" s="164"/>
      <c r="BH2047" s="164"/>
      <c r="BI2047" s="164"/>
      <c r="BK2047" s="137">
        <v>1200</v>
      </c>
      <c r="BL2047" s="137">
        <f t="shared" si="403"/>
        <v>7.6736000000001541</v>
      </c>
      <c r="BM2047" s="137">
        <f t="shared" si="404"/>
        <v>0.36225321031429703</v>
      </c>
      <c r="BN2047" s="137">
        <f t="shared" si="405"/>
        <v>5.9834738620745398E-4</v>
      </c>
      <c r="BO2047" s="137" t="str">
        <f t="shared" si="406"/>
        <v/>
      </c>
      <c r="BP2047" s="137" t="str">
        <f t="shared" si="402"/>
        <v/>
      </c>
    </row>
    <row r="2048" spans="3:68" ht="20.100000000000001" customHeight="1" x14ac:dyDescent="0.25">
      <c r="C2048" s="12"/>
      <c r="E2048" s="130"/>
      <c r="F2048" s="130"/>
      <c r="S2048" s="138"/>
      <c r="U2048" s="154"/>
      <c r="V2048" s="154"/>
      <c r="AF2048" s="137">
        <v>1224</v>
      </c>
      <c r="AG2048" s="137">
        <f t="shared" si="407"/>
        <v>0.89599999999999991</v>
      </c>
      <c r="AK2048" s="137">
        <f t="shared" si="408"/>
        <v>0.26704274675123274</v>
      </c>
      <c r="AL2048" s="137">
        <f t="shared" si="409"/>
        <v>0.81487361838470918</v>
      </c>
      <c r="AM2048" s="137" t="str">
        <f t="shared" si="410"/>
        <v/>
      </c>
      <c r="AN2048" s="137">
        <f t="shared" si="411"/>
        <v>0.26704274675123274</v>
      </c>
      <c r="AO2048" s="137" t="str">
        <f t="shared" si="412"/>
        <v/>
      </c>
      <c r="AP2048" s="137">
        <f t="shared" si="413"/>
        <v>0</v>
      </c>
      <c r="AQ2048" s="137" t="str">
        <f t="shared" si="414"/>
        <v/>
      </c>
      <c r="AR2048" s="137" t="str">
        <f t="shared" si="415"/>
        <v/>
      </c>
      <c r="AZ2048" s="163"/>
      <c r="BA2048" s="142"/>
      <c r="BB2048" s="163"/>
      <c r="BC2048" s="174"/>
      <c r="BD2048" s="174"/>
      <c r="BE2048" s="174"/>
      <c r="BF2048" s="174"/>
      <c r="BG2048" s="164"/>
      <c r="BH2048" s="164"/>
      <c r="BI2048" s="164"/>
      <c r="BK2048" s="137">
        <v>1201</v>
      </c>
      <c r="BL2048" s="137">
        <f t="shared" si="403"/>
        <v>7.6800000000001543</v>
      </c>
      <c r="BM2048" s="137">
        <f t="shared" si="404"/>
        <v>0.36165486292808957</v>
      </c>
      <c r="BN2048" s="137">
        <f t="shared" si="405"/>
        <v>5.9767960478046556E-4</v>
      </c>
      <c r="BO2048" s="137" t="str">
        <f t="shared" si="406"/>
        <v/>
      </c>
      <c r="BP2048" s="137" t="str">
        <f t="shared" si="402"/>
        <v/>
      </c>
    </row>
    <row r="2049" spans="3:68" ht="20.100000000000001" customHeight="1" x14ac:dyDescent="0.25">
      <c r="C2049" s="12"/>
      <c r="E2049" s="130"/>
      <c r="F2049" s="130"/>
      <c r="S2049" s="138"/>
      <c r="U2049" s="154"/>
      <c r="V2049" s="154"/>
      <c r="AF2049" s="137">
        <v>1225</v>
      </c>
      <c r="AG2049" s="137">
        <f t="shared" si="407"/>
        <v>0.90000000000000036</v>
      </c>
      <c r="AK2049" s="137">
        <f t="shared" si="408"/>
        <v>0.26608524989875476</v>
      </c>
      <c r="AL2049" s="137">
        <f t="shared" si="409"/>
        <v>0.81593987465324058</v>
      </c>
      <c r="AM2049" s="137" t="str">
        <f t="shared" si="410"/>
        <v/>
      </c>
      <c r="AN2049" s="137">
        <f t="shared" si="411"/>
        <v>0.26608524989875476</v>
      </c>
      <c r="AO2049" s="137" t="str">
        <f t="shared" si="412"/>
        <v/>
      </c>
      <c r="AP2049" s="137">
        <f t="shared" si="413"/>
        <v>0</v>
      </c>
      <c r="AQ2049" s="137" t="str">
        <f t="shared" si="414"/>
        <v/>
      </c>
      <c r="AR2049" s="137" t="str">
        <f t="shared" si="415"/>
        <v/>
      </c>
      <c r="AZ2049" s="163"/>
      <c r="BA2049" s="142"/>
      <c r="BB2049" s="163"/>
      <c r="BC2049" s="174"/>
      <c r="BD2049" s="174"/>
      <c r="BE2049" s="174"/>
      <c r="BF2049" s="174"/>
      <c r="BG2049" s="164"/>
      <c r="BH2049" s="164"/>
      <c r="BI2049" s="164"/>
      <c r="BK2049" s="137">
        <v>1202</v>
      </c>
      <c r="BL2049" s="137">
        <f t="shared" si="403"/>
        <v>7.6864000000001544</v>
      </c>
      <c r="BM2049" s="137">
        <f t="shared" si="404"/>
        <v>0.36105718332330911</v>
      </c>
      <c r="BN2049" s="137">
        <f t="shared" si="405"/>
        <v>5.9701153301106036E-4</v>
      </c>
      <c r="BO2049" s="137" t="str">
        <f t="shared" si="406"/>
        <v/>
      </c>
      <c r="BP2049" s="137" t="str">
        <f t="shared" si="402"/>
        <v/>
      </c>
    </row>
    <row r="2050" spans="3:68" ht="20.100000000000001" customHeight="1" x14ac:dyDescent="0.25">
      <c r="C2050" s="12"/>
      <c r="E2050" s="130"/>
      <c r="F2050" s="130"/>
      <c r="S2050" s="138"/>
      <c r="U2050" s="154"/>
      <c r="V2050" s="154"/>
      <c r="AF2050" s="137">
        <v>1226</v>
      </c>
      <c r="AG2050" s="137">
        <f t="shared" si="407"/>
        <v>0.90399999999999991</v>
      </c>
      <c r="AK2050" s="137">
        <f t="shared" si="408"/>
        <v>0.26512694414028343</v>
      </c>
      <c r="AL2050" s="137">
        <f t="shared" si="409"/>
        <v>0.81700229930536161</v>
      </c>
      <c r="AM2050" s="137" t="str">
        <f t="shared" si="410"/>
        <v/>
      </c>
      <c r="AN2050" s="137">
        <f t="shared" si="411"/>
        <v>0.26512694414028343</v>
      </c>
      <c r="AO2050" s="137" t="str">
        <f t="shared" si="412"/>
        <v/>
      </c>
      <c r="AP2050" s="137">
        <f t="shared" si="413"/>
        <v>0</v>
      </c>
      <c r="AQ2050" s="137" t="str">
        <f t="shared" si="414"/>
        <v/>
      </c>
      <c r="AR2050" s="137" t="str">
        <f t="shared" si="415"/>
        <v/>
      </c>
      <c r="AZ2050" s="163"/>
      <c r="BA2050" s="142"/>
      <c r="BB2050" s="163"/>
      <c r="BC2050" s="174"/>
      <c r="BD2050" s="174"/>
      <c r="BE2050" s="174"/>
      <c r="BF2050" s="174"/>
      <c r="BG2050" s="164"/>
      <c r="BH2050" s="164"/>
      <c r="BI2050" s="164"/>
      <c r="BK2050" s="137">
        <v>1203</v>
      </c>
      <c r="BL2050" s="137">
        <f t="shared" si="403"/>
        <v>7.6928000000001546</v>
      </c>
      <c r="BM2050" s="137">
        <f t="shared" si="404"/>
        <v>0.36046017179029805</v>
      </c>
      <c r="BN2050" s="137">
        <f t="shared" si="405"/>
        <v>5.9634317525852909E-4</v>
      </c>
      <c r="BO2050" s="137" t="str">
        <f t="shared" si="406"/>
        <v/>
      </c>
      <c r="BP2050" s="137" t="str">
        <f t="shared" si="402"/>
        <v/>
      </c>
    </row>
    <row r="2051" spans="3:68" ht="20.100000000000001" customHeight="1" x14ac:dyDescent="0.25">
      <c r="C2051" s="12"/>
      <c r="E2051" s="130"/>
      <c r="F2051" s="130"/>
      <c r="S2051" s="138"/>
      <c r="U2051" s="154"/>
      <c r="V2051" s="154"/>
      <c r="AF2051" s="137">
        <v>1227</v>
      </c>
      <c r="AG2051" s="137">
        <f t="shared" si="407"/>
        <v>0.90800000000000036</v>
      </c>
      <c r="AK2051" s="137">
        <f t="shared" si="408"/>
        <v>0.26416786299941036</v>
      </c>
      <c r="AL2051" s="137">
        <f t="shared" si="409"/>
        <v>0.8180608891725234</v>
      </c>
      <c r="AM2051" s="137" t="str">
        <f t="shared" si="410"/>
        <v/>
      </c>
      <c r="AN2051" s="137">
        <f t="shared" si="411"/>
        <v>0.26416786299941036</v>
      </c>
      <c r="AO2051" s="137" t="str">
        <f t="shared" si="412"/>
        <v/>
      </c>
      <c r="AP2051" s="137">
        <f t="shared" si="413"/>
        <v>0</v>
      </c>
      <c r="AQ2051" s="137" t="str">
        <f t="shared" si="414"/>
        <v/>
      </c>
      <c r="AR2051" s="137" t="str">
        <f t="shared" si="415"/>
        <v/>
      </c>
      <c r="AZ2051" s="163"/>
      <c r="BA2051" s="142"/>
      <c r="BB2051" s="163"/>
      <c r="BC2051" s="174"/>
      <c r="BD2051" s="174"/>
      <c r="BE2051" s="174"/>
      <c r="BF2051" s="174"/>
      <c r="BG2051" s="164"/>
      <c r="BH2051" s="164"/>
      <c r="BI2051" s="164"/>
      <c r="BK2051" s="137">
        <v>1204</v>
      </c>
      <c r="BL2051" s="137">
        <f t="shared" si="403"/>
        <v>7.6992000000001548</v>
      </c>
      <c r="BM2051" s="137">
        <f t="shared" si="404"/>
        <v>0.35986382861503952</v>
      </c>
      <c r="BN2051" s="137">
        <f t="shared" si="405"/>
        <v>5.956745358743909E-4</v>
      </c>
      <c r="BO2051" s="137" t="str">
        <f t="shared" si="406"/>
        <v/>
      </c>
      <c r="BP2051" s="137" t="str">
        <f t="shared" si="402"/>
        <v/>
      </c>
    </row>
    <row r="2052" spans="3:68" ht="20.100000000000001" customHeight="1" x14ac:dyDescent="0.25">
      <c r="C2052" s="12"/>
      <c r="E2052" s="130"/>
      <c r="F2052" s="130"/>
      <c r="S2052" s="138"/>
      <c r="U2052" s="154"/>
      <c r="V2052" s="154"/>
      <c r="AF2052" s="137">
        <v>1228</v>
      </c>
      <c r="AG2052" s="137">
        <f t="shared" si="407"/>
        <v>0.91199999999999992</v>
      </c>
      <c r="AK2052" s="137">
        <f t="shared" si="408"/>
        <v>0.2632080399158771</v>
      </c>
      <c r="AL2052" s="137">
        <f t="shared" si="409"/>
        <v>0.81911564122010372</v>
      </c>
      <c r="AM2052" s="137" t="str">
        <f t="shared" si="410"/>
        <v/>
      </c>
      <c r="AN2052" s="137">
        <f t="shared" si="411"/>
        <v>0.2632080399158771</v>
      </c>
      <c r="AO2052" s="137" t="str">
        <f t="shared" si="412"/>
        <v/>
      </c>
      <c r="AP2052" s="137">
        <f t="shared" si="413"/>
        <v>0</v>
      </c>
      <c r="AQ2052" s="137" t="str">
        <f t="shared" si="414"/>
        <v/>
      </c>
      <c r="AR2052" s="137" t="str">
        <f t="shared" si="415"/>
        <v/>
      </c>
      <c r="AZ2052" s="163"/>
      <c r="BA2052" s="142"/>
      <c r="BB2052" s="163"/>
      <c r="BC2052" s="174"/>
      <c r="BD2052" s="174"/>
      <c r="BE2052" s="174"/>
      <c r="BF2052" s="174"/>
      <c r="BG2052" s="164"/>
      <c r="BH2052" s="164"/>
      <c r="BI2052" s="164"/>
      <c r="BK2052" s="137">
        <v>1205</v>
      </c>
      <c r="BL2052" s="137">
        <f t="shared" si="403"/>
        <v>7.705600000000155</v>
      </c>
      <c r="BM2052" s="137">
        <f t="shared" si="404"/>
        <v>0.35926815407916513</v>
      </c>
      <c r="BN2052" s="137">
        <f t="shared" si="405"/>
        <v>5.9500561919201278E-4</v>
      </c>
      <c r="BO2052" s="137" t="str">
        <f t="shared" si="406"/>
        <v/>
      </c>
      <c r="BP2052" s="137" t="str">
        <f t="shared" si="402"/>
        <v/>
      </c>
    </row>
    <row r="2053" spans="3:68" ht="20.100000000000001" customHeight="1" x14ac:dyDescent="0.25">
      <c r="C2053" s="12"/>
      <c r="E2053" s="130"/>
      <c r="F2053" s="130"/>
      <c r="S2053" s="138"/>
      <c r="U2053" s="154"/>
      <c r="V2053" s="154"/>
      <c r="AF2053" s="137">
        <v>1229</v>
      </c>
      <c r="AG2053" s="137">
        <f t="shared" si="407"/>
        <v>0.91600000000000037</v>
      </c>
      <c r="AK2053" s="137">
        <f t="shared" si="408"/>
        <v>0.26224750824374005</v>
      </c>
      <c r="AL2053" s="137">
        <f t="shared" si="409"/>
        <v>0.82016655254706949</v>
      </c>
      <c r="AM2053" s="137" t="str">
        <f t="shared" si="410"/>
        <v/>
      </c>
      <c r="AN2053" s="137">
        <f t="shared" si="411"/>
        <v>0.26224750824374005</v>
      </c>
      <c r="AO2053" s="137" t="str">
        <f t="shared" si="412"/>
        <v/>
      </c>
      <c r="AP2053" s="137">
        <f t="shared" si="413"/>
        <v>0</v>
      </c>
      <c r="AQ2053" s="137" t="str">
        <f t="shared" si="414"/>
        <v/>
      </c>
      <c r="AR2053" s="137" t="str">
        <f t="shared" si="415"/>
        <v/>
      </c>
      <c r="AZ2053" s="163"/>
      <c r="BA2053" s="142"/>
      <c r="BB2053" s="163"/>
      <c r="BC2053" s="174"/>
      <c r="BD2053" s="174"/>
      <c r="BE2053" s="174"/>
      <c r="BF2053" s="174"/>
      <c r="BG2053" s="164"/>
      <c r="BH2053" s="164"/>
      <c r="BI2053" s="164"/>
      <c r="BK2053" s="137">
        <v>1206</v>
      </c>
      <c r="BL2053" s="137">
        <f t="shared" si="403"/>
        <v>7.7120000000001552</v>
      </c>
      <c r="BM2053" s="137">
        <f t="shared" si="404"/>
        <v>0.35867314845997311</v>
      </c>
      <c r="BN2053" s="137">
        <f t="shared" si="405"/>
        <v>5.9433642953427013E-4</v>
      </c>
      <c r="BO2053" s="137" t="str">
        <f t="shared" si="406"/>
        <v/>
      </c>
      <c r="BP2053" s="137" t="str">
        <f t="shared" si="402"/>
        <v/>
      </c>
    </row>
    <row r="2054" spans="3:68" ht="20.100000000000001" customHeight="1" x14ac:dyDescent="0.25">
      <c r="C2054" s="12"/>
      <c r="E2054" s="130"/>
      <c r="F2054" s="130"/>
      <c r="S2054" s="138"/>
      <c r="U2054" s="154"/>
      <c r="V2054" s="154"/>
      <c r="AF2054" s="137">
        <v>1230</v>
      </c>
      <c r="AG2054" s="137">
        <f t="shared" si="407"/>
        <v>0.91999999999999993</v>
      </c>
      <c r="AK2054" s="137">
        <f t="shared" si="408"/>
        <v>0.26128630124955315</v>
      </c>
      <c r="AL2054" s="137">
        <f t="shared" si="409"/>
        <v>0.82121362038562828</v>
      </c>
      <c r="AM2054" s="137" t="str">
        <f t="shared" si="410"/>
        <v/>
      </c>
      <c r="AN2054" s="137">
        <f t="shared" si="411"/>
        <v>0.26128630124955315</v>
      </c>
      <c r="AO2054" s="137" t="str">
        <f t="shared" si="412"/>
        <v/>
      </c>
      <c r="AP2054" s="137">
        <f t="shared" si="413"/>
        <v>0</v>
      </c>
      <c r="AQ2054" s="137" t="str">
        <f t="shared" si="414"/>
        <v/>
      </c>
      <c r="AR2054" s="137" t="str">
        <f t="shared" si="415"/>
        <v/>
      </c>
      <c r="AZ2054" s="163"/>
      <c r="BA2054" s="142"/>
      <c r="BB2054" s="163"/>
      <c r="BC2054" s="174"/>
      <c r="BD2054" s="174"/>
      <c r="BE2054" s="174"/>
      <c r="BF2054" s="174"/>
      <c r="BG2054" s="164"/>
      <c r="BH2054" s="164"/>
      <c r="BI2054" s="164"/>
      <c r="BK2054" s="137">
        <v>1207</v>
      </c>
      <c r="BL2054" s="137">
        <f t="shared" si="403"/>
        <v>7.7184000000001554</v>
      </c>
      <c r="BM2054" s="137">
        <f t="shared" si="404"/>
        <v>0.35807881203043884</v>
      </c>
      <c r="BN2054" s="137">
        <f t="shared" si="405"/>
        <v>5.9366697120916134E-4</v>
      </c>
      <c r="BO2054" s="137" t="str">
        <f t="shared" si="406"/>
        <v/>
      </c>
      <c r="BP2054" s="137" t="str">
        <f t="shared" si="402"/>
        <v/>
      </c>
    </row>
    <row r="2055" spans="3:68" ht="20.100000000000001" customHeight="1" x14ac:dyDescent="0.25">
      <c r="C2055" s="12"/>
      <c r="E2055" s="130"/>
      <c r="F2055" s="130"/>
      <c r="S2055" s="138"/>
      <c r="U2055" s="154"/>
      <c r="V2055" s="154"/>
      <c r="AF2055" s="137">
        <v>1231</v>
      </c>
      <c r="AG2055" s="137">
        <f t="shared" si="407"/>
        <v>0.92400000000000038</v>
      </c>
      <c r="AK2055" s="137">
        <f t="shared" si="408"/>
        <v>0.26032445211056016</v>
      </c>
      <c r="AL2055" s="137">
        <f t="shared" si="409"/>
        <v>0.82225684210087691</v>
      </c>
      <c r="AM2055" s="137" t="str">
        <f t="shared" si="410"/>
        <v/>
      </c>
      <c r="AN2055" s="137">
        <f t="shared" si="411"/>
        <v>0.26032445211056016</v>
      </c>
      <c r="AO2055" s="137" t="str">
        <f t="shared" si="412"/>
        <v/>
      </c>
      <c r="AP2055" s="137">
        <f t="shared" si="413"/>
        <v>0</v>
      </c>
      <c r="AQ2055" s="137" t="str">
        <f t="shared" si="414"/>
        <v/>
      </c>
      <c r="AR2055" s="137" t="str">
        <f t="shared" si="415"/>
        <v/>
      </c>
      <c r="AZ2055" s="163"/>
      <c r="BA2055" s="142"/>
      <c r="BB2055" s="163"/>
      <c r="BC2055" s="174"/>
      <c r="BD2055" s="174"/>
      <c r="BE2055" s="174"/>
      <c r="BF2055" s="174"/>
      <c r="BG2055" s="164"/>
      <c r="BH2055" s="164"/>
      <c r="BI2055" s="164"/>
      <c r="BK2055" s="137">
        <v>1208</v>
      </c>
      <c r="BL2055" s="137">
        <f t="shared" si="403"/>
        <v>7.7248000000001555</v>
      </c>
      <c r="BM2055" s="137">
        <f t="shared" si="404"/>
        <v>0.35748514505922968</v>
      </c>
      <c r="BN2055" s="137">
        <f t="shared" si="405"/>
        <v>5.9299724851241686E-4</v>
      </c>
      <c r="BO2055" s="137" t="str">
        <f t="shared" si="406"/>
        <v/>
      </c>
      <c r="BP2055" s="137" t="str">
        <f t="shared" si="402"/>
        <v/>
      </c>
    </row>
    <row r="2056" spans="3:68" ht="20.100000000000001" customHeight="1" x14ac:dyDescent="0.25">
      <c r="C2056" s="12"/>
      <c r="E2056" s="130"/>
      <c r="F2056" s="130"/>
      <c r="S2056" s="138"/>
      <c r="U2056" s="154"/>
      <c r="V2056" s="154"/>
      <c r="AF2056" s="137">
        <v>1232</v>
      </c>
      <c r="AG2056" s="137">
        <f t="shared" si="407"/>
        <v>0.92799999999999994</v>
      </c>
      <c r="AK2056" s="137">
        <f t="shared" si="408"/>
        <v>0.25936199391290432</v>
      </c>
      <c r="AL2056" s="137">
        <f t="shared" si="409"/>
        <v>0.82329621519043872</v>
      </c>
      <c r="AM2056" s="137" t="str">
        <f t="shared" si="410"/>
        <v/>
      </c>
      <c r="AN2056" s="137">
        <f t="shared" si="411"/>
        <v>0.25936199391290432</v>
      </c>
      <c r="AO2056" s="137" t="str">
        <f t="shared" si="412"/>
        <v/>
      </c>
      <c r="AP2056" s="137">
        <f t="shared" si="413"/>
        <v>0</v>
      </c>
      <c r="AQ2056" s="137" t="str">
        <f t="shared" si="414"/>
        <v/>
      </c>
      <c r="AR2056" s="137" t="str">
        <f t="shared" si="415"/>
        <v/>
      </c>
      <c r="AZ2056" s="163"/>
      <c r="BA2056" s="142"/>
      <c r="BB2056" s="163"/>
      <c r="BC2056" s="174"/>
      <c r="BD2056" s="174"/>
      <c r="BE2056" s="174"/>
      <c r="BF2056" s="174"/>
      <c r="BG2056" s="164"/>
      <c r="BH2056" s="164"/>
      <c r="BI2056" s="164"/>
      <c r="BK2056" s="137">
        <v>1209</v>
      </c>
      <c r="BL2056" s="137">
        <f t="shared" si="403"/>
        <v>7.7312000000001557</v>
      </c>
      <c r="BM2056" s="137">
        <f t="shared" si="404"/>
        <v>0.35689214781071726</v>
      </c>
      <c r="BN2056" s="137">
        <f t="shared" si="405"/>
        <v>5.9232726572455707E-4</v>
      </c>
      <c r="BO2056" s="137" t="str">
        <f t="shared" si="406"/>
        <v/>
      </c>
      <c r="BP2056" s="137" t="str">
        <f t="shared" si="402"/>
        <v/>
      </c>
    </row>
    <row r="2057" spans="3:68" ht="20.100000000000001" customHeight="1" x14ac:dyDescent="0.25">
      <c r="C2057" s="12"/>
      <c r="E2057" s="130"/>
      <c r="F2057" s="130"/>
      <c r="S2057" s="138"/>
      <c r="U2057" s="154"/>
      <c r="V2057" s="154"/>
      <c r="AF2057" s="137">
        <v>1233</v>
      </c>
      <c r="AG2057" s="137">
        <f t="shared" si="407"/>
        <v>0.93200000000000038</v>
      </c>
      <c r="AK2057" s="137">
        <f t="shared" si="408"/>
        <v>0.25839895964984833</v>
      </c>
      <c r="AL2057" s="137">
        <f t="shared" si="409"/>
        <v>0.82433173728409714</v>
      </c>
      <c r="AM2057" s="137" t="str">
        <f t="shared" si="410"/>
        <v/>
      </c>
      <c r="AN2057" s="137">
        <f t="shared" si="411"/>
        <v>0.25839895964984833</v>
      </c>
      <c r="AO2057" s="137" t="str">
        <f t="shared" si="412"/>
        <v/>
      </c>
      <c r="AP2057" s="137">
        <f t="shared" si="413"/>
        <v>0</v>
      </c>
      <c r="AQ2057" s="137" t="str">
        <f t="shared" si="414"/>
        <v/>
      </c>
      <c r="AR2057" s="137" t="str">
        <f t="shared" si="415"/>
        <v/>
      </c>
      <c r="AZ2057" s="163"/>
      <c r="BA2057" s="142"/>
      <c r="BB2057" s="163"/>
      <c r="BC2057" s="174"/>
      <c r="BD2057" s="174"/>
      <c r="BE2057" s="174"/>
      <c r="BF2057" s="174"/>
      <c r="BG2057" s="164"/>
      <c r="BH2057" s="164"/>
      <c r="BI2057" s="164"/>
      <c r="BK2057" s="137">
        <v>1210</v>
      </c>
      <c r="BL2057" s="137">
        <f t="shared" si="403"/>
        <v>7.7376000000001559</v>
      </c>
      <c r="BM2057" s="137">
        <f t="shared" si="404"/>
        <v>0.35629982054499271</v>
      </c>
      <c r="BN2057" s="137">
        <f t="shared" si="405"/>
        <v>5.9165702711511114E-4</v>
      </c>
      <c r="BO2057" s="137" t="str">
        <f t="shared" si="406"/>
        <v/>
      </c>
      <c r="BP2057" s="137" t="str">
        <f t="shared" si="402"/>
        <v/>
      </c>
    </row>
    <row r="2058" spans="3:68" ht="20.100000000000001" customHeight="1" x14ac:dyDescent="0.25">
      <c r="C2058" s="12"/>
      <c r="E2058" s="130"/>
      <c r="F2058" s="130"/>
      <c r="S2058" s="138"/>
      <c r="U2058" s="154"/>
      <c r="V2058" s="154"/>
      <c r="AF2058" s="137">
        <v>1234</v>
      </c>
      <c r="AG2058" s="137">
        <f t="shared" si="407"/>
        <v>0.93599999999999994</v>
      </c>
      <c r="AK2058" s="137">
        <f t="shared" si="408"/>
        <v>0.25743538222001205</v>
      </c>
      <c r="AL2058" s="137">
        <f t="shared" si="409"/>
        <v>0.82536340614341941</v>
      </c>
      <c r="AM2058" s="137" t="str">
        <f t="shared" si="410"/>
        <v/>
      </c>
      <c r="AN2058" s="137">
        <f t="shared" si="411"/>
        <v>0.25743538222001205</v>
      </c>
      <c r="AO2058" s="137" t="str">
        <f t="shared" si="412"/>
        <v/>
      </c>
      <c r="AP2058" s="137">
        <f t="shared" si="413"/>
        <v>0</v>
      </c>
      <c r="AQ2058" s="137" t="str">
        <f t="shared" si="414"/>
        <v/>
      </c>
      <c r="AR2058" s="137" t="str">
        <f t="shared" si="415"/>
        <v/>
      </c>
      <c r="AZ2058" s="163"/>
      <c r="BA2058" s="142"/>
      <c r="BB2058" s="163"/>
      <c r="BC2058" s="174"/>
      <c r="BD2058" s="174"/>
      <c r="BE2058" s="174"/>
      <c r="BF2058" s="174"/>
      <c r="BG2058" s="164"/>
      <c r="BH2058" s="164"/>
      <c r="BI2058" s="164"/>
      <c r="BK2058" s="137">
        <v>1211</v>
      </c>
      <c r="BL2058" s="137">
        <f t="shared" si="403"/>
        <v>7.7440000000001561</v>
      </c>
      <c r="BM2058" s="137">
        <f t="shared" si="404"/>
        <v>0.3557081635178776</v>
      </c>
      <c r="BN2058" s="137">
        <f t="shared" si="405"/>
        <v>5.9098653693767655E-4</v>
      </c>
      <c r="BO2058" s="137" t="str">
        <f t="shared" si="406"/>
        <v/>
      </c>
      <c r="BP2058" s="137" t="str">
        <f t="shared" si="402"/>
        <v/>
      </c>
    </row>
    <row r="2059" spans="3:68" ht="20.100000000000001" customHeight="1" x14ac:dyDescent="0.25">
      <c r="C2059" s="12"/>
      <c r="E2059" s="130"/>
      <c r="F2059" s="130"/>
      <c r="S2059" s="138"/>
      <c r="U2059" s="154"/>
      <c r="V2059" s="154"/>
      <c r="AF2059" s="137">
        <v>1235</v>
      </c>
      <c r="AG2059" s="137">
        <f t="shared" si="407"/>
        <v>0.94000000000000039</v>
      </c>
      <c r="AK2059" s="137">
        <f t="shared" si="408"/>
        <v>0.25647129442562028</v>
      </c>
      <c r="AL2059" s="137">
        <f t="shared" si="409"/>
        <v>0.82639121966137552</v>
      </c>
      <c r="AM2059" s="137" t="str">
        <f t="shared" si="410"/>
        <v/>
      </c>
      <c r="AN2059" s="137">
        <f t="shared" si="411"/>
        <v>0.25647129442562028</v>
      </c>
      <c r="AO2059" s="137" t="str">
        <f t="shared" si="412"/>
        <v/>
      </c>
      <c r="AP2059" s="137">
        <f t="shared" si="413"/>
        <v>0</v>
      </c>
      <c r="AQ2059" s="137" t="str">
        <f t="shared" si="414"/>
        <v/>
      </c>
      <c r="AR2059" s="137" t="str">
        <f t="shared" si="415"/>
        <v/>
      </c>
      <c r="AZ2059" s="163"/>
      <c r="BA2059" s="142"/>
      <c r="BB2059" s="163"/>
      <c r="BC2059" s="174"/>
      <c r="BD2059" s="174"/>
      <c r="BE2059" s="174"/>
      <c r="BF2059" s="174"/>
      <c r="BG2059" s="164"/>
      <c r="BH2059" s="164"/>
      <c r="BI2059" s="164"/>
      <c r="BK2059" s="137">
        <v>1212</v>
      </c>
      <c r="BL2059" s="137">
        <f t="shared" si="403"/>
        <v>7.7504000000001563</v>
      </c>
      <c r="BM2059" s="137">
        <f t="shared" si="404"/>
        <v>0.35511717698093992</v>
      </c>
      <c r="BN2059" s="137">
        <f t="shared" si="405"/>
        <v>5.9031579943508161E-4</v>
      </c>
      <c r="BO2059" s="137" t="str">
        <f t="shared" si="406"/>
        <v/>
      </c>
      <c r="BP2059" s="137" t="str">
        <f t="shared" si="402"/>
        <v/>
      </c>
    </row>
    <row r="2060" spans="3:68" ht="20.100000000000001" customHeight="1" x14ac:dyDescent="0.25">
      <c r="C2060" s="12"/>
      <c r="E2060" s="130"/>
      <c r="F2060" s="130"/>
      <c r="S2060" s="138"/>
      <c r="U2060" s="154"/>
      <c r="V2060" s="154"/>
      <c r="AF2060" s="137">
        <v>1236</v>
      </c>
      <c r="AG2060" s="137">
        <f t="shared" si="407"/>
        <v>0.94399999999999995</v>
      </c>
      <c r="AK2060" s="137">
        <f t="shared" si="408"/>
        <v>0.25550672897076881</v>
      </c>
      <c r="AL2060" s="137">
        <f t="shared" si="409"/>
        <v>0.82741517586194813</v>
      </c>
      <c r="AM2060" s="137" t="str">
        <f t="shared" si="410"/>
        <v/>
      </c>
      <c r="AN2060" s="137">
        <f t="shared" si="411"/>
        <v>0.25550672897076881</v>
      </c>
      <c r="AO2060" s="137" t="str">
        <f t="shared" si="412"/>
        <v/>
      </c>
      <c r="AP2060" s="137">
        <f t="shared" si="413"/>
        <v>0</v>
      </c>
      <c r="AQ2060" s="137" t="str">
        <f t="shared" si="414"/>
        <v/>
      </c>
      <c r="AR2060" s="137" t="str">
        <f t="shared" si="415"/>
        <v/>
      </c>
      <c r="AZ2060" s="163"/>
      <c r="BA2060" s="142"/>
      <c r="BB2060" s="163"/>
      <c r="BC2060" s="174"/>
      <c r="BD2060" s="174"/>
      <c r="BE2060" s="174"/>
      <c r="BF2060" s="174"/>
      <c r="BG2060" s="164"/>
      <c r="BH2060" s="164"/>
      <c r="BI2060" s="164"/>
      <c r="BK2060" s="137">
        <v>1213</v>
      </c>
      <c r="BL2060" s="137">
        <f t="shared" si="403"/>
        <v>7.7568000000001565</v>
      </c>
      <c r="BM2060" s="137">
        <f t="shared" si="404"/>
        <v>0.35452686118150484</v>
      </c>
      <c r="BN2060" s="137">
        <f t="shared" si="405"/>
        <v>5.8964481883466702E-4</v>
      </c>
      <c r="BO2060" s="137" t="str">
        <f t="shared" si="406"/>
        <v/>
      </c>
      <c r="BP2060" s="137" t="str">
        <f t="shared" si="402"/>
        <v/>
      </c>
    </row>
    <row r="2061" spans="3:68" ht="20.100000000000001" customHeight="1" x14ac:dyDescent="0.25">
      <c r="C2061" s="12"/>
      <c r="E2061" s="130"/>
      <c r="F2061" s="130"/>
      <c r="S2061" s="138"/>
      <c r="U2061" s="154"/>
      <c r="V2061" s="154"/>
      <c r="AF2061" s="137">
        <v>1237</v>
      </c>
      <c r="AG2061" s="137">
        <f t="shared" si="407"/>
        <v>0.9480000000000004</v>
      </c>
      <c r="AK2061" s="137">
        <f t="shared" si="408"/>
        <v>0.25454171845970119</v>
      </c>
      <c r="AL2061" s="137">
        <f t="shared" si="409"/>
        <v>0.82843527289973784</v>
      </c>
      <c r="AM2061" s="137" t="str">
        <f t="shared" si="410"/>
        <v/>
      </c>
      <c r="AN2061" s="137">
        <f t="shared" si="411"/>
        <v>0.25454171845970119</v>
      </c>
      <c r="AO2061" s="137" t="str">
        <f t="shared" si="412"/>
        <v/>
      </c>
      <c r="AP2061" s="137">
        <f t="shared" si="413"/>
        <v>0</v>
      </c>
      <c r="AQ2061" s="137" t="str">
        <f t="shared" si="414"/>
        <v/>
      </c>
      <c r="AR2061" s="137" t="str">
        <f t="shared" si="415"/>
        <v/>
      </c>
      <c r="AZ2061" s="163"/>
      <c r="BA2061" s="142"/>
      <c r="BB2061" s="163"/>
      <c r="BC2061" s="174"/>
      <c r="BD2061" s="174"/>
      <c r="BE2061" s="174"/>
      <c r="BF2061" s="174"/>
      <c r="BG2061" s="164"/>
      <c r="BH2061" s="164"/>
      <c r="BI2061" s="164"/>
      <c r="BK2061" s="137">
        <v>1214</v>
      </c>
      <c r="BL2061" s="137">
        <f t="shared" si="403"/>
        <v>7.7632000000001566</v>
      </c>
      <c r="BM2061" s="137">
        <f t="shared" si="404"/>
        <v>0.35393721636267017</v>
      </c>
      <c r="BN2061" s="137">
        <f t="shared" si="405"/>
        <v>5.8897359935122795E-4</v>
      </c>
      <c r="BO2061" s="137" t="str">
        <f t="shared" si="406"/>
        <v/>
      </c>
      <c r="BP2061" s="137" t="str">
        <f t="shared" si="402"/>
        <v/>
      </c>
    </row>
    <row r="2062" spans="3:68" ht="20.100000000000001" customHeight="1" x14ac:dyDescent="0.25">
      <c r="C2062" s="12"/>
      <c r="E2062" s="130"/>
      <c r="F2062" s="130"/>
      <c r="S2062" s="138"/>
      <c r="U2062" s="154"/>
      <c r="V2062" s="154"/>
      <c r="AF2062" s="137">
        <v>1238</v>
      </c>
      <c r="AG2062" s="137">
        <f t="shared" si="407"/>
        <v>0.95199999999999996</v>
      </c>
      <c r="AK2062" s="137">
        <f t="shared" si="408"/>
        <v>0.25357629539510257</v>
      </c>
      <c r="AL2062" s="137">
        <f t="shared" si="409"/>
        <v>0.829451509059559</v>
      </c>
      <c r="AM2062" s="137" t="str">
        <f t="shared" si="410"/>
        <v/>
      </c>
      <c r="AN2062" s="137">
        <f t="shared" si="411"/>
        <v>0.25357629539510257</v>
      </c>
      <c r="AO2062" s="137" t="str">
        <f t="shared" si="412"/>
        <v/>
      </c>
      <c r="AP2062" s="137">
        <f t="shared" si="413"/>
        <v>0</v>
      </c>
      <c r="AQ2062" s="137" t="str">
        <f t="shared" si="414"/>
        <v/>
      </c>
      <c r="AR2062" s="137" t="str">
        <f t="shared" si="415"/>
        <v/>
      </c>
      <c r="AZ2062" s="163"/>
      <c r="BA2062" s="142"/>
      <c r="BB2062" s="163"/>
      <c r="BC2062" s="174"/>
      <c r="BD2062" s="174"/>
      <c r="BE2062" s="174"/>
      <c r="BF2062" s="174"/>
      <c r="BG2062" s="164"/>
      <c r="BH2062" s="164"/>
      <c r="BI2062" s="164"/>
      <c r="BK2062" s="137">
        <v>1215</v>
      </c>
      <c r="BL2062" s="137">
        <f t="shared" si="403"/>
        <v>7.7696000000001568</v>
      </c>
      <c r="BM2062" s="137">
        <f t="shared" si="404"/>
        <v>0.35334824276331894</v>
      </c>
      <c r="BN2062" s="137">
        <f t="shared" si="405"/>
        <v>5.8830214518695856E-4</v>
      </c>
      <c r="BO2062" s="137" t="str">
        <f t="shared" si="406"/>
        <v/>
      </c>
      <c r="BP2062" s="137" t="str">
        <f t="shared" si="402"/>
        <v/>
      </c>
    </row>
    <row r="2063" spans="3:68" ht="20.100000000000001" customHeight="1" x14ac:dyDescent="0.25">
      <c r="C2063" s="12"/>
      <c r="E2063" s="130"/>
      <c r="F2063" s="130"/>
      <c r="S2063" s="138"/>
      <c r="U2063" s="154"/>
      <c r="V2063" s="154"/>
      <c r="AF2063" s="137">
        <v>1239</v>
      </c>
      <c r="AG2063" s="137">
        <f t="shared" si="407"/>
        <v>0.95600000000000041</v>
      </c>
      <c r="AK2063" s="137">
        <f t="shared" si="408"/>
        <v>0.25261049217640641</v>
      </c>
      <c r="AL2063" s="137">
        <f t="shared" si="409"/>
        <v>0.83046388275603134</v>
      </c>
      <c r="AM2063" s="137" t="str">
        <f t="shared" si="410"/>
        <v/>
      </c>
      <c r="AN2063" s="137">
        <f t="shared" si="411"/>
        <v>0.25261049217640641</v>
      </c>
      <c r="AO2063" s="137" t="str">
        <f t="shared" si="412"/>
        <v/>
      </c>
      <c r="AP2063" s="137">
        <f t="shared" si="413"/>
        <v>0</v>
      </c>
      <c r="AQ2063" s="137" t="str">
        <f t="shared" si="414"/>
        <v/>
      </c>
      <c r="AR2063" s="137" t="str">
        <f t="shared" si="415"/>
        <v/>
      </c>
      <c r="AZ2063" s="163"/>
      <c r="BA2063" s="142"/>
      <c r="BB2063" s="163"/>
      <c r="BC2063" s="174"/>
      <c r="BD2063" s="174"/>
      <c r="BE2063" s="174"/>
      <c r="BF2063" s="174"/>
      <c r="BG2063" s="164"/>
      <c r="BH2063" s="164"/>
      <c r="BI2063" s="164"/>
      <c r="BK2063" s="137">
        <v>1216</v>
      </c>
      <c r="BL2063" s="137">
        <f t="shared" si="403"/>
        <v>7.776000000000157</v>
      </c>
      <c r="BM2063" s="137">
        <f t="shared" si="404"/>
        <v>0.35275994061813198</v>
      </c>
      <c r="BN2063" s="137">
        <f t="shared" si="405"/>
        <v>5.876304605296756E-4</v>
      </c>
      <c r="BO2063" s="137" t="str">
        <f t="shared" si="406"/>
        <v/>
      </c>
      <c r="BP2063" s="137" t="str">
        <f t="shared" si="402"/>
        <v/>
      </c>
    </row>
    <row r="2064" spans="3:68" ht="20.100000000000001" customHeight="1" x14ac:dyDescent="0.25">
      <c r="C2064" s="12"/>
      <c r="E2064" s="130"/>
      <c r="F2064" s="130"/>
      <c r="S2064" s="138"/>
      <c r="U2064" s="154"/>
      <c r="V2064" s="154"/>
      <c r="AF2064" s="137">
        <v>1240</v>
      </c>
      <c r="AG2064" s="137">
        <f t="shared" si="407"/>
        <v>0.96</v>
      </c>
      <c r="AK2064" s="137">
        <f t="shared" si="408"/>
        <v>0.25164434109811712</v>
      </c>
      <c r="AL2064" s="137">
        <f t="shared" si="409"/>
        <v>0.83147239253316219</v>
      </c>
      <c r="AM2064" s="137" t="str">
        <f t="shared" si="410"/>
        <v/>
      </c>
      <c r="AN2064" s="137">
        <f t="shared" si="411"/>
        <v>0.25164434109811712</v>
      </c>
      <c r="AO2064" s="137" t="str">
        <f t="shared" si="412"/>
        <v/>
      </c>
      <c r="AP2064" s="137">
        <f t="shared" si="413"/>
        <v>0</v>
      </c>
      <c r="AQ2064" s="137" t="str">
        <f t="shared" si="414"/>
        <v/>
      </c>
      <c r="AR2064" s="137" t="str">
        <f t="shared" si="415"/>
        <v/>
      </c>
      <c r="AZ2064" s="163"/>
      <c r="BA2064" s="142"/>
      <c r="BB2064" s="163"/>
      <c r="BC2064" s="174"/>
      <c r="BD2064" s="174"/>
      <c r="BE2064" s="174"/>
      <c r="BF2064" s="174"/>
      <c r="BG2064" s="164"/>
      <c r="BH2064" s="164"/>
      <c r="BI2064" s="164"/>
      <c r="BK2064" s="137">
        <v>1217</v>
      </c>
      <c r="BL2064" s="137">
        <f t="shared" si="403"/>
        <v>7.7824000000001572</v>
      </c>
      <c r="BM2064" s="137">
        <f t="shared" si="404"/>
        <v>0.35217231015760231</v>
      </c>
      <c r="BN2064" s="137">
        <f t="shared" si="405"/>
        <v>5.8695854955481686E-4</v>
      </c>
      <c r="BO2064" s="137" t="str">
        <f t="shared" si="406"/>
        <v/>
      </c>
      <c r="BP2064" s="137" t="str">
        <f t="shared" ref="BP2064:BP2127" si="416">IF($BM2064&lt;(1-$BI$860),$BN2064,"")</f>
        <v/>
      </c>
    </row>
    <row r="2065" spans="3:68" ht="20.100000000000001" customHeight="1" x14ac:dyDescent="0.25">
      <c r="C2065" s="12"/>
      <c r="E2065" s="130"/>
      <c r="F2065" s="130"/>
      <c r="S2065" s="138"/>
      <c r="U2065" s="154"/>
      <c r="V2065" s="154"/>
      <c r="AF2065" s="137">
        <v>1241</v>
      </c>
      <c r="AG2065" s="137">
        <f t="shared" si="407"/>
        <v>0.96400000000000041</v>
      </c>
      <c r="AK2065" s="137">
        <f t="shared" si="408"/>
        <v>0.25067787434814592</v>
      </c>
      <c r="AL2065" s="137">
        <f t="shared" si="409"/>
        <v>0.8324770370639254</v>
      </c>
      <c r="AM2065" s="137" t="str">
        <f t="shared" si="410"/>
        <v/>
      </c>
      <c r="AN2065" s="137">
        <f t="shared" si="411"/>
        <v>0.25067787434814592</v>
      </c>
      <c r="AO2065" s="137" t="str">
        <f t="shared" si="412"/>
        <v/>
      </c>
      <c r="AP2065" s="137">
        <f t="shared" si="413"/>
        <v>0</v>
      </c>
      <c r="AQ2065" s="137" t="str">
        <f t="shared" si="414"/>
        <v/>
      </c>
      <c r="AR2065" s="137" t="str">
        <f t="shared" si="415"/>
        <v/>
      </c>
      <c r="AZ2065" s="163"/>
      <c r="BA2065" s="142"/>
      <c r="BB2065" s="163"/>
      <c r="BC2065" s="174"/>
      <c r="BD2065" s="174"/>
      <c r="BE2065" s="174"/>
      <c r="BF2065" s="174"/>
      <c r="BG2065" s="164"/>
      <c r="BH2065" s="164"/>
      <c r="BI2065" s="164"/>
      <c r="BK2065" s="137">
        <v>1218</v>
      </c>
      <c r="BL2065" s="137">
        <f t="shared" si="403"/>
        <v>7.7888000000001574</v>
      </c>
      <c r="BM2065" s="137">
        <f t="shared" si="404"/>
        <v>0.35158535160804749</v>
      </c>
      <c r="BN2065" s="137">
        <f t="shared" si="405"/>
        <v>5.8628641642372026E-4</v>
      </c>
      <c r="BO2065" s="137" t="str">
        <f t="shared" si="406"/>
        <v/>
      </c>
      <c r="BP2065" s="137" t="str">
        <f t="shared" si="416"/>
        <v/>
      </c>
    </row>
    <row r="2066" spans="3:68" ht="20.100000000000001" customHeight="1" x14ac:dyDescent="0.25">
      <c r="C2066" s="12"/>
      <c r="E2066" s="130"/>
      <c r="F2066" s="130"/>
      <c r="S2066" s="138"/>
      <c r="U2066" s="154"/>
      <c r="V2066" s="154"/>
      <c r="AF2066" s="137">
        <v>1242</v>
      </c>
      <c r="AG2066" s="137">
        <f t="shared" si="407"/>
        <v>0.96799999999999997</v>
      </c>
      <c r="AK2066" s="137">
        <f t="shared" si="408"/>
        <v>0.24971112400616369</v>
      </c>
      <c r="AL2066" s="137">
        <f t="shared" si="409"/>
        <v>0.83347781514982955</v>
      </c>
      <c r="AM2066" s="137" t="str">
        <f t="shared" si="410"/>
        <v/>
      </c>
      <c r="AN2066" s="137">
        <f t="shared" si="411"/>
        <v>0.24971112400616369</v>
      </c>
      <c r="AO2066" s="137" t="str">
        <f t="shared" si="412"/>
        <v/>
      </c>
      <c r="AP2066" s="137">
        <f t="shared" si="413"/>
        <v>0</v>
      </c>
      <c r="AQ2066" s="137" t="str">
        <f t="shared" si="414"/>
        <v/>
      </c>
      <c r="AR2066" s="137" t="str">
        <f t="shared" si="415"/>
        <v/>
      </c>
      <c r="AZ2066" s="163"/>
      <c r="BA2066" s="142"/>
      <c r="BB2066" s="163"/>
      <c r="BC2066" s="174"/>
      <c r="BD2066" s="174"/>
      <c r="BE2066" s="174"/>
      <c r="BF2066" s="174"/>
      <c r="BG2066" s="164"/>
      <c r="BH2066" s="164"/>
      <c r="BI2066" s="164"/>
      <c r="BK2066" s="137">
        <v>1219</v>
      </c>
      <c r="BL2066" s="137">
        <f t="shared" si="403"/>
        <v>7.7952000000001576</v>
      </c>
      <c r="BM2066" s="137">
        <f t="shared" si="404"/>
        <v>0.35099906519162377</v>
      </c>
      <c r="BN2066" s="137">
        <f t="shared" si="405"/>
        <v>5.8561406528445659E-4</v>
      </c>
      <c r="BO2066" s="137" t="str">
        <f t="shared" si="406"/>
        <v/>
      </c>
      <c r="BP2066" s="137" t="str">
        <f t="shared" si="416"/>
        <v/>
      </c>
    </row>
    <row r="2067" spans="3:68" ht="20.100000000000001" customHeight="1" x14ac:dyDescent="0.25">
      <c r="C2067" s="12"/>
      <c r="E2067" s="130"/>
      <c r="F2067" s="130"/>
      <c r="S2067" s="138"/>
      <c r="U2067" s="154"/>
      <c r="V2067" s="154"/>
      <c r="AF2067" s="137">
        <v>1243</v>
      </c>
      <c r="AG2067" s="137">
        <f t="shared" si="407"/>
        <v>0.97200000000000042</v>
      </c>
      <c r="AK2067" s="137">
        <f t="shared" si="408"/>
        <v>0.24874412204196611</v>
      </c>
      <c r="AL2067" s="137">
        <f t="shared" si="409"/>
        <v>0.83447472572048342</v>
      </c>
      <c r="AM2067" s="137" t="str">
        <f t="shared" si="410"/>
        <v/>
      </c>
      <c r="AN2067" s="137">
        <f t="shared" si="411"/>
        <v>0.24874412204196611</v>
      </c>
      <c r="AO2067" s="137" t="str">
        <f t="shared" si="412"/>
        <v/>
      </c>
      <c r="AP2067" s="137">
        <f t="shared" si="413"/>
        <v>0</v>
      </c>
      <c r="AQ2067" s="137" t="str">
        <f t="shared" si="414"/>
        <v/>
      </c>
      <c r="AR2067" s="137" t="str">
        <f t="shared" si="415"/>
        <v/>
      </c>
      <c r="AZ2067" s="163"/>
      <c r="BA2067" s="142"/>
      <c r="BB2067" s="163"/>
      <c r="BC2067" s="174"/>
      <c r="BD2067" s="174"/>
      <c r="BE2067" s="174"/>
      <c r="BF2067" s="174"/>
      <c r="BG2067" s="164"/>
      <c r="BH2067" s="164"/>
      <c r="BI2067" s="164"/>
      <c r="BK2067" s="137">
        <v>1220</v>
      </c>
      <c r="BL2067" s="137">
        <f t="shared" si="403"/>
        <v>7.8016000000001577</v>
      </c>
      <c r="BM2067" s="137">
        <f t="shared" si="404"/>
        <v>0.35041345112633931</v>
      </c>
      <c r="BN2067" s="137">
        <f t="shared" si="405"/>
        <v>5.8494150027310621E-4</v>
      </c>
      <c r="BO2067" s="137" t="str">
        <f t="shared" si="406"/>
        <v/>
      </c>
      <c r="BP2067" s="137" t="str">
        <f t="shared" si="416"/>
        <v/>
      </c>
    </row>
    <row r="2068" spans="3:68" ht="20.100000000000001" customHeight="1" x14ac:dyDescent="0.25">
      <c r="C2068" s="12"/>
      <c r="E2068" s="130"/>
      <c r="F2068" s="130"/>
      <c r="S2068" s="138"/>
      <c r="U2068" s="154"/>
      <c r="V2068" s="154"/>
      <c r="AF2068" s="137">
        <v>1244</v>
      </c>
      <c r="AG2068" s="137">
        <f t="shared" si="407"/>
        <v>0.97599999999999998</v>
      </c>
      <c r="AK2068" s="137">
        <f t="shared" si="408"/>
        <v>0.24777690031385682</v>
      </c>
      <c r="AL2068" s="137">
        <f t="shared" si="409"/>
        <v>0.83546776783315169</v>
      </c>
      <c r="AM2068" s="137" t="str">
        <f t="shared" si="410"/>
        <v/>
      </c>
      <c r="AN2068" s="137">
        <f t="shared" si="411"/>
        <v>0.24777690031385682</v>
      </c>
      <c r="AO2068" s="137" t="str">
        <f t="shared" si="412"/>
        <v/>
      </c>
      <c r="AP2068" s="137">
        <f t="shared" si="413"/>
        <v>0</v>
      </c>
      <c r="AQ2068" s="137" t="str">
        <f t="shared" si="414"/>
        <v/>
      </c>
      <c r="AR2068" s="137" t="str">
        <f t="shared" si="415"/>
        <v/>
      </c>
      <c r="AZ2068" s="163"/>
      <c r="BA2068" s="142"/>
      <c r="BB2068" s="163"/>
      <c r="BC2068" s="174"/>
      <c r="BD2068" s="174"/>
      <c r="BE2068" s="174"/>
      <c r="BF2068" s="174"/>
      <c r="BG2068" s="164"/>
      <c r="BH2068" s="164"/>
      <c r="BI2068" s="164"/>
      <c r="BK2068" s="137">
        <v>1221</v>
      </c>
      <c r="BL2068" s="137">
        <f t="shared" si="403"/>
        <v>7.8080000000001579</v>
      </c>
      <c r="BM2068" s="137">
        <f t="shared" si="404"/>
        <v>0.34982850962606621</v>
      </c>
      <c r="BN2068" s="137">
        <f t="shared" si="405"/>
        <v>5.8426872551170517E-4</v>
      </c>
      <c r="BO2068" s="137" t="str">
        <f t="shared" si="406"/>
        <v/>
      </c>
      <c r="BP2068" s="137" t="str">
        <f t="shared" si="416"/>
        <v/>
      </c>
    </row>
    <row r="2069" spans="3:68" ht="20.100000000000001" customHeight="1" x14ac:dyDescent="0.25">
      <c r="C2069" s="12"/>
      <c r="E2069" s="130"/>
      <c r="F2069" s="130"/>
      <c r="S2069" s="138"/>
      <c r="U2069" s="154"/>
      <c r="V2069" s="154"/>
      <c r="AF2069" s="137">
        <v>1245</v>
      </c>
      <c r="AG2069" s="137">
        <f t="shared" si="407"/>
        <v>0.98000000000000043</v>
      </c>
      <c r="AK2069" s="137">
        <f t="shared" si="408"/>
        <v>0.24680949056704266</v>
      </c>
      <c r="AL2069" s="137">
        <f t="shared" si="409"/>
        <v>0.8364569406723078</v>
      </c>
      <c r="AM2069" s="137" t="str">
        <f t="shared" si="410"/>
        <v/>
      </c>
      <c r="AN2069" s="137">
        <f t="shared" si="411"/>
        <v>0.24680949056704266</v>
      </c>
      <c r="AO2069" s="137" t="str">
        <f t="shared" si="412"/>
        <v/>
      </c>
      <c r="AP2069" s="137">
        <f t="shared" si="413"/>
        <v>0</v>
      </c>
      <c r="AQ2069" s="137" t="str">
        <f t="shared" si="414"/>
        <v/>
      </c>
      <c r="AR2069" s="137" t="str">
        <f t="shared" si="415"/>
        <v/>
      </c>
      <c r="AZ2069" s="163"/>
      <c r="BA2069" s="142"/>
      <c r="BB2069" s="163"/>
      <c r="BC2069" s="174"/>
      <c r="BD2069" s="174"/>
      <c r="BE2069" s="174"/>
      <c r="BF2069" s="174"/>
      <c r="BG2069" s="164"/>
      <c r="BH2069" s="164"/>
      <c r="BI2069" s="164"/>
      <c r="BK2069" s="137">
        <v>1222</v>
      </c>
      <c r="BL2069" s="137">
        <f t="shared" si="403"/>
        <v>7.8144000000001581</v>
      </c>
      <c r="BM2069" s="137">
        <f t="shared" si="404"/>
        <v>0.3492442409005545</v>
      </c>
      <c r="BN2069" s="137">
        <f t="shared" si="405"/>
        <v>5.835957451078011E-4</v>
      </c>
      <c r="BO2069" s="137" t="str">
        <f t="shared" si="406"/>
        <v/>
      </c>
      <c r="BP2069" s="137" t="str">
        <f t="shared" si="416"/>
        <v/>
      </c>
    </row>
    <row r="2070" spans="3:68" ht="20.100000000000001" customHeight="1" x14ac:dyDescent="0.25">
      <c r="C2070" s="12"/>
      <c r="E2070" s="130"/>
      <c r="F2070" s="130"/>
      <c r="S2070" s="138"/>
      <c r="U2070" s="154"/>
      <c r="V2070" s="154"/>
      <c r="AF2070" s="137">
        <v>1246</v>
      </c>
      <c r="AG2070" s="137">
        <f t="shared" si="407"/>
        <v>0.98399999999999999</v>
      </c>
      <c r="AK2070" s="137">
        <f t="shared" si="408"/>
        <v>0.24584192443204717</v>
      </c>
      <c r="AL2070" s="137">
        <f t="shared" si="409"/>
        <v>0.83744224354917574</v>
      </c>
      <c r="AM2070" s="137" t="str">
        <f t="shared" si="410"/>
        <v/>
      </c>
      <c r="AN2070" s="137">
        <f t="shared" si="411"/>
        <v>0.24584192443204717</v>
      </c>
      <c r="AO2070" s="137" t="str">
        <f t="shared" si="412"/>
        <v/>
      </c>
      <c r="AP2070" s="137">
        <f t="shared" si="413"/>
        <v>0</v>
      </c>
      <c r="AQ2070" s="137" t="str">
        <f t="shared" si="414"/>
        <v/>
      </c>
      <c r="AR2070" s="137" t="str">
        <f t="shared" si="415"/>
        <v/>
      </c>
      <c r="AZ2070" s="163"/>
      <c r="BA2070" s="142"/>
      <c r="BB2070" s="163"/>
      <c r="BC2070" s="174"/>
      <c r="BD2070" s="174"/>
      <c r="BE2070" s="174"/>
      <c r="BF2070" s="174"/>
      <c r="BG2070" s="164"/>
      <c r="BH2070" s="164"/>
      <c r="BI2070" s="164"/>
      <c r="BK2070" s="137">
        <v>1223</v>
      </c>
      <c r="BL2070" s="137">
        <f t="shared" si="403"/>
        <v>7.8208000000001583</v>
      </c>
      <c r="BM2070" s="137">
        <f t="shared" si="404"/>
        <v>0.3486606451554467</v>
      </c>
      <c r="BN2070" s="137">
        <f t="shared" si="405"/>
        <v>5.8292256315900515E-4</v>
      </c>
      <c r="BO2070" s="137" t="str">
        <f t="shared" si="406"/>
        <v/>
      </c>
      <c r="BP2070" s="137" t="str">
        <f t="shared" si="416"/>
        <v/>
      </c>
    </row>
    <row r="2071" spans="3:68" ht="20.100000000000001" customHeight="1" x14ac:dyDescent="0.25">
      <c r="C2071" s="12"/>
      <c r="E2071" s="130"/>
      <c r="F2071" s="130"/>
      <c r="S2071" s="138"/>
      <c r="U2071" s="154"/>
      <c r="V2071" s="154"/>
      <c r="AF2071" s="137">
        <v>1247</v>
      </c>
      <c r="AG2071" s="137">
        <f t="shared" si="407"/>
        <v>0.98800000000000043</v>
      </c>
      <c r="AK2071" s="137">
        <f t="shared" si="408"/>
        <v>0.24487423342313677</v>
      </c>
      <c r="AL2071" s="137">
        <f t="shared" si="409"/>
        <v>0.83842367590127087</v>
      </c>
      <c r="AM2071" s="137" t="str">
        <f t="shared" si="410"/>
        <v/>
      </c>
      <c r="AN2071" s="137">
        <f t="shared" si="411"/>
        <v>0.24487423342313677</v>
      </c>
      <c r="AO2071" s="137" t="str">
        <f t="shared" si="412"/>
        <v/>
      </c>
      <c r="AP2071" s="137">
        <f t="shared" si="413"/>
        <v>0</v>
      </c>
      <c r="AQ2071" s="137" t="str">
        <f t="shared" si="414"/>
        <v/>
      </c>
      <c r="AR2071" s="137" t="str">
        <f t="shared" si="415"/>
        <v/>
      </c>
      <c r="AZ2071" s="163"/>
      <c r="BA2071" s="142"/>
      <c r="BB2071" s="163"/>
      <c r="BC2071" s="174"/>
      <c r="BD2071" s="174"/>
      <c r="BE2071" s="174"/>
      <c r="BF2071" s="174"/>
      <c r="BG2071" s="164"/>
      <c r="BH2071" s="164"/>
      <c r="BI2071" s="164"/>
      <c r="BK2071" s="137">
        <v>1224</v>
      </c>
      <c r="BL2071" s="137">
        <f t="shared" si="403"/>
        <v>7.8272000000001585</v>
      </c>
      <c r="BM2071" s="137">
        <f t="shared" si="404"/>
        <v>0.3480777225922877</v>
      </c>
      <c r="BN2071" s="137">
        <f t="shared" si="405"/>
        <v>5.8224918374566448E-4</v>
      </c>
      <c r="BO2071" s="137" t="str">
        <f t="shared" si="406"/>
        <v/>
      </c>
      <c r="BP2071" s="137" t="str">
        <f t="shared" si="416"/>
        <v/>
      </c>
    </row>
    <row r="2072" spans="3:68" ht="20.100000000000001" customHeight="1" x14ac:dyDescent="0.25">
      <c r="C2072" s="12"/>
      <c r="E2072" s="130"/>
      <c r="F2072" s="130"/>
      <c r="S2072" s="138"/>
      <c r="U2072" s="154"/>
      <c r="V2072" s="154"/>
      <c r="AF2072" s="137">
        <v>1248</v>
      </c>
      <c r="AG2072" s="137">
        <f t="shared" si="407"/>
        <v>0.99199999999999999</v>
      </c>
      <c r="AK2072" s="137">
        <f t="shared" si="408"/>
        <v>0.24390644893676472</v>
      </c>
      <c r="AL2072" s="137">
        <f t="shared" si="409"/>
        <v>0.8394012372919295</v>
      </c>
      <c r="AM2072" s="137" t="str">
        <f t="shared" si="410"/>
        <v/>
      </c>
      <c r="AN2072" s="137">
        <f t="shared" si="411"/>
        <v>0.24390644893676472</v>
      </c>
      <c r="AO2072" s="137" t="str">
        <f t="shared" si="412"/>
        <v/>
      </c>
      <c r="AP2072" s="137">
        <f t="shared" si="413"/>
        <v>0</v>
      </c>
      <c r="AQ2072" s="137" t="str">
        <f t="shared" si="414"/>
        <v/>
      </c>
      <c r="AR2072" s="137" t="str">
        <f t="shared" si="415"/>
        <v/>
      </c>
      <c r="AZ2072" s="163"/>
      <c r="BA2072" s="142"/>
      <c r="BB2072" s="163"/>
      <c r="BC2072" s="174"/>
      <c r="BD2072" s="174"/>
      <c r="BE2072" s="174"/>
      <c r="BF2072" s="174"/>
      <c r="BG2072" s="164"/>
      <c r="BH2072" s="164"/>
      <c r="BI2072" s="164"/>
      <c r="BK2072" s="137">
        <v>1225</v>
      </c>
      <c r="BL2072" s="137">
        <f t="shared" si="403"/>
        <v>7.8336000000001587</v>
      </c>
      <c r="BM2072" s="137">
        <f t="shared" si="404"/>
        <v>0.34749547340854203</v>
      </c>
      <c r="BN2072" s="137">
        <f t="shared" si="405"/>
        <v>5.8157561093852284E-4</v>
      </c>
      <c r="BO2072" s="137" t="str">
        <f t="shared" si="406"/>
        <v/>
      </c>
      <c r="BP2072" s="137" t="str">
        <f t="shared" si="416"/>
        <v/>
      </c>
    </row>
    <row r="2073" spans="3:68" ht="20.100000000000001" customHeight="1" x14ac:dyDescent="0.25">
      <c r="C2073" s="12"/>
      <c r="E2073" s="130"/>
      <c r="F2073" s="130"/>
      <c r="S2073" s="138"/>
      <c r="U2073" s="154"/>
      <c r="V2073" s="154"/>
      <c r="AF2073" s="137">
        <v>1249</v>
      </c>
      <c r="AG2073" s="137">
        <f t="shared" si="407"/>
        <v>0.99600000000000044</v>
      </c>
      <c r="AK2073" s="137">
        <f t="shared" si="408"/>
        <v>0.24293860225002806</v>
      </c>
      <c r="AL2073" s="137">
        <f t="shared" si="409"/>
        <v>0.84037492740983644</v>
      </c>
      <c r="AM2073" s="137" t="str">
        <f t="shared" si="410"/>
        <v/>
      </c>
      <c r="AN2073" s="137">
        <f t="shared" si="411"/>
        <v>0.24293860225002806</v>
      </c>
      <c r="AO2073" s="137" t="str">
        <f t="shared" si="412"/>
        <v/>
      </c>
      <c r="AP2073" s="137">
        <f t="shared" si="413"/>
        <v>0</v>
      </c>
      <c r="AQ2073" s="137" t="str">
        <f t="shared" si="414"/>
        <v/>
      </c>
      <c r="AR2073" s="137" t="str">
        <f t="shared" si="415"/>
        <v/>
      </c>
      <c r="AZ2073" s="163"/>
      <c r="BA2073" s="142"/>
      <c r="BB2073" s="163"/>
      <c r="BC2073" s="174"/>
      <c r="BD2073" s="174"/>
      <c r="BE2073" s="174"/>
      <c r="BF2073" s="174"/>
      <c r="BG2073" s="164"/>
      <c r="BH2073" s="164"/>
      <c r="BI2073" s="164"/>
      <c r="BK2073" s="137">
        <v>1226</v>
      </c>
      <c r="BL2073" s="137">
        <f t="shared" si="403"/>
        <v>7.8400000000001588</v>
      </c>
      <c r="BM2073" s="137">
        <f t="shared" si="404"/>
        <v>0.34691389779760351</v>
      </c>
      <c r="BN2073" s="137">
        <f t="shared" si="405"/>
        <v>5.809018487930584E-4</v>
      </c>
      <c r="BO2073" s="137" t="str">
        <f t="shared" si="406"/>
        <v/>
      </c>
      <c r="BP2073" s="137" t="str">
        <f t="shared" si="416"/>
        <v/>
      </c>
    </row>
    <row r="2074" spans="3:68" ht="20.100000000000001" customHeight="1" x14ac:dyDescent="0.25">
      <c r="C2074" s="12"/>
      <c r="E2074" s="130"/>
      <c r="F2074" s="130"/>
      <c r="S2074" s="138"/>
      <c r="U2074" s="154"/>
      <c r="V2074" s="154"/>
      <c r="AF2074" s="137">
        <v>1250</v>
      </c>
      <c r="AG2074" s="137">
        <f t="shared" si="407"/>
        <v>1</v>
      </c>
      <c r="AK2074" s="137">
        <f t="shared" si="408"/>
        <v>0.24197072451914337</v>
      </c>
      <c r="AL2074" s="137">
        <f t="shared" si="409"/>
        <v>0.84134474606854304</v>
      </c>
      <c r="AM2074" s="137" t="str">
        <f t="shared" si="410"/>
        <v/>
      </c>
      <c r="AN2074" s="137">
        <f t="shared" si="411"/>
        <v>0.24197072451914337</v>
      </c>
      <c r="AO2074" s="137" t="str">
        <f t="shared" si="412"/>
        <v/>
      </c>
      <c r="AP2074" s="137">
        <f t="shared" si="413"/>
        <v>0</v>
      </c>
      <c r="AQ2074" s="137" t="str">
        <f t="shared" si="414"/>
        <v/>
      </c>
      <c r="AR2074" s="137" t="str">
        <f t="shared" si="415"/>
        <v/>
      </c>
      <c r="AZ2074" s="163"/>
      <c r="BA2074" s="142"/>
      <c r="BB2074" s="163"/>
      <c r="BC2074" s="174"/>
      <c r="BD2074" s="174"/>
      <c r="BE2074" s="174"/>
      <c r="BF2074" s="174"/>
      <c r="BG2074" s="164"/>
      <c r="BH2074" s="164"/>
      <c r="BI2074" s="164"/>
      <c r="BK2074" s="137">
        <v>1227</v>
      </c>
      <c r="BL2074" s="137">
        <f t="shared" si="403"/>
        <v>7.846400000000159</v>
      </c>
      <c r="BM2074" s="137">
        <f t="shared" si="404"/>
        <v>0.34633299594881045</v>
      </c>
      <c r="BN2074" s="137">
        <f t="shared" si="405"/>
        <v>5.8022790135298097E-4</v>
      </c>
      <c r="BO2074" s="137" t="str">
        <f t="shared" si="406"/>
        <v/>
      </c>
      <c r="BP2074" s="137" t="str">
        <f t="shared" si="416"/>
        <v/>
      </c>
    </row>
    <row r="2075" spans="3:68" ht="20.100000000000001" customHeight="1" x14ac:dyDescent="0.25">
      <c r="C2075" s="12"/>
      <c r="E2075" s="130"/>
      <c r="F2075" s="130"/>
      <c r="S2075" s="138"/>
      <c r="U2075" s="154"/>
      <c r="V2075" s="154"/>
      <c r="AF2075" s="137">
        <v>1251</v>
      </c>
      <c r="AG2075" s="137">
        <f t="shared" si="407"/>
        <v>1.0040000000000004</v>
      </c>
      <c r="AK2075" s="137">
        <f t="shared" si="408"/>
        <v>0.2410028467779344</v>
      </c>
      <c r="AL2075" s="137">
        <f t="shared" si="409"/>
        <v>0.8423106932059814</v>
      </c>
      <c r="AM2075" s="137" t="str">
        <f t="shared" si="410"/>
        <v/>
      </c>
      <c r="AN2075" s="137">
        <f t="shared" si="411"/>
        <v>0.2410028467779344</v>
      </c>
      <c r="AO2075" s="137" t="str">
        <f t="shared" si="412"/>
        <v/>
      </c>
      <c r="AP2075" s="137">
        <f t="shared" si="413"/>
        <v>0</v>
      </c>
      <c r="AQ2075" s="137" t="str">
        <f t="shared" si="414"/>
        <v/>
      </c>
      <c r="AR2075" s="137" t="str">
        <f t="shared" si="415"/>
        <v/>
      </c>
      <c r="AZ2075" s="163"/>
      <c r="BA2075" s="142"/>
      <c r="BB2075" s="163"/>
      <c r="BC2075" s="174"/>
      <c r="BD2075" s="174"/>
      <c r="BE2075" s="174"/>
      <c r="BF2075" s="174"/>
      <c r="BG2075" s="164"/>
      <c r="BH2075" s="164"/>
      <c r="BI2075" s="164"/>
      <c r="BK2075" s="137">
        <v>1228</v>
      </c>
      <c r="BL2075" s="137">
        <f t="shared" si="403"/>
        <v>7.8528000000001592</v>
      </c>
      <c r="BM2075" s="137">
        <f t="shared" si="404"/>
        <v>0.34575276804745747</v>
      </c>
      <c r="BN2075" s="137">
        <f t="shared" si="405"/>
        <v>5.7955377264712338E-4</v>
      </c>
      <c r="BO2075" s="137" t="str">
        <f t="shared" si="406"/>
        <v/>
      </c>
      <c r="BP2075" s="137" t="str">
        <f t="shared" si="416"/>
        <v/>
      </c>
    </row>
    <row r="2076" spans="3:68" ht="20.100000000000001" customHeight="1" x14ac:dyDescent="0.25">
      <c r="C2076" s="12"/>
      <c r="E2076" s="130"/>
      <c r="F2076" s="130"/>
      <c r="S2076" s="138"/>
      <c r="U2076" s="154"/>
      <c r="V2076" s="154"/>
      <c r="AF2076" s="137">
        <v>1252</v>
      </c>
      <c r="AG2076" s="137">
        <f t="shared" si="407"/>
        <v>1.008</v>
      </c>
      <c r="AK2076" s="137">
        <f t="shared" si="408"/>
        <v>0.2400349999363395</v>
      </c>
      <c r="AL2076" s="137">
        <f t="shared" si="409"/>
        <v>0.8432727688839714</v>
      </c>
      <c r="AM2076" s="137" t="str">
        <f t="shared" si="410"/>
        <v/>
      </c>
      <c r="AN2076" s="137">
        <f t="shared" si="411"/>
        <v>0.2400349999363395</v>
      </c>
      <c r="AO2076" s="137" t="str">
        <f t="shared" si="412"/>
        <v/>
      </c>
      <c r="AP2076" s="137">
        <f t="shared" si="413"/>
        <v>0</v>
      </c>
      <c r="AQ2076" s="137" t="str">
        <f t="shared" si="414"/>
        <v/>
      </c>
      <c r="AR2076" s="137" t="str">
        <f t="shared" si="415"/>
        <v/>
      </c>
      <c r="AZ2076" s="163"/>
      <c r="BA2076" s="142"/>
      <c r="BB2076" s="163"/>
      <c r="BC2076" s="174"/>
      <c r="BD2076" s="174"/>
      <c r="BE2076" s="174"/>
      <c r="BF2076" s="174"/>
      <c r="BG2076" s="164"/>
      <c r="BH2076" s="164"/>
      <c r="BI2076" s="164"/>
      <c r="BK2076" s="137">
        <v>1229</v>
      </c>
      <c r="BL2076" s="137">
        <f t="shared" si="403"/>
        <v>7.8592000000001594</v>
      </c>
      <c r="BM2076" s="137">
        <f t="shared" si="404"/>
        <v>0.34517321427481035</v>
      </c>
      <c r="BN2076" s="137">
        <f t="shared" si="405"/>
        <v>5.7887946669304968E-4</v>
      </c>
      <c r="BO2076" s="137" t="str">
        <f t="shared" si="406"/>
        <v/>
      </c>
      <c r="BP2076" s="137" t="str">
        <f t="shared" si="416"/>
        <v/>
      </c>
    </row>
    <row r="2077" spans="3:68" ht="20.100000000000001" customHeight="1" x14ac:dyDescent="0.25">
      <c r="C2077" s="12"/>
      <c r="E2077" s="130"/>
      <c r="F2077" s="130"/>
      <c r="S2077" s="138"/>
      <c r="U2077" s="154"/>
      <c r="V2077" s="154"/>
      <c r="AF2077" s="137">
        <v>1253</v>
      </c>
      <c r="AG2077" s="137">
        <f t="shared" si="407"/>
        <v>1.0120000000000005</v>
      </c>
      <c r="AK2077" s="137">
        <f t="shared" si="408"/>
        <v>0.23906721477893106</v>
      </c>
      <c r="AL2077" s="137">
        <f t="shared" si="409"/>
        <v>0.84423097328772334</v>
      </c>
      <c r="AM2077" s="137" t="str">
        <f t="shared" si="410"/>
        <v/>
      </c>
      <c r="AN2077" s="137">
        <f t="shared" si="411"/>
        <v>0.23906721477893106</v>
      </c>
      <c r="AO2077" s="137" t="str">
        <f t="shared" si="412"/>
        <v/>
      </c>
      <c r="AP2077" s="137">
        <f t="shared" si="413"/>
        <v>0</v>
      </c>
      <c r="AQ2077" s="137" t="str">
        <f t="shared" si="414"/>
        <v/>
      </c>
      <c r="AR2077" s="137" t="str">
        <f t="shared" si="415"/>
        <v/>
      </c>
      <c r="AZ2077" s="163"/>
      <c r="BA2077" s="142"/>
      <c r="BB2077" s="163"/>
      <c r="BC2077" s="174"/>
      <c r="BD2077" s="174"/>
      <c r="BE2077" s="174"/>
      <c r="BF2077" s="174"/>
      <c r="BG2077" s="164"/>
      <c r="BH2077" s="164"/>
      <c r="BI2077" s="164"/>
      <c r="BK2077" s="137">
        <v>1230</v>
      </c>
      <c r="BL2077" s="137">
        <f t="shared" si="403"/>
        <v>7.8656000000001596</v>
      </c>
      <c r="BM2077" s="137">
        <f t="shared" si="404"/>
        <v>0.3445943348081173</v>
      </c>
      <c r="BN2077" s="137">
        <f t="shared" si="405"/>
        <v>5.782049874946682E-4</v>
      </c>
      <c r="BO2077" s="137" t="str">
        <f t="shared" si="406"/>
        <v/>
      </c>
      <c r="BP2077" s="137" t="str">
        <f t="shared" si="416"/>
        <v/>
      </c>
    </row>
    <row r="2078" spans="3:68" ht="20.100000000000001" customHeight="1" x14ac:dyDescent="0.25">
      <c r="C2078" s="12"/>
      <c r="E2078" s="130"/>
      <c r="F2078" s="130"/>
      <c r="S2078" s="138"/>
      <c r="U2078" s="154"/>
      <c r="V2078" s="154"/>
      <c r="AF2078" s="137">
        <v>1254</v>
      </c>
      <c r="AG2078" s="137">
        <f t="shared" si="407"/>
        <v>1.016</v>
      </c>
      <c r="AK2078" s="137">
        <f t="shared" si="408"/>
        <v>0.23809952196345438</v>
      </c>
      <c r="AL2078" s="137">
        <f t="shared" si="409"/>
        <v>0.84518530672533121</v>
      </c>
      <c r="AM2078" s="137" t="str">
        <f t="shared" si="410"/>
        <v/>
      </c>
      <c r="AN2078" s="137">
        <f t="shared" si="411"/>
        <v>0.23809952196345438</v>
      </c>
      <c r="AO2078" s="137" t="str">
        <f t="shared" si="412"/>
        <v/>
      </c>
      <c r="AP2078" s="137">
        <f t="shared" si="413"/>
        <v>0</v>
      </c>
      <c r="AQ2078" s="137" t="str">
        <f t="shared" si="414"/>
        <v/>
      </c>
      <c r="AR2078" s="137" t="str">
        <f t="shared" si="415"/>
        <v/>
      </c>
      <c r="AZ2078" s="163"/>
      <c r="BA2078" s="142"/>
      <c r="BB2078" s="163"/>
      <c r="BC2078" s="174"/>
      <c r="BD2078" s="174"/>
      <c r="BE2078" s="174"/>
      <c r="BF2078" s="174"/>
      <c r="BG2078" s="164"/>
      <c r="BH2078" s="164"/>
      <c r="BI2078" s="164"/>
      <c r="BK2078" s="137">
        <v>1231</v>
      </c>
      <c r="BL2078" s="137">
        <f t="shared" si="403"/>
        <v>7.8720000000001598</v>
      </c>
      <c r="BM2078" s="137">
        <f t="shared" si="404"/>
        <v>0.34401612982062263</v>
      </c>
      <c r="BN2078" s="137">
        <f t="shared" si="405"/>
        <v>5.7753033904189843E-4</v>
      </c>
      <c r="BO2078" s="137" t="str">
        <f t="shared" si="406"/>
        <v/>
      </c>
      <c r="BP2078" s="137" t="str">
        <f t="shared" si="416"/>
        <v/>
      </c>
    </row>
    <row r="2079" spans="3:68" ht="20.100000000000001" customHeight="1" x14ac:dyDescent="0.25">
      <c r="C2079" s="12"/>
      <c r="E2079" s="130"/>
      <c r="F2079" s="130"/>
      <c r="S2079" s="138"/>
      <c r="U2079" s="154"/>
      <c r="V2079" s="154"/>
      <c r="AF2079" s="137">
        <v>1255</v>
      </c>
      <c r="AG2079" s="137">
        <f t="shared" si="407"/>
        <v>1.0200000000000005</v>
      </c>
      <c r="AK2079" s="137">
        <f t="shared" si="408"/>
        <v>0.23713195201937948</v>
      </c>
      <c r="AL2079" s="137">
        <f t="shared" si="409"/>
        <v>0.84613576962726522</v>
      </c>
      <c r="AM2079" s="137" t="str">
        <f t="shared" si="410"/>
        <v/>
      </c>
      <c r="AN2079" s="137">
        <f t="shared" si="411"/>
        <v>0.23713195201937948</v>
      </c>
      <c r="AO2079" s="137" t="str">
        <f t="shared" si="412"/>
        <v/>
      </c>
      <c r="AP2079" s="137">
        <f t="shared" si="413"/>
        <v>0</v>
      </c>
      <c r="AQ2079" s="137" t="str">
        <f t="shared" si="414"/>
        <v/>
      </c>
      <c r="AR2079" s="137" t="str">
        <f t="shared" si="415"/>
        <v/>
      </c>
      <c r="AZ2079" s="163"/>
      <c r="BA2079" s="142"/>
      <c r="BB2079" s="163"/>
      <c r="BC2079" s="174"/>
      <c r="BD2079" s="174"/>
      <c r="BE2079" s="174"/>
      <c r="BF2079" s="174"/>
      <c r="BG2079" s="164"/>
      <c r="BH2079" s="164"/>
      <c r="BI2079" s="164"/>
      <c r="BK2079" s="137">
        <v>1232</v>
      </c>
      <c r="BL2079" s="137">
        <f t="shared" si="403"/>
        <v>7.8784000000001599</v>
      </c>
      <c r="BM2079" s="137">
        <f t="shared" si="404"/>
        <v>0.34343859948158073</v>
      </c>
      <c r="BN2079" s="137">
        <f t="shared" si="405"/>
        <v>5.7685552531261397E-4</v>
      </c>
      <c r="BO2079" s="137" t="str">
        <f t="shared" si="406"/>
        <v/>
      </c>
      <c r="BP2079" s="137" t="str">
        <f t="shared" si="416"/>
        <v/>
      </c>
    </row>
    <row r="2080" spans="3:68" ht="20.100000000000001" customHeight="1" x14ac:dyDescent="0.25">
      <c r="C2080" s="12"/>
      <c r="E2080" s="130"/>
      <c r="F2080" s="130"/>
      <c r="S2080" s="138"/>
      <c r="U2080" s="154"/>
      <c r="V2080" s="154"/>
      <c r="AF2080" s="137">
        <v>1256</v>
      </c>
      <c r="AG2080" s="137">
        <f t="shared" si="407"/>
        <v>1.024</v>
      </c>
      <c r="AK2080" s="137">
        <f t="shared" si="408"/>
        <v>0.23616453534647172</v>
      </c>
      <c r="AL2080" s="137">
        <f t="shared" si="409"/>
        <v>0.84708236254585367</v>
      </c>
      <c r="AM2080" s="137" t="str">
        <f t="shared" si="410"/>
        <v/>
      </c>
      <c r="AN2080" s="137">
        <f t="shared" si="411"/>
        <v>0.23616453534647172</v>
      </c>
      <c r="AO2080" s="137" t="str">
        <f t="shared" si="412"/>
        <v/>
      </c>
      <c r="AP2080" s="137">
        <f t="shared" si="413"/>
        <v>0</v>
      </c>
      <c r="AQ2080" s="137" t="str">
        <f t="shared" si="414"/>
        <v/>
      </c>
      <c r="AR2080" s="137" t="str">
        <f t="shared" si="415"/>
        <v/>
      </c>
      <c r="AZ2080" s="163"/>
      <c r="BA2080" s="142"/>
      <c r="BB2080" s="163"/>
      <c r="BC2080" s="174"/>
      <c r="BD2080" s="174"/>
      <c r="BE2080" s="174"/>
      <c r="BF2080" s="174"/>
      <c r="BG2080" s="164"/>
      <c r="BH2080" s="164"/>
      <c r="BI2080" s="164"/>
      <c r="BK2080" s="137">
        <v>1233</v>
      </c>
      <c r="BL2080" s="137">
        <f t="shared" si="403"/>
        <v>7.8848000000001601</v>
      </c>
      <c r="BM2080" s="137">
        <f t="shared" si="404"/>
        <v>0.34286174395626812</v>
      </c>
      <c r="BN2080" s="137">
        <f t="shared" si="405"/>
        <v>5.7618055027192083E-4</v>
      </c>
      <c r="BO2080" s="137" t="str">
        <f t="shared" si="406"/>
        <v/>
      </c>
      <c r="BP2080" s="137" t="str">
        <f t="shared" si="416"/>
        <v/>
      </c>
    </row>
    <row r="2081" spans="3:68" ht="20.100000000000001" customHeight="1" x14ac:dyDescent="0.25">
      <c r="C2081" s="12"/>
      <c r="E2081" s="130"/>
      <c r="F2081" s="130"/>
      <c r="S2081" s="138"/>
      <c r="U2081" s="154"/>
      <c r="V2081" s="154"/>
      <c r="AF2081" s="137">
        <v>1257</v>
      </c>
      <c r="AG2081" s="137">
        <f t="shared" si="407"/>
        <v>1.0280000000000005</v>
      </c>
      <c r="AK2081" s="137">
        <f t="shared" si="408"/>
        <v>0.23519730221337587</v>
      </c>
      <c r="AL2081" s="137">
        <f t="shared" si="409"/>
        <v>0.8480250861547628</v>
      </c>
      <c r="AM2081" s="137" t="str">
        <f t="shared" si="410"/>
        <v/>
      </c>
      <c r="AN2081" s="137">
        <f t="shared" si="411"/>
        <v>0.23519730221337587</v>
      </c>
      <c r="AO2081" s="137" t="str">
        <f t="shared" si="412"/>
        <v/>
      </c>
      <c r="AP2081" s="137">
        <f t="shared" si="413"/>
        <v>0</v>
      </c>
      <c r="AQ2081" s="137" t="str">
        <f t="shared" si="414"/>
        <v/>
      </c>
      <c r="AR2081" s="137" t="str">
        <f t="shared" si="415"/>
        <v/>
      </c>
      <c r="AZ2081" s="163"/>
      <c r="BA2081" s="142"/>
      <c r="BB2081" s="163"/>
      <c r="BC2081" s="174"/>
      <c r="BD2081" s="174"/>
      <c r="BE2081" s="174"/>
      <c r="BF2081" s="174"/>
      <c r="BG2081" s="164"/>
      <c r="BH2081" s="164"/>
      <c r="BI2081" s="164"/>
      <c r="BK2081" s="137">
        <v>1234</v>
      </c>
      <c r="BL2081" s="137">
        <f t="shared" si="403"/>
        <v>7.8912000000001603</v>
      </c>
      <c r="BM2081" s="137">
        <f t="shared" si="404"/>
        <v>0.3422855634059962</v>
      </c>
      <c r="BN2081" s="137">
        <f t="shared" si="405"/>
        <v>5.7550541787093623E-4</v>
      </c>
      <c r="BO2081" s="137" t="str">
        <f t="shared" si="406"/>
        <v/>
      </c>
      <c r="BP2081" s="137" t="str">
        <f t="shared" si="416"/>
        <v/>
      </c>
    </row>
    <row r="2082" spans="3:68" ht="20.100000000000001" customHeight="1" x14ac:dyDescent="0.25">
      <c r="C2082" s="12"/>
      <c r="E2082" s="130"/>
      <c r="F2082" s="130"/>
      <c r="S2082" s="138"/>
      <c r="U2082" s="154"/>
      <c r="V2082" s="154"/>
      <c r="AF2082" s="137">
        <v>1258</v>
      </c>
      <c r="AG2082" s="137">
        <f t="shared" si="407"/>
        <v>1.032</v>
      </c>
      <c r="AK2082" s="137">
        <f t="shared" si="408"/>
        <v>0.23423028275621952</v>
      </c>
      <c r="AL2082" s="137">
        <f t="shared" si="409"/>
        <v>0.84896394124846786</v>
      </c>
      <c r="AM2082" s="137" t="str">
        <f t="shared" si="410"/>
        <v/>
      </c>
      <c r="AN2082" s="137">
        <f t="shared" si="411"/>
        <v>0.23423028275621952</v>
      </c>
      <c r="AO2082" s="137" t="str">
        <f t="shared" si="412"/>
        <v/>
      </c>
      <c r="AP2082" s="137">
        <f t="shared" si="413"/>
        <v>0</v>
      </c>
      <c r="AQ2082" s="137" t="str">
        <f t="shared" si="414"/>
        <v/>
      </c>
      <c r="AR2082" s="137" t="str">
        <f t="shared" si="415"/>
        <v/>
      </c>
      <c r="AZ2082" s="163"/>
      <c r="BA2082" s="142"/>
      <c r="BB2082" s="163"/>
      <c r="BC2082" s="174"/>
      <c r="BD2082" s="174"/>
      <c r="BE2082" s="174"/>
      <c r="BF2082" s="174"/>
      <c r="BG2082" s="164"/>
      <c r="BH2082" s="164"/>
      <c r="BI2082" s="164"/>
      <c r="BK2082" s="137">
        <v>1235</v>
      </c>
      <c r="BL2082" s="137">
        <f t="shared" si="403"/>
        <v>7.8976000000001605</v>
      </c>
      <c r="BM2082" s="137">
        <f t="shared" si="404"/>
        <v>0.34171005798812526</v>
      </c>
      <c r="BN2082" s="137">
        <f t="shared" si="405"/>
        <v>5.7483013204817635E-4</v>
      </c>
      <c r="BO2082" s="137" t="str">
        <f t="shared" si="406"/>
        <v/>
      </c>
      <c r="BP2082" s="137" t="str">
        <f t="shared" si="416"/>
        <v/>
      </c>
    </row>
    <row r="2083" spans="3:68" ht="20.100000000000001" customHeight="1" x14ac:dyDescent="0.25">
      <c r="C2083" s="12"/>
      <c r="E2083" s="130"/>
      <c r="F2083" s="130"/>
      <c r="S2083" s="138"/>
      <c r="U2083" s="154"/>
      <c r="V2083" s="154"/>
      <c r="AF2083" s="137">
        <v>1259</v>
      </c>
      <c r="AG2083" s="137">
        <f t="shared" si="407"/>
        <v>1.0360000000000005</v>
      </c>
      <c r="AK2083" s="137">
        <f t="shared" si="408"/>
        <v>0.23326350697722908</v>
      </c>
      <c r="AL2083" s="137">
        <f t="shared" si="409"/>
        <v>0.84989892874172268</v>
      </c>
      <c r="AM2083" s="137" t="str">
        <f t="shared" si="410"/>
        <v/>
      </c>
      <c r="AN2083" s="137">
        <f t="shared" si="411"/>
        <v>0.23326350697722908</v>
      </c>
      <c r="AO2083" s="137" t="str">
        <f t="shared" si="412"/>
        <v/>
      </c>
      <c r="AP2083" s="137">
        <f t="shared" si="413"/>
        <v>0</v>
      </c>
      <c r="AQ2083" s="137" t="str">
        <f t="shared" si="414"/>
        <v/>
      </c>
      <c r="AR2083" s="137" t="str">
        <f t="shared" si="415"/>
        <v/>
      </c>
      <c r="AZ2083" s="163"/>
      <c r="BA2083" s="142"/>
      <c r="BB2083" s="163"/>
      <c r="BC2083" s="174"/>
      <c r="BD2083" s="174"/>
      <c r="BE2083" s="174"/>
      <c r="BF2083" s="174"/>
      <c r="BG2083" s="164"/>
      <c r="BH2083" s="164"/>
      <c r="BI2083" s="164"/>
      <c r="BK2083" s="137">
        <v>1236</v>
      </c>
      <c r="BL2083" s="137">
        <f t="shared" si="403"/>
        <v>7.9040000000001607</v>
      </c>
      <c r="BM2083" s="137">
        <f t="shared" si="404"/>
        <v>0.34113522785607708</v>
      </c>
      <c r="BN2083" s="137">
        <f t="shared" si="405"/>
        <v>5.7415469672933428E-4</v>
      </c>
      <c r="BO2083" s="137" t="str">
        <f t="shared" si="406"/>
        <v/>
      </c>
      <c r="BP2083" s="137" t="str">
        <f t="shared" si="416"/>
        <v/>
      </c>
    </row>
    <row r="2084" spans="3:68" ht="20.100000000000001" customHeight="1" x14ac:dyDescent="0.25">
      <c r="C2084" s="12"/>
      <c r="E2084" s="130"/>
      <c r="F2084" s="130"/>
      <c r="S2084" s="138"/>
      <c r="U2084" s="154"/>
      <c r="V2084" s="154"/>
      <c r="AF2084" s="137">
        <v>1260</v>
      </c>
      <c r="AG2084" s="137">
        <f t="shared" si="407"/>
        <v>1.04</v>
      </c>
      <c r="AK2084" s="137">
        <f t="shared" si="408"/>
        <v>0.2322970047433662</v>
      </c>
      <c r="AL2084" s="137">
        <f t="shared" si="409"/>
        <v>0.85083004966901865</v>
      </c>
      <c r="AM2084" s="137">
        <f t="shared" si="410"/>
        <v>0.2322970047433662</v>
      </c>
      <c r="AN2084" s="137" t="str">
        <f t="shared" si="411"/>
        <v/>
      </c>
      <c r="AO2084" s="137" t="str">
        <f t="shared" si="412"/>
        <v/>
      </c>
      <c r="AP2084" s="137">
        <f t="shared" si="413"/>
        <v>0</v>
      </c>
      <c r="AQ2084" s="137" t="str">
        <f t="shared" si="414"/>
        <v/>
      </c>
      <c r="AR2084" s="137" t="str">
        <f t="shared" si="415"/>
        <v/>
      </c>
      <c r="AZ2084" s="163"/>
      <c r="BA2084" s="142"/>
      <c r="BB2084" s="163"/>
      <c r="BC2084" s="174"/>
      <c r="BD2084" s="174"/>
      <c r="BE2084" s="174"/>
      <c r="BF2084" s="174"/>
      <c r="BG2084" s="164"/>
      <c r="BH2084" s="164"/>
      <c r="BI2084" s="164"/>
      <c r="BK2084" s="137">
        <v>1237</v>
      </c>
      <c r="BL2084" s="137">
        <f t="shared" si="403"/>
        <v>7.9104000000001609</v>
      </c>
      <c r="BM2084" s="137">
        <f t="shared" si="404"/>
        <v>0.34056107315934775</v>
      </c>
      <c r="BN2084" s="137">
        <f t="shared" si="405"/>
        <v>5.7347911582694699E-4</v>
      </c>
      <c r="BO2084" s="137" t="str">
        <f t="shared" si="406"/>
        <v/>
      </c>
      <c r="BP2084" s="137" t="str">
        <f t="shared" si="416"/>
        <v/>
      </c>
    </row>
    <row r="2085" spans="3:68" ht="20.100000000000001" customHeight="1" x14ac:dyDescent="0.25">
      <c r="C2085" s="12"/>
      <c r="E2085" s="130"/>
      <c r="F2085" s="130"/>
      <c r="S2085" s="138"/>
      <c r="U2085" s="154"/>
      <c r="V2085" s="154"/>
      <c r="AF2085" s="137">
        <v>1261</v>
      </c>
      <c r="AG2085" s="137">
        <f t="shared" si="407"/>
        <v>1.0440000000000005</v>
      </c>
      <c r="AK2085" s="137">
        <f t="shared" si="408"/>
        <v>0.2313308057849767</v>
      </c>
      <c r="AL2085" s="137">
        <f t="shared" si="409"/>
        <v>0.85175730518404302</v>
      </c>
      <c r="AM2085" s="137">
        <f t="shared" si="410"/>
        <v>0.2313308057849767</v>
      </c>
      <c r="AN2085" s="137" t="str">
        <f t="shared" si="411"/>
        <v/>
      </c>
      <c r="AO2085" s="137" t="str">
        <f t="shared" si="412"/>
        <v/>
      </c>
      <c r="AP2085" s="137">
        <f t="shared" si="413"/>
        <v>0</v>
      </c>
      <c r="AQ2085" s="137" t="str">
        <f t="shared" si="414"/>
        <v/>
      </c>
      <c r="AR2085" s="137" t="str">
        <f t="shared" si="415"/>
        <v/>
      </c>
      <c r="AZ2085" s="163"/>
      <c r="BA2085" s="142"/>
      <c r="BB2085" s="163"/>
      <c r="BC2085" s="174"/>
      <c r="BD2085" s="174"/>
      <c r="BE2085" s="174"/>
      <c r="BF2085" s="174"/>
      <c r="BG2085" s="164"/>
      <c r="BH2085" s="164"/>
      <c r="BI2085" s="164"/>
      <c r="BK2085" s="137">
        <v>1238</v>
      </c>
      <c r="BL2085" s="137">
        <f t="shared" ref="BL2085:BL2148" si="417">BL2084+$BO$845</f>
        <v>7.916800000000161</v>
      </c>
      <c r="BM2085" s="137">
        <f t="shared" ref="BM2085:BM2148" si="418">_xlfn.CHISQ.DIST.RT(BL2085,7)</f>
        <v>0.3399875940435208</v>
      </c>
      <c r="BN2085" s="137">
        <f t="shared" ref="BN2085:BN2148" si="419">BM2085-BM2086</f>
        <v>5.7280339324111695E-4</v>
      </c>
      <c r="BO2085" s="137" t="str">
        <f t="shared" ref="BO2085:BO2148" si="420">IF(BM2085&lt;(1-$BI$852),BN2085,"")</f>
        <v/>
      </c>
      <c r="BP2085" s="137" t="str">
        <f t="shared" si="416"/>
        <v/>
      </c>
    </row>
    <row r="2086" spans="3:68" ht="20.100000000000001" customHeight="1" x14ac:dyDescent="0.25">
      <c r="C2086" s="12"/>
      <c r="E2086" s="130"/>
      <c r="F2086" s="130"/>
      <c r="S2086" s="138"/>
      <c r="U2086" s="154"/>
      <c r="V2086" s="154"/>
      <c r="AF2086" s="137">
        <v>1262</v>
      </c>
      <c r="AG2086" s="137">
        <f t="shared" si="407"/>
        <v>1.048</v>
      </c>
      <c r="AK2086" s="137">
        <f t="shared" si="408"/>
        <v>0.23036493969445943</v>
      </c>
      <c r="AL2086" s="137">
        <f t="shared" si="409"/>
        <v>0.85268069655912848</v>
      </c>
      <c r="AM2086" s="137">
        <f t="shared" si="410"/>
        <v>0.23036493969445943</v>
      </c>
      <c r="AN2086" s="137" t="str">
        <f t="shared" si="411"/>
        <v/>
      </c>
      <c r="AO2086" s="137" t="str">
        <f t="shared" si="412"/>
        <v/>
      </c>
      <c r="AP2086" s="137">
        <f t="shared" si="413"/>
        <v>0</v>
      </c>
      <c r="AQ2086" s="137" t="str">
        <f t="shared" si="414"/>
        <v/>
      </c>
      <c r="AR2086" s="137" t="str">
        <f t="shared" si="415"/>
        <v/>
      </c>
      <c r="AZ2086" s="163"/>
      <c r="BA2086" s="142"/>
      <c r="BB2086" s="163"/>
      <c r="BC2086" s="174"/>
      <c r="BD2086" s="174"/>
      <c r="BE2086" s="174"/>
      <c r="BF2086" s="174"/>
      <c r="BG2086" s="164"/>
      <c r="BH2086" s="164"/>
      <c r="BI2086" s="164"/>
      <c r="BK2086" s="137">
        <v>1239</v>
      </c>
      <c r="BL2086" s="137">
        <f t="shared" si="417"/>
        <v>7.9232000000001612</v>
      </c>
      <c r="BM2086" s="137">
        <f t="shared" si="418"/>
        <v>0.33941479065027969</v>
      </c>
      <c r="BN2086" s="137">
        <f t="shared" si="419"/>
        <v>5.7212753285801332E-4</v>
      </c>
      <c r="BO2086" s="137" t="str">
        <f t="shared" si="420"/>
        <v/>
      </c>
      <c r="BP2086" s="137" t="str">
        <f t="shared" si="416"/>
        <v/>
      </c>
    </row>
    <row r="2087" spans="3:68" ht="20.100000000000001" customHeight="1" x14ac:dyDescent="0.25">
      <c r="C2087" s="12"/>
      <c r="E2087" s="130"/>
      <c r="F2087" s="130"/>
      <c r="S2087" s="138"/>
      <c r="U2087" s="154"/>
      <c r="V2087" s="154"/>
      <c r="AF2087" s="137">
        <v>1263</v>
      </c>
      <c r="AG2087" s="137">
        <f t="shared" si="407"/>
        <v>1.0520000000000005</v>
      </c>
      <c r="AK2087" s="137">
        <f t="shared" si="408"/>
        <v>0.22939943592494871</v>
      </c>
      <c r="AL2087" s="137">
        <f t="shared" si="409"/>
        <v>0.85360022518469969</v>
      </c>
      <c r="AM2087" s="137">
        <f t="shared" si="410"/>
        <v>0.22939943592494871</v>
      </c>
      <c r="AN2087" s="137" t="str">
        <f t="shared" si="411"/>
        <v/>
      </c>
      <c r="AO2087" s="137" t="str">
        <f t="shared" si="412"/>
        <v/>
      </c>
      <c r="AP2087" s="137">
        <f t="shared" si="413"/>
        <v>0</v>
      </c>
      <c r="AQ2087" s="137" t="str">
        <f t="shared" si="414"/>
        <v/>
      </c>
      <c r="AR2087" s="137" t="str">
        <f t="shared" si="415"/>
        <v/>
      </c>
      <c r="AZ2087" s="163"/>
      <c r="BA2087" s="142"/>
      <c r="BB2087" s="163"/>
      <c r="BC2087" s="174"/>
      <c r="BD2087" s="174"/>
      <c r="BE2087" s="174"/>
      <c r="BF2087" s="174"/>
      <c r="BG2087" s="164"/>
      <c r="BH2087" s="164"/>
      <c r="BI2087" s="164"/>
      <c r="BK2087" s="137">
        <v>1240</v>
      </c>
      <c r="BL2087" s="137">
        <f t="shared" si="417"/>
        <v>7.9296000000001614</v>
      </c>
      <c r="BM2087" s="137">
        <f t="shared" si="418"/>
        <v>0.33884266311742167</v>
      </c>
      <c r="BN2087" s="137">
        <f t="shared" si="419"/>
        <v>5.7145153855187036E-4</v>
      </c>
      <c r="BO2087" s="137" t="str">
        <f t="shared" si="420"/>
        <v/>
      </c>
      <c r="BP2087" s="137" t="str">
        <f t="shared" si="416"/>
        <v/>
      </c>
    </row>
    <row r="2088" spans="3:68" ht="20.100000000000001" customHeight="1" x14ac:dyDescent="0.25">
      <c r="C2088" s="12"/>
      <c r="E2088" s="130"/>
      <c r="F2088" s="130"/>
      <c r="S2088" s="138"/>
      <c r="U2088" s="154"/>
      <c r="V2088" s="154"/>
      <c r="AF2088" s="137">
        <v>1264</v>
      </c>
      <c r="AG2088" s="137">
        <f t="shared" si="407"/>
        <v>1.056</v>
      </c>
      <c r="AK2088" s="137">
        <f t="shared" si="408"/>
        <v>0.22843432378901604</v>
      </c>
      <c r="AL2088" s="137">
        <f t="shared" si="409"/>
        <v>0.85451589256871241</v>
      </c>
      <c r="AM2088" s="137">
        <f t="shared" si="410"/>
        <v>0.22843432378901604</v>
      </c>
      <c r="AN2088" s="137" t="str">
        <f t="shared" si="411"/>
        <v/>
      </c>
      <c r="AO2088" s="137" t="str">
        <f t="shared" si="412"/>
        <v/>
      </c>
      <c r="AP2088" s="137">
        <f t="shared" si="413"/>
        <v>0</v>
      </c>
      <c r="AQ2088" s="137" t="str">
        <f t="shared" si="414"/>
        <v/>
      </c>
      <c r="AR2088" s="137" t="str">
        <f t="shared" si="415"/>
        <v/>
      </c>
      <c r="AZ2088" s="163"/>
      <c r="BA2088" s="142"/>
      <c r="BB2088" s="163"/>
      <c r="BC2088" s="174"/>
      <c r="BD2088" s="174"/>
      <c r="BE2088" s="174"/>
      <c r="BF2088" s="174"/>
      <c r="BG2088" s="164"/>
      <c r="BH2088" s="164"/>
      <c r="BI2088" s="164"/>
      <c r="BK2088" s="137">
        <v>1241</v>
      </c>
      <c r="BL2088" s="137">
        <f t="shared" si="417"/>
        <v>7.9360000000001616</v>
      </c>
      <c r="BM2088" s="137">
        <f t="shared" si="418"/>
        <v>0.3382712115788698</v>
      </c>
      <c r="BN2088" s="137">
        <f t="shared" si="419"/>
        <v>5.7077541418298905E-4</v>
      </c>
      <c r="BO2088" s="137" t="str">
        <f t="shared" si="420"/>
        <v/>
      </c>
      <c r="BP2088" s="137" t="str">
        <f t="shared" si="416"/>
        <v/>
      </c>
    </row>
    <row r="2089" spans="3:68" ht="20.100000000000001" customHeight="1" x14ac:dyDescent="0.25">
      <c r="C2089" s="12"/>
      <c r="E2089" s="130"/>
      <c r="F2089" s="130"/>
      <c r="S2089" s="138"/>
      <c r="U2089" s="154"/>
      <c r="V2089" s="154"/>
      <c r="AF2089" s="137">
        <v>1265</v>
      </c>
      <c r="AG2089" s="137">
        <f t="shared" si="407"/>
        <v>1.0600000000000005</v>
      </c>
      <c r="AK2089" s="137">
        <f t="shared" si="408"/>
        <v>0.22746963245738577</v>
      </c>
      <c r="AL2089" s="137">
        <f t="shared" si="409"/>
        <v>0.8554277003360905</v>
      </c>
      <c r="AM2089" s="137">
        <f t="shared" si="410"/>
        <v>0.22746963245738577</v>
      </c>
      <c r="AN2089" s="137" t="str">
        <f t="shared" si="411"/>
        <v/>
      </c>
      <c r="AO2089" s="137" t="str">
        <f t="shared" si="412"/>
        <v/>
      </c>
      <c r="AP2089" s="137">
        <f t="shared" si="413"/>
        <v>0</v>
      </c>
      <c r="AQ2089" s="137" t="str">
        <f t="shared" si="414"/>
        <v/>
      </c>
      <c r="AR2089" s="137" t="str">
        <f t="shared" si="415"/>
        <v/>
      </c>
      <c r="AZ2089" s="163"/>
      <c r="BA2089" s="142"/>
      <c r="BB2089" s="163"/>
      <c r="BC2089" s="174"/>
      <c r="BD2089" s="174"/>
      <c r="BE2089" s="174"/>
      <c r="BF2089" s="174"/>
      <c r="BG2089" s="164"/>
      <c r="BH2089" s="164"/>
      <c r="BI2089" s="164"/>
      <c r="BK2089" s="137">
        <v>1242</v>
      </c>
      <c r="BL2089" s="137">
        <f t="shared" si="417"/>
        <v>7.9424000000001618</v>
      </c>
      <c r="BM2089" s="137">
        <f t="shared" si="418"/>
        <v>0.33770043616468681</v>
      </c>
      <c r="BN2089" s="137">
        <f t="shared" si="419"/>
        <v>5.7009916360034607E-4</v>
      </c>
      <c r="BO2089" s="137" t="str">
        <f t="shared" si="420"/>
        <v/>
      </c>
      <c r="BP2089" s="137" t="str">
        <f t="shared" si="416"/>
        <v/>
      </c>
    </row>
    <row r="2090" spans="3:68" ht="20.100000000000001" customHeight="1" x14ac:dyDescent="0.25">
      <c r="C2090" s="12"/>
      <c r="E2090" s="130"/>
      <c r="F2090" s="130"/>
      <c r="S2090" s="138"/>
      <c r="U2090" s="154"/>
      <c r="V2090" s="154"/>
      <c r="AF2090" s="137">
        <v>1266</v>
      </c>
      <c r="AG2090" s="137">
        <f t="shared" si="407"/>
        <v>1.0640000000000001</v>
      </c>
      <c r="AK2090" s="137">
        <f t="shared" si="408"/>
        <v>0.22650539095767053</v>
      </c>
      <c r="AL2090" s="137">
        <f t="shared" si="409"/>
        <v>0.85633565022815383</v>
      </c>
      <c r="AM2090" s="137">
        <f t="shared" si="410"/>
        <v>0.22650539095767053</v>
      </c>
      <c r="AN2090" s="137" t="str">
        <f t="shared" si="411"/>
        <v/>
      </c>
      <c r="AO2090" s="137" t="str">
        <f t="shared" si="412"/>
        <v/>
      </c>
      <c r="AP2090" s="137">
        <f t="shared" si="413"/>
        <v>0</v>
      </c>
      <c r="AQ2090" s="137" t="str">
        <f t="shared" si="414"/>
        <v/>
      </c>
      <c r="AR2090" s="137" t="str">
        <f t="shared" si="415"/>
        <v/>
      </c>
      <c r="AZ2090" s="163"/>
      <c r="BA2090" s="142"/>
      <c r="BB2090" s="163"/>
      <c r="BC2090" s="174"/>
      <c r="BD2090" s="174"/>
      <c r="BE2090" s="174"/>
      <c r="BF2090" s="174"/>
      <c r="BG2090" s="164"/>
      <c r="BH2090" s="164"/>
      <c r="BI2090" s="164"/>
      <c r="BK2090" s="137">
        <v>1243</v>
      </c>
      <c r="BL2090" s="137">
        <f t="shared" si="417"/>
        <v>7.948800000000162</v>
      </c>
      <c r="BM2090" s="137">
        <f t="shared" si="418"/>
        <v>0.33713033700108647</v>
      </c>
      <c r="BN2090" s="137">
        <f t="shared" si="419"/>
        <v>5.694227906383742E-4</v>
      </c>
      <c r="BO2090" s="137" t="str">
        <f t="shared" si="420"/>
        <v/>
      </c>
      <c r="BP2090" s="137" t="str">
        <f t="shared" si="416"/>
        <v/>
      </c>
    </row>
    <row r="2091" spans="3:68" ht="20.100000000000001" customHeight="1" x14ac:dyDescent="0.25">
      <c r="C2091" s="12"/>
      <c r="E2091" s="130"/>
      <c r="F2091" s="130"/>
      <c r="S2091" s="138"/>
      <c r="U2091" s="154"/>
      <c r="V2091" s="154"/>
      <c r="AF2091" s="137">
        <v>1267</v>
      </c>
      <c r="AG2091" s="137">
        <f t="shared" si="407"/>
        <v>1.0680000000000005</v>
      </c>
      <c r="AK2091" s="137">
        <f t="shared" si="408"/>
        <v>0.22554162817311998</v>
      </c>
      <c r="AL2091" s="137">
        <f t="shared" si="409"/>
        <v>0.85723974410204518</v>
      </c>
      <c r="AM2091" s="137">
        <f t="shared" si="410"/>
        <v>0.22554162817311998</v>
      </c>
      <c r="AN2091" s="137" t="str">
        <f t="shared" si="411"/>
        <v/>
      </c>
      <c r="AO2091" s="137" t="str">
        <f t="shared" si="412"/>
        <v/>
      </c>
      <c r="AP2091" s="137">
        <f t="shared" si="413"/>
        <v>0</v>
      </c>
      <c r="AQ2091" s="137" t="str">
        <f t="shared" si="414"/>
        <v/>
      </c>
      <c r="AR2091" s="137" t="str">
        <f t="shared" si="415"/>
        <v/>
      </c>
      <c r="AZ2091" s="163"/>
      <c r="BA2091" s="142"/>
      <c r="BB2091" s="163"/>
      <c r="BC2091" s="174"/>
      <c r="BD2091" s="174"/>
      <c r="BE2091" s="174"/>
      <c r="BF2091" s="174"/>
      <c r="BG2091" s="164"/>
      <c r="BH2091" s="164"/>
      <c r="BI2091" s="164"/>
      <c r="BK2091" s="137">
        <v>1244</v>
      </c>
      <c r="BL2091" s="137">
        <f t="shared" si="417"/>
        <v>7.9552000000001621</v>
      </c>
      <c r="BM2091" s="137">
        <f t="shared" si="418"/>
        <v>0.33656091421044809</v>
      </c>
      <c r="BN2091" s="137">
        <f t="shared" si="419"/>
        <v>5.6874629911973784E-4</v>
      </c>
      <c r="BO2091" s="137" t="str">
        <f t="shared" si="420"/>
        <v/>
      </c>
      <c r="BP2091" s="137" t="str">
        <f t="shared" si="416"/>
        <v/>
      </c>
    </row>
    <row r="2092" spans="3:68" ht="20.100000000000001" customHeight="1" x14ac:dyDescent="0.25">
      <c r="C2092" s="12"/>
      <c r="E2092" s="130"/>
      <c r="F2092" s="130"/>
      <c r="S2092" s="138"/>
      <c r="U2092" s="154"/>
      <c r="V2092" s="154"/>
      <c r="AF2092" s="137">
        <v>1268</v>
      </c>
      <c r="AG2092" s="137">
        <f t="shared" si="407"/>
        <v>1.0720000000000001</v>
      </c>
      <c r="AK2092" s="137">
        <f t="shared" si="408"/>
        <v>0.22457837284138993</v>
      </c>
      <c r="AL2092" s="137">
        <f t="shared" si="409"/>
        <v>0.85813998393014912</v>
      </c>
      <c r="AM2092" s="137">
        <f t="shared" si="410"/>
        <v>0.22457837284138993</v>
      </c>
      <c r="AN2092" s="137" t="str">
        <f t="shared" si="411"/>
        <v/>
      </c>
      <c r="AO2092" s="137" t="str">
        <f t="shared" si="412"/>
        <v/>
      </c>
      <c r="AP2092" s="137">
        <f t="shared" si="413"/>
        <v>0</v>
      </c>
      <c r="AQ2092" s="137" t="str">
        <f t="shared" si="414"/>
        <v/>
      </c>
      <c r="AR2092" s="137" t="str">
        <f t="shared" si="415"/>
        <v/>
      </c>
      <c r="AZ2092" s="163"/>
      <c r="BA2092" s="142"/>
      <c r="BB2092" s="163"/>
      <c r="BC2092" s="174"/>
      <c r="BD2092" s="174"/>
      <c r="BE2092" s="174"/>
      <c r="BF2092" s="174"/>
      <c r="BG2092" s="164"/>
      <c r="BH2092" s="164"/>
      <c r="BI2092" s="164"/>
      <c r="BK2092" s="137">
        <v>1245</v>
      </c>
      <c r="BL2092" s="137">
        <f t="shared" si="417"/>
        <v>7.9616000000001623</v>
      </c>
      <c r="BM2092" s="137">
        <f t="shared" si="418"/>
        <v>0.33599216791132835</v>
      </c>
      <c r="BN2092" s="137">
        <f t="shared" si="419"/>
        <v>5.680696928541118E-4</v>
      </c>
      <c r="BO2092" s="137" t="str">
        <f t="shared" si="420"/>
        <v/>
      </c>
      <c r="BP2092" s="137" t="str">
        <f t="shared" si="416"/>
        <v/>
      </c>
    </row>
    <row r="2093" spans="3:68" ht="20.100000000000001" customHeight="1" x14ac:dyDescent="0.25">
      <c r="C2093" s="12"/>
      <c r="E2093" s="130"/>
      <c r="F2093" s="130"/>
      <c r="S2093" s="138"/>
      <c r="U2093" s="154"/>
      <c r="V2093" s="154"/>
      <c r="AF2093" s="137">
        <v>1269</v>
      </c>
      <c r="AG2093" s="137">
        <f t="shared" si="407"/>
        <v>1.0760000000000005</v>
      </c>
      <c r="AK2093" s="137">
        <f t="shared" si="408"/>
        <v>0.22361565355332497</v>
      </c>
      <c r="AL2093" s="137">
        <f t="shared" si="409"/>
        <v>0.85903637179950787</v>
      </c>
      <c r="AM2093" s="137">
        <f t="shared" si="410"/>
        <v>0.22361565355332497</v>
      </c>
      <c r="AN2093" s="137" t="str">
        <f t="shared" si="411"/>
        <v/>
      </c>
      <c r="AO2093" s="137" t="str">
        <f t="shared" si="412"/>
        <v/>
      </c>
      <c r="AP2093" s="137">
        <f t="shared" si="413"/>
        <v>0</v>
      </c>
      <c r="AQ2093" s="137" t="str">
        <f t="shared" si="414"/>
        <v/>
      </c>
      <c r="AR2093" s="137" t="str">
        <f t="shared" si="415"/>
        <v/>
      </c>
      <c r="AZ2093" s="163"/>
      <c r="BA2093" s="142"/>
      <c r="BB2093" s="163"/>
      <c r="BC2093" s="174"/>
      <c r="BD2093" s="174"/>
      <c r="BE2093" s="174"/>
      <c r="BF2093" s="174"/>
      <c r="BG2093" s="164"/>
      <c r="BH2093" s="164"/>
      <c r="BI2093" s="164"/>
      <c r="BK2093" s="137">
        <v>1246</v>
      </c>
      <c r="BL2093" s="137">
        <f t="shared" si="417"/>
        <v>7.9680000000001625</v>
      </c>
      <c r="BM2093" s="137">
        <f t="shared" si="418"/>
        <v>0.33542409821847424</v>
      </c>
      <c r="BN2093" s="137">
        <f t="shared" si="419"/>
        <v>5.6739297563762614E-4</v>
      </c>
      <c r="BO2093" s="137" t="str">
        <f t="shared" si="420"/>
        <v/>
      </c>
      <c r="BP2093" s="137" t="str">
        <f t="shared" si="416"/>
        <v/>
      </c>
    </row>
    <row r="2094" spans="3:68" ht="20.100000000000001" customHeight="1" x14ac:dyDescent="0.25">
      <c r="C2094" s="12"/>
      <c r="E2094" s="130"/>
      <c r="F2094" s="130"/>
      <c r="S2094" s="138"/>
      <c r="U2094" s="154"/>
      <c r="V2094" s="154"/>
      <c r="AF2094" s="137">
        <v>1270</v>
      </c>
      <c r="AG2094" s="137">
        <f t="shared" si="407"/>
        <v>1.08</v>
      </c>
      <c r="AK2094" s="137">
        <f t="shared" si="408"/>
        <v>0.22265349875176113</v>
      </c>
      <c r="AL2094" s="137">
        <f t="shared" si="409"/>
        <v>0.85992890991123094</v>
      </c>
      <c r="AM2094" s="137">
        <f t="shared" si="410"/>
        <v>0.22265349875176113</v>
      </c>
      <c r="AN2094" s="137" t="str">
        <f t="shared" si="411"/>
        <v/>
      </c>
      <c r="AO2094" s="137" t="str">
        <f t="shared" si="412"/>
        <v/>
      </c>
      <c r="AP2094" s="137">
        <f t="shared" si="413"/>
        <v>0</v>
      </c>
      <c r="AQ2094" s="137" t="str">
        <f t="shared" si="414"/>
        <v/>
      </c>
      <c r="AR2094" s="137" t="str">
        <f t="shared" si="415"/>
        <v/>
      </c>
      <c r="AZ2094" s="163"/>
      <c r="BA2094" s="142"/>
      <c r="BB2094" s="163"/>
      <c r="BC2094" s="174"/>
      <c r="BD2094" s="174"/>
      <c r="BE2094" s="174"/>
      <c r="BF2094" s="174"/>
      <c r="BG2094" s="164"/>
      <c r="BH2094" s="164"/>
      <c r="BI2094" s="164"/>
      <c r="BK2094" s="137">
        <v>1247</v>
      </c>
      <c r="BL2094" s="137">
        <f t="shared" si="417"/>
        <v>7.9744000000001627</v>
      </c>
      <c r="BM2094" s="137">
        <f t="shared" si="418"/>
        <v>0.33485670524283662</v>
      </c>
      <c r="BN2094" s="137">
        <f t="shared" si="419"/>
        <v>5.6671615125430952E-4</v>
      </c>
      <c r="BO2094" s="137" t="str">
        <f t="shared" si="420"/>
        <v/>
      </c>
      <c r="BP2094" s="137" t="str">
        <f t="shared" si="416"/>
        <v/>
      </c>
    </row>
    <row r="2095" spans="3:68" ht="20.100000000000001" customHeight="1" x14ac:dyDescent="0.25">
      <c r="C2095" s="12"/>
      <c r="E2095" s="130"/>
      <c r="F2095" s="130"/>
      <c r="S2095" s="138"/>
      <c r="U2095" s="154"/>
      <c r="V2095" s="154"/>
      <c r="AF2095" s="137">
        <v>1271</v>
      </c>
      <c r="AG2095" s="137">
        <f t="shared" si="407"/>
        <v>1.0840000000000005</v>
      </c>
      <c r="AK2095" s="137">
        <f t="shared" si="408"/>
        <v>0.22169193673034224</v>
      </c>
      <c r="AL2095" s="137">
        <f t="shared" si="409"/>
        <v>0.8608176005799022</v>
      </c>
      <c r="AM2095" s="137">
        <f t="shared" si="410"/>
        <v>0.22169193673034224</v>
      </c>
      <c r="AN2095" s="137" t="str">
        <f t="shared" si="411"/>
        <v/>
      </c>
      <c r="AO2095" s="137" t="str">
        <f t="shared" si="412"/>
        <v/>
      </c>
      <c r="AP2095" s="137">
        <f t="shared" si="413"/>
        <v>0</v>
      </c>
      <c r="AQ2095" s="137" t="str">
        <f t="shared" si="414"/>
        <v/>
      </c>
      <c r="AR2095" s="137" t="str">
        <f t="shared" si="415"/>
        <v/>
      </c>
      <c r="AZ2095" s="163"/>
      <c r="BA2095" s="142"/>
      <c r="BB2095" s="163"/>
      <c r="BC2095" s="174"/>
      <c r="BD2095" s="174"/>
      <c r="BE2095" s="174"/>
      <c r="BF2095" s="174"/>
      <c r="BG2095" s="164"/>
      <c r="BH2095" s="164"/>
      <c r="BI2095" s="164"/>
      <c r="BK2095" s="137">
        <v>1248</v>
      </c>
      <c r="BL2095" s="137">
        <f t="shared" si="417"/>
        <v>7.9808000000001629</v>
      </c>
      <c r="BM2095" s="137">
        <f t="shared" si="418"/>
        <v>0.33428998909158231</v>
      </c>
      <c r="BN2095" s="137">
        <f t="shared" si="419"/>
        <v>5.6603922347603364E-4</v>
      </c>
      <c r="BO2095" s="137" t="str">
        <f t="shared" si="420"/>
        <v/>
      </c>
      <c r="BP2095" s="137" t="str">
        <f t="shared" si="416"/>
        <v/>
      </c>
    </row>
    <row r="2096" spans="3:68" ht="20.100000000000001" customHeight="1" x14ac:dyDescent="0.25">
      <c r="C2096" s="12"/>
      <c r="E2096" s="130"/>
      <c r="F2096" s="130"/>
      <c r="S2096" s="138"/>
      <c r="U2096" s="154"/>
      <c r="V2096" s="154"/>
      <c r="AF2096" s="137">
        <v>1272</v>
      </c>
      <c r="AG2096" s="137">
        <f t="shared" si="407"/>
        <v>1.0880000000000001</v>
      </c>
      <c r="AK2096" s="137">
        <f t="shared" si="408"/>
        <v>0.22073099563235687</v>
      </c>
      <c r="AL2096" s="137">
        <f t="shared" si="409"/>
        <v>0.86170244623297843</v>
      </c>
      <c r="AM2096" s="137">
        <f t="shared" si="410"/>
        <v>0.22073099563235687</v>
      </c>
      <c r="AN2096" s="137" t="str">
        <f t="shared" si="411"/>
        <v/>
      </c>
      <c r="AO2096" s="137" t="str">
        <f t="shared" si="412"/>
        <v/>
      </c>
      <c r="AP2096" s="137">
        <f t="shared" si="413"/>
        <v>0</v>
      </c>
      <c r="AQ2096" s="137" t="str">
        <f t="shared" si="414"/>
        <v/>
      </c>
      <c r="AR2096" s="137" t="str">
        <f t="shared" si="415"/>
        <v/>
      </c>
      <c r="AZ2096" s="163"/>
      <c r="BA2096" s="142"/>
      <c r="BB2096" s="163"/>
      <c r="BC2096" s="174"/>
      <c r="BD2096" s="174"/>
      <c r="BE2096" s="174"/>
      <c r="BF2096" s="174"/>
      <c r="BG2096" s="164"/>
      <c r="BH2096" s="164"/>
      <c r="BI2096" s="164"/>
      <c r="BK2096" s="137">
        <v>1249</v>
      </c>
      <c r="BL2096" s="137">
        <f t="shared" si="417"/>
        <v>7.9872000000001631</v>
      </c>
      <c r="BM2096" s="137">
        <f t="shared" si="418"/>
        <v>0.33372394986810627</v>
      </c>
      <c r="BN2096" s="137">
        <f t="shared" si="419"/>
        <v>5.6536219606001525E-4</v>
      </c>
      <c r="BO2096" s="137" t="str">
        <f t="shared" si="420"/>
        <v/>
      </c>
      <c r="BP2096" s="137" t="str">
        <f t="shared" si="416"/>
        <v/>
      </c>
    </row>
    <row r="2097" spans="3:68" ht="20.100000000000001" customHeight="1" x14ac:dyDescent="0.25">
      <c r="C2097" s="12"/>
      <c r="E2097" s="130"/>
      <c r="F2097" s="130"/>
      <c r="S2097" s="138"/>
      <c r="U2097" s="154"/>
      <c r="V2097" s="154"/>
      <c r="AF2097" s="137">
        <v>1273</v>
      </c>
      <c r="AG2097" s="137">
        <f t="shared" si="407"/>
        <v>1.0920000000000005</v>
      </c>
      <c r="AK2097" s="137">
        <f t="shared" si="408"/>
        <v>0.21977070344958852</v>
      </c>
      <c r="AL2097" s="137">
        <f t="shared" si="409"/>
        <v>0.86258344941018805</v>
      </c>
      <c r="AM2097" s="137">
        <f t="shared" si="410"/>
        <v>0.21977070344958852</v>
      </c>
      <c r="AN2097" s="137" t="str">
        <f t="shared" si="411"/>
        <v/>
      </c>
      <c r="AO2097" s="137" t="str">
        <f t="shared" si="412"/>
        <v/>
      </c>
      <c r="AP2097" s="137">
        <f t="shared" si="413"/>
        <v>0</v>
      </c>
      <c r="AQ2097" s="137" t="str">
        <f t="shared" si="414"/>
        <v/>
      </c>
      <c r="AR2097" s="137" t="str">
        <f t="shared" si="415"/>
        <v/>
      </c>
      <c r="AZ2097" s="163"/>
      <c r="BA2097" s="142"/>
      <c r="BB2097" s="163"/>
      <c r="BC2097" s="174"/>
      <c r="BD2097" s="174"/>
      <c r="BE2097" s="174"/>
      <c r="BF2097" s="174"/>
      <c r="BG2097" s="164"/>
      <c r="BH2097" s="164"/>
      <c r="BI2097" s="164"/>
      <c r="BK2097" s="137">
        <v>1250</v>
      </c>
      <c r="BL2097" s="137">
        <f t="shared" si="417"/>
        <v>7.9936000000001632</v>
      </c>
      <c r="BM2097" s="137">
        <f t="shared" si="418"/>
        <v>0.33315858767204626</v>
      </c>
      <c r="BN2097" s="137">
        <f t="shared" si="419"/>
        <v>5.6468507275270197E-4</v>
      </c>
      <c r="BO2097" s="137" t="str">
        <f t="shared" si="420"/>
        <v/>
      </c>
      <c r="BP2097" s="137" t="str">
        <f t="shared" si="416"/>
        <v/>
      </c>
    </row>
    <row r="2098" spans="3:68" ht="20.100000000000001" customHeight="1" x14ac:dyDescent="0.25">
      <c r="C2098" s="12"/>
      <c r="E2098" s="130"/>
      <c r="F2098" s="130"/>
      <c r="S2098" s="138"/>
      <c r="U2098" s="154"/>
      <c r="V2098" s="154"/>
      <c r="AF2098" s="137">
        <v>1274</v>
      </c>
      <c r="AG2098" s="137">
        <f t="shared" si="407"/>
        <v>1.0960000000000001</v>
      </c>
      <c r="AK2098" s="137">
        <f t="shared" si="408"/>
        <v>0.21881108802118646</v>
      </c>
      <c r="AL2098" s="137">
        <f t="shared" si="409"/>
        <v>0.86346061276292108</v>
      </c>
      <c r="AM2098" s="137">
        <f t="shared" si="410"/>
        <v>0.21881108802118646</v>
      </c>
      <c r="AN2098" s="137" t="str">
        <f t="shared" si="411"/>
        <v/>
      </c>
      <c r="AO2098" s="137" t="str">
        <f t="shared" si="412"/>
        <v/>
      </c>
      <c r="AP2098" s="137">
        <f t="shared" si="413"/>
        <v>0</v>
      </c>
      <c r="AQ2098" s="137" t="str">
        <f t="shared" si="414"/>
        <v/>
      </c>
      <c r="AR2098" s="137" t="str">
        <f t="shared" si="415"/>
        <v/>
      </c>
      <c r="AZ2098" s="163"/>
      <c r="BA2098" s="142"/>
      <c r="BB2098" s="163"/>
      <c r="BC2098" s="174"/>
      <c r="BD2098" s="174"/>
      <c r="BE2098" s="174"/>
      <c r="BF2098" s="174"/>
      <c r="BG2098" s="164"/>
      <c r="BH2098" s="164"/>
      <c r="BI2098" s="164"/>
      <c r="BK2098" s="137">
        <v>1251</v>
      </c>
      <c r="BL2098" s="137">
        <f t="shared" si="417"/>
        <v>8.0000000000001634</v>
      </c>
      <c r="BM2098" s="137">
        <f t="shared" si="418"/>
        <v>0.33259390259929356</v>
      </c>
      <c r="BN2098" s="137">
        <f t="shared" si="419"/>
        <v>5.6400785728660807E-4</v>
      </c>
      <c r="BO2098" s="137" t="str">
        <f t="shared" si="420"/>
        <v/>
      </c>
      <c r="BP2098" s="137" t="str">
        <f t="shared" si="416"/>
        <v/>
      </c>
    </row>
    <row r="2099" spans="3:68" ht="20.100000000000001" customHeight="1" x14ac:dyDescent="0.25">
      <c r="C2099" s="12"/>
      <c r="E2099" s="130"/>
      <c r="F2099" s="130"/>
      <c r="S2099" s="138"/>
      <c r="U2099" s="154"/>
      <c r="V2099" s="154"/>
      <c r="AF2099" s="137">
        <v>1275</v>
      </c>
      <c r="AG2099" s="137">
        <f t="shared" si="407"/>
        <v>1.1000000000000005</v>
      </c>
      <c r="AK2099" s="137">
        <f t="shared" si="408"/>
        <v>0.21785217703255041</v>
      </c>
      <c r="AL2099" s="137">
        <f t="shared" si="409"/>
        <v>0.86433393905361744</v>
      </c>
      <c r="AM2099" s="137">
        <f t="shared" si="410"/>
        <v>0.21785217703255041</v>
      </c>
      <c r="AN2099" s="137" t="str">
        <f t="shared" si="411"/>
        <v/>
      </c>
      <c r="AO2099" s="137" t="str">
        <f t="shared" si="412"/>
        <v/>
      </c>
      <c r="AP2099" s="137">
        <f t="shared" si="413"/>
        <v>0</v>
      </c>
      <c r="AQ2099" s="137" t="str">
        <f t="shared" si="414"/>
        <v/>
      </c>
      <c r="AR2099" s="137" t="str">
        <f t="shared" si="415"/>
        <v/>
      </c>
      <c r="AZ2099" s="163"/>
      <c r="BA2099" s="142"/>
      <c r="BB2099" s="163"/>
      <c r="BC2099" s="174"/>
      <c r="BD2099" s="174"/>
      <c r="BE2099" s="174"/>
      <c r="BF2099" s="174"/>
      <c r="BG2099" s="164"/>
      <c r="BH2099" s="164"/>
      <c r="BI2099" s="164"/>
      <c r="BK2099" s="137">
        <v>1252</v>
      </c>
      <c r="BL2099" s="137">
        <f t="shared" si="417"/>
        <v>8.0064000000001627</v>
      </c>
      <c r="BM2099" s="137">
        <f t="shared" si="418"/>
        <v>0.33202989474200695</v>
      </c>
      <c r="BN2099" s="137">
        <f t="shared" si="419"/>
        <v>5.6333055338209093E-4</v>
      </c>
      <c r="BO2099" s="137" t="str">
        <f t="shared" si="420"/>
        <v/>
      </c>
      <c r="BP2099" s="137" t="str">
        <f t="shared" si="416"/>
        <v/>
      </c>
    </row>
    <row r="2100" spans="3:68" ht="20.100000000000001" customHeight="1" x14ac:dyDescent="0.25">
      <c r="C2100" s="12"/>
      <c r="E2100" s="130"/>
      <c r="F2100" s="130"/>
      <c r="S2100" s="138"/>
      <c r="U2100" s="154"/>
      <c r="V2100" s="154"/>
      <c r="AF2100" s="137">
        <v>1276</v>
      </c>
      <c r="AG2100" s="137">
        <f t="shared" si="407"/>
        <v>1.1040000000000001</v>
      </c>
      <c r="AK2100" s="137">
        <f t="shared" si="408"/>
        <v>0.21689399801423551</v>
      </c>
      <c r="AL2100" s="137">
        <f t="shared" si="409"/>
        <v>0.86520343115514886</v>
      </c>
      <c r="AM2100" s="137">
        <f t="shared" si="410"/>
        <v>0.21689399801423551</v>
      </c>
      <c r="AN2100" s="137" t="str">
        <f t="shared" si="411"/>
        <v/>
      </c>
      <c r="AO2100" s="137" t="str">
        <f t="shared" si="412"/>
        <v/>
      </c>
      <c r="AP2100" s="137">
        <f t="shared" si="413"/>
        <v>0</v>
      </c>
      <c r="AQ2100" s="137" t="str">
        <f t="shared" si="414"/>
        <v/>
      </c>
      <c r="AR2100" s="137" t="str">
        <f t="shared" si="415"/>
        <v/>
      </c>
      <c r="AZ2100" s="163"/>
      <c r="BA2100" s="142"/>
      <c r="BB2100" s="163"/>
      <c r="BC2100" s="174"/>
      <c r="BD2100" s="174"/>
      <c r="BE2100" s="174"/>
      <c r="BF2100" s="174"/>
      <c r="BG2100" s="164"/>
      <c r="BH2100" s="164"/>
      <c r="BI2100" s="164"/>
      <c r="BK2100" s="137">
        <v>1253</v>
      </c>
      <c r="BL2100" s="137">
        <f t="shared" si="417"/>
        <v>8.012800000000162</v>
      </c>
      <c r="BM2100" s="137">
        <f t="shared" si="418"/>
        <v>0.33146656418862486</v>
      </c>
      <c r="BN2100" s="137">
        <f t="shared" si="419"/>
        <v>5.626531647466293E-4</v>
      </c>
      <c r="BO2100" s="137" t="str">
        <f t="shared" si="420"/>
        <v/>
      </c>
      <c r="BP2100" s="137" t="str">
        <f t="shared" si="416"/>
        <v/>
      </c>
    </row>
    <row r="2101" spans="3:68" ht="20.100000000000001" customHeight="1" x14ac:dyDescent="0.25">
      <c r="C2101" s="12"/>
      <c r="E2101" s="130"/>
      <c r="F2101" s="130"/>
      <c r="S2101" s="138"/>
      <c r="U2101" s="154"/>
      <c r="V2101" s="154"/>
      <c r="AF2101" s="137">
        <v>1277</v>
      </c>
      <c r="AG2101" s="137">
        <f t="shared" si="407"/>
        <v>1.1080000000000005</v>
      </c>
      <c r="AK2101" s="137">
        <f t="shared" si="408"/>
        <v>0.21593657834087099</v>
      </c>
      <c r="AL2101" s="137">
        <f t="shared" si="409"/>
        <v>0.86606909205019833</v>
      </c>
      <c r="AM2101" s="137">
        <f t="shared" si="410"/>
        <v>0.21593657834087099</v>
      </c>
      <c r="AN2101" s="137" t="str">
        <f t="shared" si="411"/>
        <v/>
      </c>
      <c r="AO2101" s="137" t="str">
        <f t="shared" si="412"/>
        <v/>
      </c>
      <c r="AP2101" s="137">
        <f t="shared" si="413"/>
        <v>0</v>
      </c>
      <c r="AQ2101" s="137" t="str">
        <f t="shared" si="414"/>
        <v/>
      </c>
      <c r="AR2101" s="137" t="str">
        <f t="shared" si="415"/>
        <v/>
      </c>
      <c r="AZ2101" s="163"/>
      <c r="BA2101" s="142"/>
      <c r="BB2101" s="163"/>
      <c r="BC2101" s="174"/>
      <c r="BD2101" s="174"/>
      <c r="BE2101" s="174"/>
      <c r="BF2101" s="174"/>
      <c r="BG2101" s="164"/>
      <c r="BH2101" s="164"/>
      <c r="BI2101" s="164"/>
      <c r="BK2101" s="137">
        <v>1254</v>
      </c>
      <c r="BL2101" s="137">
        <f t="shared" si="417"/>
        <v>8.0192000000001613</v>
      </c>
      <c r="BM2101" s="137">
        <f t="shared" si="418"/>
        <v>0.33090391102387823</v>
      </c>
      <c r="BN2101" s="137">
        <f t="shared" si="419"/>
        <v>5.6197569507432377E-4</v>
      </c>
      <c r="BO2101" s="137" t="str">
        <f t="shared" si="420"/>
        <v/>
      </c>
      <c r="BP2101" s="137" t="str">
        <f t="shared" si="416"/>
        <v/>
      </c>
    </row>
    <row r="2102" spans="3:68" ht="20.100000000000001" customHeight="1" x14ac:dyDescent="0.25">
      <c r="C2102" s="12"/>
      <c r="E2102" s="130"/>
      <c r="F2102" s="130"/>
      <c r="S2102" s="138"/>
      <c r="U2102" s="154"/>
      <c r="V2102" s="154"/>
      <c r="AF2102" s="137">
        <v>1278</v>
      </c>
      <c r="AG2102" s="137">
        <f t="shared" si="407"/>
        <v>1.1120000000000001</v>
      </c>
      <c r="AK2102" s="137">
        <f t="shared" si="408"/>
        <v>0.21497994523009986</v>
      </c>
      <c r="AL2102" s="137">
        <f t="shared" si="409"/>
        <v>0.86693092483063294</v>
      </c>
      <c r="AM2102" s="137">
        <f t="shared" si="410"/>
        <v>0.21497994523009986</v>
      </c>
      <c r="AN2102" s="137" t="str">
        <f t="shared" si="411"/>
        <v/>
      </c>
      <c r="AO2102" s="137" t="str">
        <f t="shared" si="412"/>
        <v/>
      </c>
      <c r="AP2102" s="137">
        <f t="shared" si="413"/>
        <v>0</v>
      </c>
      <c r="AQ2102" s="137" t="str">
        <f t="shared" si="414"/>
        <v/>
      </c>
      <c r="AR2102" s="137" t="str">
        <f t="shared" si="415"/>
        <v/>
      </c>
      <c r="AZ2102" s="163"/>
      <c r="BA2102" s="142"/>
      <c r="BB2102" s="163"/>
      <c r="BC2102" s="174"/>
      <c r="BD2102" s="174"/>
      <c r="BE2102" s="174"/>
      <c r="BF2102" s="174"/>
      <c r="BG2102" s="164"/>
      <c r="BH2102" s="164"/>
      <c r="BI2102" s="164"/>
      <c r="BK2102" s="137">
        <v>1255</v>
      </c>
      <c r="BL2102" s="137">
        <f t="shared" si="417"/>
        <v>8.0256000000001606</v>
      </c>
      <c r="BM2102" s="137">
        <f t="shared" si="418"/>
        <v>0.3303419353288039</v>
      </c>
      <c r="BN2102" s="137">
        <f t="shared" si="419"/>
        <v>5.6129814804861677E-4</v>
      </c>
      <c r="BO2102" s="137" t="str">
        <f t="shared" si="420"/>
        <v/>
      </c>
      <c r="BP2102" s="137" t="str">
        <f t="shared" si="416"/>
        <v/>
      </c>
    </row>
    <row r="2103" spans="3:68" ht="20.100000000000001" customHeight="1" x14ac:dyDescent="0.25">
      <c r="C2103" s="12"/>
      <c r="E2103" s="130"/>
      <c r="F2103" s="130"/>
      <c r="S2103" s="138"/>
      <c r="U2103" s="154"/>
      <c r="V2103" s="154"/>
      <c r="AF2103" s="137">
        <v>1279</v>
      </c>
      <c r="AG2103" s="137">
        <f t="shared" si="407"/>
        <v>1.1160000000000005</v>
      </c>
      <c r="AK2103" s="137">
        <f t="shared" si="408"/>
        <v>0.21402412574153201</v>
      </c>
      <c r="AL2103" s="137">
        <f t="shared" si="409"/>
        <v>0.86778893269687574</v>
      </c>
      <c r="AM2103" s="137">
        <f t="shared" si="410"/>
        <v>0.21402412574153201</v>
      </c>
      <c r="AN2103" s="137" t="str">
        <f t="shared" si="411"/>
        <v/>
      </c>
      <c r="AO2103" s="137" t="str">
        <f t="shared" si="412"/>
        <v/>
      </c>
      <c r="AP2103" s="137">
        <f t="shared" si="413"/>
        <v>0</v>
      </c>
      <c r="AQ2103" s="137" t="str">
        <f t="shared" si="414"/>
        <v/>
      </c>
      <c r="AR2103" s="137" t="str">
        <f t="shared" si="415"/>
        <v/>
      </c>
      <c r="AZ2103" s="163"/>
      <c r="BA2103" s="142"/>
      <c r="BB2103" s="163"/>
      <c r="BC2103" s="174"/>
      <c r="BD2103" s="174"/>
      <c r="BE2103" s="174"/>
      <c r="BF2103" s="174"/>
      <c r="BG2103" s="164"/>
      <c r="BH2103" s="164"/>
      <c r="BI2103" s="164"/>
      <c r="BK2103" s="137">
        <v>1256</v>
      </c>
      <c r="BL2103" s="137">
        <f t="shared" si="417"/>
        <v>8.0320000000001599</v>
      </c>
      <c r="BM2103" s="137">
        <f t="shared" si="418"/>
        <v>0.32978063718075529</v>
      </c>
      <c r="BN2103" s="137">
        <f t="shared" si="419"/>
        <v>5.6062052733835133E-4</v>
      </c>
      <c r="BO2103" s="137" t="str">
        <f t="shared" si="420"/>
        <v/>
      </c>
      <c r="BP2103" s="137" t="str">
        <f t="shared" si="416"/>
        <v/>
      </c>
    </row>
    <row r="2104" spans="3:68" ht="20.100000000000001" customHeight="1" x14ac:dyDescent="0.25">
      <c r="C2104" s="12"/>
      <c r="E2104" s="130"/>
      <c r="F2104" s="130"/>
      <c r="S2104" s="138"/>
      <c r="U2104" s="154"/>
      <c r="V2104" s="154"/>
      <c r="AF2104" s="137">
        <v>1280</v>
      </c>
      <c r="AG2104" s="137">
        <f t="shared" si="407"/>
        <v>1.1200000000000001</v>
      </c>
      <c r="AK2104" s="137">
        <f t="shared" si="408"/>
        <v>0.21306914677571784</v>
      </c>
      <c r="AL2104" s="137">
        <f t="shared" si="409"/>
        <v>0.86864311895726931</v>
      </c>
      <c r="AM2104" s="137">
        <f t="shared" si="410"/>
        <v>0.21306914677571784</v>
      </c>
      <c r="AN2104" s="137" t="str">
        <f t="shared" si="411"/>
        <v/>
      </c>
      <c r="AO2104" s="137" t="str">
        <f t="shared" si="412"/>
        <v/>
      </c>
      <c r="AP2104" s="137">
        <f t="shared" si="413"/>
        <v>0</v>
      </c>
      <c r="AQ2104" s="137" t="str">
        <f t="shared" si="414"/>
        <v/>
      </c>
      <c r="AR2104" s="137" t="str">
        <f t="shared" si="415"/>
        <v/>
      </c>
      <c r="AZ2104" s="163"/>
      <c r="BA2104" s="142"/>
      <c r="BB2104" s="163"/>
      <c r="BC2104" s="174"/>
      <c r="BD2104" s="174"/>
      <c r="BE2104" s="174"/>
      <c r="BF2104" s="174"/>
      <c r="BG2104" s="164"/>
      <c r="BH2104" s="164"/>
      <c r="BI2104" s="164"/>
      <c r="BK2104" s="137">
        <v>1257</v>
      </c>
      <c r="BL2104" s="137">
        <f t="shared" si="417"/>
        <v>8.0384000000001592</v>
      </c>
      <c r="BM2104" s="137">
        <f t="shared" si="418"/>
        <v>0.32922001665341694</v>
      </c>
      <c r="BN2104" s="137">
        <f t="shared" si="419"/>
        <v>5.599428365997694E-4</v>
      </c>
      <c r="BO2104" s="137" t="str">
        <f t="shared" si="420"/>
        <v/>
      </c>
      <c r="BP2104" s="137" t="str">
        <f t="shared" si="416"/>
        <v/>
      </c>
    </row>
    <row r="2105" spans="3:68" ht="20.100000000000001" customHeight="1" x14ac:dyDescent="0.25">
      <c r="C2105" s="12"/>
      <c r="E2105" s="130"/>
      <c r="F2105" s="130"/>
      <c r="S2105" s="138"/>
      <c r="U2105" s="154"/>
      <c r="V2105" s="154"/>
      <c r="AF2105" s="137">
        <v>1281</v>
      </c>
      <c r="AG2105" s="137">
        <f t="shared" ref="AG2105:AG2168" si="421">AG$818+(AF2105*AG$821)</f>
        <v>1.1239999999999997</v>
      </c>
      <c r="AK2105" s="137">
        <f t="shared" ref="AK2105:AK2168" si="422">_xlfn.NORM.DIST(AG2105,AG$815,AG$816,0)</f>
        <v>0.21211503507313653</v>
      </c>
      <c r="AL2105" s="137">
        <f t="shared" ref="AL2105:AL2168" si="423">_xlfn.NORM.DIST(AG2105,AG$815,AG$816,1)</f>
        <v>0.86949348702743945</v>
      </c>
      <c r="AM2105" s="137">
        <f t="shared" ref="AM2105:AM2168" si="424">IF(OR(AL2105&lt;$AN$820,AL2105&gt;$AN$821),AK2105,"")</f>
        <v>0.21211503507313653</v>
      </c>
      <c r="AN2105" s="137" t="str">
        <f t="shared" ref="AN2105:AN2168" si="425">IF(AND(AL2105&gt;$AN$820,AL2105&lt;$AN$821),AK2105,"")</f>
        <v/>
      </c>
      <c r="AO2105" s="137" t="str">
        <f t="shared" ref="AO2105:AO2168" si="426">IF(AK2105=MAX(AK$824:AK$2815),AK2105,"")</f>
        <v/>
      </c>
      <c r="AP2105" s="137">
        <f t="shared" ref="AP2105:AP2168" si="427">_xlfn.NORM.DIST(AF2105,AN$816,AN$817,0)</f>
        <v>0</v>
      </c>
      <c r="AQ2105" s="137" t="str">
        <f t="shared" ref="AQ2105:AQ2168" si="428">IF(AP2105=MAX(AP$824:AP$2815),AK2105,"")</f>
        <v/>
      </c>
      <c r="AR2105" s="137" t="str">
        <f t="shared" ref="AR2105:AR2168" si="429">IF(AQ2105=MIN(AQ$824:AQ$2815),AQ2105,"")</f>
        <v/>
      </c>
      <c r="AZ2105" s="163"/>
      <c r="BA2105" s="142"/>
      <c r="BB2105" s="163"/>
      <c r="BC2105" s="174"/>
      <c r="BD2105" s="174"/>
      <c r="BE2105" s="174"/>
      <c r="BF2105" s="174"/>
      <c r="BG2105" s="164"/>
      <c r="BH2105" s="164"/>
      <c r="BI2105" s="164"/>
      <c r="BK2105" s="137">
        <v>1258</v>
      </c>
      <c r="BL2105" s="137">
        <f t="shared" si="417"/>
        <v>8.0448000000001585</v>
      </c>
      <c r="BM2105" s="137">
        <f t="shared" si="418"/>
        <v>0.32866007381681717</v>
      </c>
      <c r="BN2105" s="137">
        <f t="shared" si="419"/>
        <v>5.5926507947862136E-4</v>
      </c>
      <c r="BO2105" s="137" t="str">
        <f t="shared" si="420"/>
        <v/>
      </c>
      <c r="BP2105" s="137" t="str">
        <f t="shared" si="416"/>
        <v/>
      </c>
    </row>
    <row r="2106" spans="3:68" ht="20.100000000000001" customHeight="1" x14ac:dyDescent="0.25">
      <c r="C2106" s="12"/>
      <c r="E2106" s="130"/>
      <c r="F2106" s="130"/>
      <c r="S2106" s="138"/>
      <c r="U2106" s="154"/>
      <c r="V2106" s="154"/>
      <c r="AF2106" s="137">
        <v>1282</v>
      </c>
      <c r="AG2106" s="137">
        <f t="shared" si="421"/>
        <v>1.1280000000000001</v>
      </c>
      <c r="AK2106" s="137">
        <f t="shared" si="422"/>
        <v>0.21116181721320312</v>
      </c>
      <c r="AL2106" s="137">
        <f t="shared" si="423"/>
        <v>0.87034004042965185</v>
      </c>
      <c r="AM2106" s="137">
        <f t="shared" si="424"/>
        <v>0.21116181721320312</v>
      </c>
      <c r="AN2106" s="137" t="str">
        <f t="shared" si="425"/>
        <v/>
      </c>
      <c r="AO2106" s="137" t="str">
        <f t="shared" si="426"/>
        <v/>
      </c>
      <c r="AP2106" s="137">
        <f t="shared" si="427"/>
        <v>0</v>
      </c>
      <c r="AQ2106" s="137" t="str">
        <f t="shared" si="428"/>
        <v/>
      </c>
      <c r="AR2106" s="137" t="str">
        <f t="shared" si="429"/>
        <v/>
      </c>
      <c r="AZ2106" s="163"/>
      <c r="BA2106" s="142"/>
      <c r="BB2106" s="163"/>
      <c r="BC2106" s="174"/>
      <c r="BD2106" s="174"/>
      <c r="BE2106" s="174"/>
      <c r="BF2106" s="174"/>
      <c r="BG2106" s="164"/>
      <c r="BH2106" s="164"/>
      <c r="BI2106" s="164"/>
      <c r="BK2106" s="137">
        <v>1259</v>
      </c>
      <c r="BL2106" s="137">
        <f t="shared" si="417"/>
        <v>8.0512000000001578</v>
      </c>
      <c r="BM2106" s="137">
        <f t="shared" si="418"/>
        <v>0.32810080873733855</v>
      </c>
      <c r="BN2106" s="137">
        <f t="shared" si="419"/>
        <v>5.5858725960544753E-4</v>
      </c>
      <c r="BO2106" s="137" t="str">
        <f t="shared" si="420"/>
        <v/>
      </c>
      <c r="BP2106" s="137" t="str">
        <f t="shared" si="416"/>
        <v/>
      </c>
    </row>
    <row r="2107" spans="3:68" ht="20.100000000000001" customHeight="1" x14ac:dyDescent="0.25">
      <c r="C2107" s="12"/>
      <c r="E2107" s="130"/>
      <c r="F2107" s="130"/>
      <c r="S2107" s="138"/>
      <c r="U2107" s="154"/>
      <c r="V2107" s="154"/>
      <c r="AF2107" s="137">
        <v>1283</v>
      </c>
      <c r="AG2107" s="137">
        <f t="shared" si="421"/>
        <v>1.1319999999999997</v>
      </c>
      <c r="AK2107" s="137">
        <f t="shared" si="422"/>
        <v>0.21020951961329321</v>
      </c>
      <c r="AL2107" s="137">
        <f t="shared" si="423"/>
        <v>0.87118278279216566</v>
      </c>
      <c r="AM2107" s="137">
        <f t="shared" si="424"/>
        <v>0.21020951961329321</v>
      </c>
      <c r="AN2107" s="137" t="str">
        <f t="shared" si="425"/>
        <v/>
      </c>
      <c r="AO2107" s="137" t="str">
        <f t="shared" si="426"/>
        <v/>
      </c>
      <c r="AP2107" s="137">
        <f t="shared" si="427"/>
        <v>0</v>
      </c>
      <c r="AQ2107" s="137" t="str">
        <f t="shared" si="428"/>
        <v/>
      </c>
      <c r="AR2107" s="137" t="str">
        <f t="shared" si="429"/>
        <v/>
      </c>
      <c r="AZ2107" s="163"/>
      <c r="BA2107" s="142"/>
      <c r="BB2107" s="163"/>
      <c r="BC2107" s="174"/>
      <c r="BD2107" s="174"/>
      <c r="BE2107" s="174"/>
      <c r="BF2107" s="174"/>
      <c r="BG2107" s="164"/>
      <c r="BH2107" s="164"/>
      <c r="BI2107" s="164"/>
      <c r="BK2107" s="137">
        <v>1260</v>
      </c>
      <c r="BL2107" s="137">
        <f t="shared" si="417"/>
        <v>8.0576000000001571</v>
      </c>
      <c r="BM2107" s="137">
        <f t="shared" si="418"/>
        <v>0.3275422214777331</v>
      </c>
      <c r="BN2107" s="137">
        <f t="shared" si="419"/>
        <v>5.5790938059985251E-4</v>
      </c>
      <c r="BO2107" s="137" t="str">
        <f t="shared" si="420"/>
        <v/>
      </c>
      <c r="BP2107" s="137" t="str">
        <f t="shared" si="416"/>
        <v/>
      </c>
    </row>
    <row r="2108" spans="3:68" ht="20.100000000000001" customHeight="1" x14ac:dyDescent="0.25">
      <c r="C2108" s="12"/>
      <c r="E2108" s="130"/>
      <c r="F2108" s="130"/>
      <c r="S2108" s="138"/>
      <c r="U2108" s="154"/>
      <c r="V2108" s="154"/>
      <c r="AF2108" s="137">
        <v>1284</v>
      </c>
      <c r="AG2108" s="137">
        <f t="shared" si="421"/>
        <v>1.1360000000000001</v>
      </c>
      <c r="AK2108" s="137">
        <f t="shared" si="422"/>
        <v>0.20925816852778276</v>
      </c>
      <c r="AL2108" s="137">
        <f t="shared" si="423"/>
        <v>0.87202171784858462</v>
      </c>
      <c r="AM2108" s="137">
        <f t="shared" si="424"/>
        <v>0.20925816852778276</v>
      </c>
      <c r="AN2108" s="137" t="str">
        <f t="shared" si="425"/>
        <v/>
      </c>
      <c r="AO2108" s="137" t="str">
        <f t="shared" si="426"/>
        <v/>
      </c>
      <c r="AP2108" s="137">
        <f t="shared" si="427"/>
        <v>0</v>
      </c>
      <c r="AQ2108" s="137" t="str">
        <f t="shared" si="428"/>
        <v/>
      </c>
      <c r="AR2108" s="137" t="str">
        <f t="shared" si="429"/>
        <v/>
      </c>
      <c r="AZ2108" s="163"/>
      <c r="BA2108" s="142"/>
      <c r="BB2108" s="163"/>
      <c r="BC2108" s="174"/>
      <c r="BD2108" s="174"/>
      <c r="BE2108" s="174"/>
      <c r="BF2108" s="174"/>
      <c r="BG2108" s="164"/>
      <c r="BH2108" s="164"/>
      <c r="BI2108" s="164"/>
      <c r="BK2108" s="137">
        <v>1261</v>
      </c>
      <c r="BL2108" s="137">
        <f t="shared" si="417"/>
        <v>8.0640000000001564</v>
      </c>
      <c r="BM2108" s="137">
        <f t="shared" si="418"/>
        <v>0.32698431209713325</v>
      </c>
      <c r="BN2108" s="137">
        <f t="shared" si="419"/>
        <v>5.5723144606850683E-4</v>
      </c>
      <c r="BO2108" s="137" t="str">
        <f t="shared" si="420"/>
        <v/>
      </c>
      <c r="BP2108" s="137" t="str">
        <f t="shared" si="416"/>
        <v/>
      </c>
    </row>
    <row r="2109" spans="3:68" ht="20.100000000000001" customHeight="1" x14ac:dyDescent="0.25">
      <c r="C2109" s="12"/>
      <c r="E2109" s="130"/>
      <c r="F2109" s="130"/>
      <c r="S2109" s="138"/>
      <c r="U2109" s="154"/>
      <c r="V2109" s="154"/>
      <c r="AF2109" s="137">
        <v>1285</v>
      </c>
      <c r="AG2109" s="137">
        <f t="shared" si="421"/>
        <v>1.1399999999999997</v>
      </c>
      <c r="AK2109" s="137">
        <f t="shared" si="422"/>
        <v>0.20830779004710845</v>
      </c>
      <c r="AL2109" s="137">
        <f t="shared" si="423"/>
        <v>0.87285684943720176</v>
      </c>
      <c r="AM2109" s="137">
        <f t="shared" si="424"/>
        <v>0.20830779004710845</v>
      </c>
      <c r="AN2109" s="137" t="str">
        <f t="shared" si="425"/>
        <v/>
      </c>
      <c r="AO2109" s="137" t="str">
        <f t="shared" si="426"/>
        <v/>
      </c>
      <c r="AP2109" s="137">
        <f t="shared" si="427"/>
        <v>0</v>
      </c>
      <c r="AQ2109" s="137" t="str">
        <f t="shared" si="428"/>
        <v/>
      </c>
      <c r="AR2109" s="137" t="str">
        <f t="shared" si="429"/>
        <v/>
      </c>
      <c r="AZ2109" s="163"/>
      <c r="BA2109" s="142"/>
      <c r="BB2109" s="163"/>
      <c r="BC2109" s="174"/>
      <c r="BD2109" s="174"/>
      <c r="BE2109" s="174"/>
      <c r="BF2109" s="174"/>
      <c r="BG2109" s="164"/>
      <c r="BH2109" s="164"/>
      <c r="BI2109" s="164"/>
      <c r="BK2109" s="137">
        <v>1262</v>
      </c>
      <c r="BL2109" s="137">
        <f t="shared" si="417"/>
        <v>8.0704000000001557</v>
      </c>
      <c r="BM2109" s="137">
        <f t="shared" si="418"/>
        <v>0.32642708065106474</v>
      </c>
      <c r="BN2109" s="137">
        <f t="shared" si="419"/>
        <v>5.5655345960553548E-4</v>
      </c>
      <c r="BO2109" s="137" t="str">
        <f t="shared" si="420"/>
        <v/>
      </c>
      <c r="BP2109" s="137" t="str">
        <f t="shared" si="416"/>
        <v/>
      </c>
    </row>
    <row r="2110" spans="3:68" ht="20.100000000000001" customHeight="1" x14ac:dyDescent="0.25">
      <c r="C2110" s="12"/>
      <c r="E2110" s="130"/>
      <c r="F2110" s="130"/>
      <c r="S2110" s="138"/>
      <c r="U2110" s="154"/>
      <c r="V2110" s="154"/>
      <c r="AF2110" s="137">
        <v>1286</v>
      </c>
      <c r="AG2110" s="137">
        <f t="shared" si="421"/>
        <v>1.1440000000000001</v>
      </c>
      <c r="AK2110" s="137">
        <f t="shared" si="422"/>
        <v>0.20735841009684183</v>
      </c>
      <c r="AL2110" s="137">
        <f t="shared" si="423"/>
        <v>0.87368818150034278</v>
      </c>
      <c r="AM2110" s="137">
        <f t="shared" si="424"/>
        <v>0.20735841009684183</v>
      </c>
      <c r="AN2110" s="137" t="str">
        <f t="shared" si="425"/>
        <v/>
      </c>
      <c r="AO2110" s="137" t="str">
        <f t="shared" si="426"/>
        <v/>
      </c>
      <c r="AP2110" s="137">
        <f t="shared" si="427"/>
        <v>0</v>
      </c>
      <c r="AQ2110" s="137" t="str">
        <f t="shared" si="428"/>
        <v/>
      </c>
      <c r="AR2110" s="137" t="str">
        <f t="shared" si="429"/>
        <v/>
      </c>
      <c r="AZ2110" s="163"/>
      <c r="BA2110" s="142"/>
      <c r="BB2110" s="163"/>
      <c r="BC2110" s="174"/>
      <c r="BD2110" s="174"/>
      <c r="BE2110" s="174"/>
      <c r="BF2110" s="174"/>
      <c r="BG2110" s="164"/>
      <c r="BH2110" s="164"/>
      <c r="BI2110" s="164"/>
      <c r="BK2110" s="137">
        <v>1263</v>
      </c>
      <c r="BL2110" s="137">
        <f t="shared" si="417"/>
        <v>8.076800000000155</v>
      </c>
      <c r="BM2110" s="137">
        <f t="shared" si="418"/>
        <v>0.3258705271914592</v>
      </c>
      <c r="BN2110" s="137">
        <f t="shared" si="419"/>
        <v>5.5587542479168528E-4</v>
      </c>
      <c r="BO2110" s="137" t="str">
        <f t="shared" si="420"/>
        <v/>
      </c>
      <c r="BP2110" s="137" t="str">
        <f t="shared" si="416"/>
        <v/>
      </c>
    </row>
    <row r="2111" spans="3:68" ht="20.100000000000001" customHeight="1" x14ac:dyDescent="0.25">
      <c r="C2111" s="12"/>
      <c r="E2111" s="130"/>
      <c r="F2111" s="130"/>
      <c r="S2111" s="138"/>
      <c r="U2111" s="154"/>
      <c r="V2111" s="154"/>
      <c r="AF2111" s="137">
        <v>1287</v>
      </c>
      <c r="AG2111" s="137">
        <f t="shared" si="421"/>
        <v>1.1479999999999997</v>
      </c>
      <c r="AK2111" s="137">
        <f t="shared" si="422"/>
        <v>0.20641005443678451</v>
      </c>
      <c r="AL2111" s="137">
        <f t="shared" si="423"/>
        <v>0.8745157180837041</v>
      </c>
      <c r="AM2111" s="137">
        <f t="shared" si="424"/>
        <v>0.20641005443678451</v>
      </c>
      <c r="AN2111" s="137" t="str">
        <f t="shared" si="425"/>
        <v/>
      </c>
      <c r="AO2111" s="137" t="str">
        <f t="shared" si="426"/>
        <v/>
      </c>
      <c r="AP2111" s="137">
        <f t="shared" si="427"/>
        <v>0</v>
      </c>
      <c r="AQ2111" s="137" t="str">
        <f t="shared" si="428"/>
        <v/>
      </c>
      <c r="AR2111" s="137" t="str">
        <f t="shared" si="429"/>
        <v/>
      </c>
      <c r="AZ2111" s="163"/>
      <c r="BA2111" s="142"/>
      <c r="BB2111" s="163"/>
      <c r="BC2111" s="174"/>
      <c r="BD2111" s="174"/>
      <c r="BE2111" s="174"/>
      <c r="BF2111" s="174"/>
      <c r="BG2111" s="164"/>
      <c r="BH2111" s="164"/>
      <c r="BI2111" s="164"/>
      <c r="BK2111" s="137">
        <v>1264</v>
      </c>
      <c r="BL2111" s="137">
        <f t="shared" si="417"/>
        <v>8.0832000000001543</v>
      </c>
      <c r="BM2111" s="137">
        <f t="shared" si="418"/>
        <v>0.32531465176666752</v>
      </c>
      <c r="BN2111" s="137">
        <f t="shared" si="419"/>
        <v>5.5519734519748898E-4</v>
      </c>
      <c r="BO2111" s="137" t="str">
        <f t="shared" si="420"/>
        <v/>
      </c>
      <c r="BP2111" s="137" t="str">
        <f t="shared" si="416"/>
        <v/>
      </c>
    </row>
    <row r="2112" spans="3:68" ht="20.100000000000001" customHeight="1" x14ac:dyDescent="0.25">
      <c r="C2112" s="12"/>
      <c r="E2112" s="130"/>
      <c r="F2112" s="130"/>
      <c r="S2112" s="138"/>
      <c r="U2112" s="154"/>
      <c r="V2112" s="154"/>
      <c r="AF2112" s="137">
        <v>1288</v>
      </c>
      <c r="AG2112" s="137">
        <f t="shared" si="421"/>
        <v>1.1520000000000001</v>
      </c>
      <c r="AK2112" s="137">
        <f t="shared" si="422"/>
        <v>0.20546274866007688</v>
      </c>
      <c r="AL2112" s="137">
        <f t="shared" si="423"/>
        <v>0.87533946333568891</v>
      </c>
      <c r="AM2112" s="137">
        <f t="shared" si="424"/>
        <v>0.20546274866007688</v>
      </c>
      <c r="AN2112" s="137" t="str">
        <f t="shared" si="425"/>
        <v/>
      </c>
      <c r="AO2112" s="137" t="str">
        <f t="shared" si="426"/>
        <v/>
      </c>
      <c r="AP2112" s="137">
        <f t="shared" si="427"/>
        <v>0</v>
      </c>
      <c r="AQ2112" s="137" t="str">
        <f t="shared" si="428"/>
        <v/>
      </c>
      <c r="AR2112" s="137" t="str">
        <f t="shared" si="429"/>
        <v/>
      </c>
      <c r="AZ2112" s="163"/>
      <c r="BA2112" s="142"/>
      <c r="BB2112" s="163"/>
      <c r="BC2112" s="174"/>
      <c r="BD2112" s="174"/>
      <c r="BE2112" s="174"/>
      <c r="BF2112" s="174"/>
      <c r="BG2112" s="164"/>
      <c r="BH2112" s="164"/>
      <c r="BI2112" s="164"/>
      <c r="BK2112" s="137">
        <v>1265</v>
      </c>
      <c r="BL2112" s="137">
        <f t="shared" si="417"/>
        <v>8.0896000000001536</v>
      </c>
      <c r="BM2112" s="137">
        <f t="shared" si="418"/>
        <v>0.32475945442147003</v>
      </c>
      <c r="BN2112" s="137">
        <f t="shared" si="419"/>
        <v>5.5451922437854684E-4</v>
      </c>
      <c r="BO2112" s="137" t="str">
        <f t="shared" si="420"/>
        <v/>
      </c>
      <c r="BP2112" s="137" t="str">
        <f t="shared" si="416"/>
        <v/>
      </c>
    </row>
    <row r="2113" spans="3:68" ht="20.100000000000001" customHeight="1" x14ac:dyDescent="0.25">
      <c r="C2113" s="12"/>
      <c r="E2113" s="130"/>
      <c r="F2113" s="130"/>
      <c r="S2113" s="138"/>
      <c r="U2113" s="154"/>
      <c r="V2113" s="154"/>
      <c r="AF2113" s="137">
        <v>1289</v>
      </c>
      <c r="AG2113" s="137">
        <f t="shared" si="421"/>
        <v>1.1559999999999997</v>
      </c>
      <c r="AK2113" s="137">
        <f t="shared" si="422"/>
        <v>0.20451651819232805</v>
      </c>
      <c r="AL2113" s="137">
        <f t="shared" si="423"/>
        <v>0.87615942150673753</v>
      </c>
      <c r="AM2113" s="137">
        <f t="shared" si="424"/>
        <v>0.20451651819232805</v>
      </c>
      <c r="AN2113" s="137" t="str">
        <f t="shared" si="425"/>
        <v/>
      </c>
      <c r="AO2113" s="137" t="str">
        <f t="shared" si="426"/>
        <v/>
      </c>
      <c r="AP2113" s="137">
        <f t="shared" si="427"/>
        <v>0</v>
      </c>
      <c r="AQ2113" s="137" t="str">
        <f t="shared" si="428"/>
        <v/>
      </c>
      <c r="AR2113" s="137" t="str">
        <f t="shared" si="429"/>
        <v/>
      </c>
      <c r="AZ2113" s="163"/>
      <c r="BA2113" s="142"/>
      <c r="BB2113" s="163"/>
      <c r="BC2113" s="174"/>
      <c r="BD2113" s="174"/>
      <c r="BE2113" s="174"/>
      <c r="BF2113" s="174"/>
      <c r="BG2113" s="164"/>
      <c r="BH2113" s="164"/>
      <c r="BI2113" s="164"/>
      <c r="BK2113" s="137">
        <v>1266</v>
      </c>
      <c r="BL2113" s="137">
        <f t="shared" si="417"/>
        <v>8.0960000000001529</v>
      </c>
      <c r="BM2113" s="137">
        <f t="shared" si="418"/>
        <v>0.32420493519709148</v>
      </c>
      <c r="BN2113" s="137">
        <f t="shared" si="419"/>
        <v>5.5384106587946791E-4</v>
      </c>
      <c r="BO2113" s="137" t="str">
        <f t="shared" si="420"/>
        <v/>
      </c>
      <c r="BP2113" s="137" t="str">
        <f t="shared" si="416"/>
        <v/>
      </c>
    </row>
    <row r="2114" spans="3:68" ht="20.100000000000001" customHeight="1" x14ac:dyDescent="0.25">
      <c r="C2114" s="12"/>
      <c r="E2114" s="130"/>
      <c r="F2114" s="130"/>
      <c r="S2114" s="138"/>
      <c r="U2114" s="154"/>
      <c r="V2114" s="154"/>
      <c r="AF2114" s="137">
        <v>1290</v>
      </c>
      <c r="AG2114" s="137">
        <f t="shared" si="421"/>
        <v>1.1600000000000001</v>
      </c>
      <c r="AK2114" s="137">
        <f t="shared" si="422"/>
        <v>0.20357138829075938</v>
      </c>
      <c r="AL2114" s="137">
        <f t="shared" si="423"/>
        <v>0.87697559694865668</v>
      </c>
      <c r="AM2114" s="137">
        <f t="shared" si="424"/>
        <v>0.20357138829075938</v>
      </c>
      <c r="AN2114" s="137" t="str">
        <f t="shared" si="425"/>
        <v/>
      </c>
      <c r="AO2114" s="137" t="str">
        <f t="shared" si="426"/>
        <v/>
      </c>
      <c r="AP2114" s="137">
        <f t="shared" si="427"/>
        <v>0</v>
      </c>
      <c r="AQ2114" s="137" t="str">
        <f t="shared" si="428"/>
        <v/>
      </c>
      <c r="AR2114" s="137" t="str">
        <f t="shared" si="429"/>
        <v/>
      </c>
      <c r="AZ2114" s="163"/>
      <c r="BA2114" s="142"/>
      <c r="BB2114" s="163"/>
      <c r="BC2114" s="174"/>
      <c r="BD2114" s="174"/>
      <c r="BE2114" s="174"/>
      <c r="BF2114" s="174"/>
      <c r="BG2114" s="164"/>
      <c r="BH2114" s="164"/>
      <c r="BI2114" s="164"/>
      <c r="BK2114" s="137">
        <v>1267</v>
      </c>
      <c r="BL2114" s="137">
        <f t="shared" si="417"/>
        <v>8.1024000000001521</v>
      </c>
      <c r="BM2114" s="137">
        <f t="shared" si="418"/>
        <v>0.32365109413121201</v>
      </c>
      <c r="BN2114" s="137">
        <f t="shared" si="419"/>
        <v>5.531628732312055E-4</v>
      </c>
      <c r="BO2114" s="137" t="str">
        <f t="shared" si="420"/>
        <v/>
      </c>
      <c r="BP2114" s="137" t="str">
        <f t="shared" si="416"/>
        <v/>
      </c>
    </row>
    <row r="2115" spans="3:68" ht="20.100000000000001" customHeight="1" x14ac:dyDescent="0.25">
      <c r="C2115" s="12"/>
      <c r="E2115" s="130"/>
      <c r="F2115" s="130"/>
      <c r="S2115" s="138"/>
      <c r="U2115" s="154"/>
      <c r="V2115" s="154"/>
      <c r="AF2115" s="137">
        <v>1291</v>
      </c>
      <c r="AG2115" s="137">
        <f t="shared" si="421"/>
        <v>1.1639999999999997</v>
      </c>
      <c r="AK2115" s="137">
        <f t="shared" si="422"/>
        <v>0.20262738404336914</v>
      </c>
      <c r="AL2115" s="137">
        <f t="shared" si="423"/>
        <v>0.87778799411394337</v>
      </c>
      <c r="AM2115" s="137">
        <f t="shared" si="424"/>
        <v>0.20262738404336914</v>
      </c>
      <c r="AN2115" s="137" t="str">
        <f t="shared" si="425"/>
        <v/>
      </c>
      <c r="AO2115" s="137" t="str">
        <f t="shared" si="426"/>
        <v/>
      </c>
      <c r="AP2115" s="137">
        <f t="shared" si="427"/>
        <v>0</v>
      </c>
      <c r="AQ2115" s="137" t="str">
        <f t="shared" si="428"/>
        <v/>
      </c>
      <c r="AR2115" s="137" t="str">
        <f t="shared" si="429"/>
        <v/>
      </c>
      <c r="AZ2115" s="163"/>
      <c r="BA2115" s="142"/>
      <c r="BB2115" s="163"/>
      <c r="BC2115" s="174"/>
      <c r="BD2115" s="174"/>
      <c r="BE2115" s="174"/>
      <c r="BF2115" s="174"/>
      <c r="BG2115" s="164"/>
      <c r="BH2115" s="164"/>
      <c r="BI2115" s="164"/>
      <c r="BK2115" s="137">
        <v>1268</v>
      </c>
      <c r="BL2115" s="137">
        <f t="shared" si="417"/>
        <v>8.1088000000001514</v>
      </c>
      <c r="BM2115" s="137">
        <f t="shared" si="418"/>
        <v>0.32309793125798081</v>
      </c>
      <c r="BN2115" s="137">
        <f t="shared" si="419"/>
        <v>5.5248464995405477E-4</v>
      </c>
      <c r="BO2115" s="137" t="str">
        <f t="shared" si="420"/>
        <v/>
      </c>
      <c r="BP2115" s="137" t="str">
        <f t="shared" si="416"/>
        <v/>
      </c>
    </row>
    <row r="2116" spans="3:68" ht="20.100000000000001" customHeight="1" x14ac:dyDescent="0.25">
      <c r="C2116" s="12"/>
      <c r="E2116" s="130"/>
      <c r="F2116" s="130"/>
      <c r="S2116" s="138"/>
      <c r="U2116" s="154"/>
      <c r="V2116" s="154"/>
      <c r="AF2116" s="137">
        <v>1292</v>
      </c>
      <c r="AG2116" s="137">
        <f t="shared" si="421"/>
        <v>1.1680000000000001</v>
      </c>
      <c r="AK2116" s="137">
        <f t="shared" si="422"/>
        <v>0.20168453036811068</v>
      </c>
      <c r="AL2116" s="137">
        <f t="shared" si="423"/>
        <v>0.87859661755510743</v>
      </c>
      <c r="AM2116" s="137">
        <f t="shared" si="424"/>
        <v>0.20168453036811068</v>
      </c>
      <c r="AN2116" s="137" t="str">
        <f t="shared" si="425"/>
        <v/>
      </c>
      <c r="AO2116" s="137" t="str">
        <f t="shared" si="426"/>
        <v/>
      </c>
      <c r="AP2116" s="137">
        <f t="shared" si="427"/>
        <v>0</v>
      </c>
      <c r="AQ2116" s="137" t="str">
        <f t="shared" si="428"/>
        <v/>
      </c>
      <c r="AR2116" s="137" t="str">
        <f t="shared" si="429"/>
        <v/>
      </c>
      <c r="AZ2116" s="163"/>
      <c r="BA2116" s="142"/>
      <c r="BB2116" s="163"/>
      <c r="BC2116" s="174"/>
      <c r="BD2116" s="174"/>
      <c r="BE2116" s="174"/>
      <c r="BF2116" s="174"/>
      <c r="BG2116" s="164"/>
      <c r="BH2116" s="164"/>
      <c r="BI2116" s="164"/>
      <c r="BK2116" s="137">
        <v>1269</v>
      </c>
      <c r="BL2116" s="137">
        <f t="shared" si="417"/>
        <v>8.1152000000001507</v>
      </c>
      <c r="BM2116" s="137">
        <f t="shared" si="418"/>
        <v>0.32254544660802675</v>
      </c>
      <c r="BN2116" s="137">
        <f t="shared" si="419"/>
        <v>5.5180639955432209E-4</v>
      </c>
      <c r="BO2116" s="137" t="str">
        <f t="shared" si="420"/>
        <v/>
      </c>
      <c r="BP2116" s="137" t="str">
        <f t="shared" si="416"/>
        <v/>
      </c>
    </row>
    <row r="2117" spans="3:68" ht="20.100000000000001" customHeight="1" x14ac:dyDescent="0.25">
      <c r="C2117" s="12"/>
      <c r="E2117" s="130"/>
      <c r="F2117" s="130"/>
      <c r="S2117" s="138"/>
      <c r="U2117" s="154"/>
      <c r="V2117" s="154"/>
      <c r="AF2117" s="137">
        <v>1293</v>
      </c>
      <c r="AG2117" s="137">
        <f t="shared" si="421"/>
        <v>1.1719999999999997</v>
      </c>
      <c r="AK2117" s="137">
        <f t="shared" si="422"/>
        <v>0.20074285201209183</v>
      </c>
      <c r="AL2117" s="137">
        <f t="shared" si="423"/>
        <v>0.87940147192398821</v>
      </c>
      <c r="AM2117" s="137">
        <f t="shared" si="424"/>
        <v>0.20074285201209183</v>
      </c>
      <c r="AN2117" s="137" t="str">
        <f t="shared" si="425"/>
        <v/>
      </c>
      <c r="AO2117" s="137" t="str">
        <f t="shared" si="426"/>
        <v/>
      </c>
      <c r="AP2117" s="137">
        <f t="shared" si="427"/>
        <v>0</v>
      </c>
      <c r="AQ2117" s="137" t="str">
        <f t="shared" si="428"/>
        <v/>
      </c>
      <c r="AR2117" s="137" t="str">
        <f t="shared" si="429"/>
        <v/>
      </c>
      <c r="AZ2117" s="163"/>
      <c r="BA2117" s="142"/>
      <c r="BB2117" s="163"/>
      <c r="BC2117" s="174"/>
      <c r="BD2117" s="174"/>
      <c r="BE2117" s="174"/>
      <c r="BF2117" s="174"/>
      <c r="BG2117" s="164"/>
      <c r="BH2117" s="164"/>
      <c r="BI2117" s="164"/>
      <c r="BK2117" s="137">
        <v>1270</v>
      </c>
      <c r="BL2117" s="137">
        <f t="shared" si="417"/>
        <v>8.12160000000015</v>
      </c>
      <c r="BM2117" s="137">
        <f t="shared" si="418"/>
        <v>0.32199364020847243</v>
      </c>
      <c r="BN2117" s="137">
        <f t="shared" si="419"/>
        <v>5.5112812552704504E-4</v>
      </c>
      <c r="BO2117" s="137" t="str">
        <f t="shared" si="420"/>
        <v/>
      </c>
      <c r="BP2117" s="137" t="str">
        <f t="shared" si="416"/>
        <v/>
      </c>
    </row>
    <row r="2118" spans="3:68" ht="20.100000000000001" customHeight="1" x14ac:dyDescent="0.25">
      <c r="C2118" s="12"/>
      <c r="E2118" s="130"/>
      <c r="F2118" s="130"/>
      <c r="S2118" s="138"/>
      <c r="U2118" s="154"/>
      <c r="V2118" s="154"/>
      <c r="AF2118" s="137">
        <v>1294</v>
      </c>
      <c r="AG2118" s="137">
        <f t="shared" si="421"/>
        <v>1.1760000000000002</v>
      </c>
      <c r="AK2118" s="137">
        <f t="shared" si="422"/>
        <v>0.19980237355078795</v>
      </c>
      <c r="AL2118" s="137">
        <f t="shared" si="423"/>
        <v>0.88020256197107138</v>
      </c>
      <c r="AM2118" s="137">
        <f t="shared" si="424"/>
        <v>0.19980237355078795</v>
      </c>
      <c r="AN2118" s="137" t="str">
        <f t="shared" si="425"/>
        <v/>
      </c>
      <c r="AO2118" s="137" t="str">
        <f t="shared" si="426"/>
        <v/>
      </c>
      <c r="AP2118" s="137">
        <f t="shared" si="427"/>
        <v>0</v>
      </c>
      <c r="AQ2118" s="137" t="str">
        <f t="shared" si="428"/>
        <v/>
      </c>
      <c r="AR2118" s="137" t="str">
        <f t="shared" si="429"/>
        <v/>
      </c>
      <c r="AZ2118" s="163"/>
      <c r="BA2118" s="142"/>
      <c r="BB2118" s="163"/>
      <c r="BC2118" s="174"/>
      <c r="BD2118" s="174"/>
      <c r="BE2118" s="174"/>
      <c r="BF2118" s="174"/>
      <c r="BG2118" s="164"/>
      <c r="BH2118" s="164"/>
      <c r="BI2118" s="164"/>
      <c r="BK2118" s="137">
        <v>1271</v>
      </c>
      <c r="BL2118" s="137">
        <f t="shared" si="417"/>
        <v>8.1280000000001493</v>
      </c>
      <c r="BM2118" s="137">
        <f t="shared" si="418"/>
        <v>0.32144251208294539</v>
      </c>
      <c r="BN2118" s="137">
        <f t="shared" si="419"/>
        <v>5.5044983135393855E-4</v>
      </c>
      <c r="BO2118" s="137" t="str">
        <f t="shared" si="420"/>
        <v/>
      </c>
      <c r="BP2118" s="137" t="str">
        <f t="shared" si="416"/>
        <v/>
      </c>
    </row>
    <row r="2119" spans="3:68" ht="20.100000000000001" customHeight="1" x14ac:dyDescent="0.25">
      <c r="C2119" s="12"/>
      <c r="E2119" s="130"/>
      <c r="F2119" s="130"/>
      <c r="S2119" s="138"/>
      <c r="U2119" s="154"/>
      <c r="V2119" s="154"/>
      <c r="AF2119" s="137">
        <v>1295</v>
      </c>
      <c r="AG2119" s="137">
        <f t="shared" si="421"/>
        <v>1.1799999999999997</v>
      </c>
      <c r="AK2119" s="137">
        <f t="shared" si="422"/>
        <v>0.19886311938727594</v>
      </c>
      <c r="AL2119" s="137">
        <f t="shared" si="423"/>
        <v>0.88099989254479927</v>
      </c>
      <c r="AM2119" s="137">
        <f t="shared" si="424"/>
        <v>0.19886311938727594</v>
      </c>
      <c r="AN2119" s="137" t="str">
        <f t="shared" si="425"/>
        <v/>
      </c>
      <c r="AO2119" s="137" t="str">
        <f t="shared" si="426"/>
        <v/>
      </c>
      <c r="AP2119" s="137">
        <f t="shared" si="427"/>
        <v>0</v>
      </c>
      <c r="AQ2119" s="137" t="str">
        <f t="shared" si="428"/>
        <v/>
      </c>
      <c r="AR2119" s="137" t="str">
        <f t="shared" si="429"/>
        <v/>
      </c>
      <c r="AZ2119" s="163"/>
      <c r="BA2119" s="142"/>
      <c r="BB2119" s="163"/>
      <c r="BC2119" s="174"/>
      <c r="BD2119" s="174"/>
      <c r="BE2119" s="174"/>
      <c r="BF2119" s="174"/>
      <c r="BG2119" s="164"/>
      <c r="BH2119" s="164"/>
      <c r="BI2119" s="164"/>
      <c r="BK2119" s="137">
        <v>1272</v>
      </c>
      <c r="BL2119" s="137">
        <f t="shared" si="417"/>
        <v>8.1344000000001486</v>
      </c>
      <c r="BM2119" s="137">
        <f t="shared" si="418"/>
        <v>0.32089206225159145</v>
      </c>
      <c r="BN2119" s="137">
        <f t="shared" si="419"/>
        <v>5.4977152050511569E-4</v>
      </c>
      <c r="BO2119" s="137" t="str">
        <f t="shared" si="420"/>
        <v/>
      </c>
      <c r="BP2119" s="137" t="str">
        <f t="shared" si="416"/>
        <v/>
      </c>
    </row>
    <row r="2120" spans="3:68" ht="20.100000000000001" customHeight="1" x14ac:dyDescent="0.25">
      <c r="C2120" s="12"/>
      <c r="E2120" s="130"/>
      <c r="F2120" s="130"/>
      <c r="S2120" s="138"/>
      <c r="U2120" s="154"/>
      <c r="V2120" s="154"/>
      <c r="AF2120" s="137">
        <v>1296</v>
      </c>
      <c r="AG2120" s="137">
        <f t="shared" si="421"/>
        <v>1.1840000000000002</v>
      </c>
      <c r="AK2120" s="137">
        <f t="shared" si="422"/>
        <v>0.19792511375148211</v>
      </c>
      <c r="AL2120" s="137">
        <f t="shared" si="423"/>
        <v>0.88179346859088092</v>
      </c>
      <c r="AM2120" s="137">
        <f t="shared" si="424"/>
        <v>0.19792511375148211</v>
      </c>
      <c r="AN2120" s="137" t="str">
        <f t="shared" si="425"/>
        <v/>
      </c>
      <c r="AO2120" s="137" t="str">
        <f t="shared" si="426"/>
        <v/>
      </c>
      <c r="AP2120" s="137">
        <f t="shared" si="427"/>
        <v>0</v>
      </c>
      <c r="AQ2120" s="137" t="str">
        <f t="shared" si="428"/>
        <v/>
      </c>
      <c r="AR2120" s="137" t="str">
        <f t="shared" si="429"/>
        <v/>
      </c>
      <c r="AZ2120" s="163"/>
      <c r="BA2120" s="142"/>
      <c r="BB2120" s="163"/>
      <c r="BC2120" s="174"/>
      <c r="BD2120" s="174"/>
      <c r="BE2120" s="174"/>
      <c r="BF2120" s="174"/>
      <c r="BG2120" s="164"/>
      <c r="BH2120" s="164"/>
      <c r="BI2120" s="164"/>
      <c r="BK2120" s="137">
        <v>1273</v>
      </c>
      <c r="BL2120" s="137">
        <f t="shared" si="417"/>
        <v>8.1408000000001479</v>
      </c>
      <c r="BM2120" s="137">
        <f t="shared" si="418"/>
        <v>0.32034229073108633</v>
      </c>
      <c r="BN2120" s="137">
        <f t="shared" si="419"/>
        <v>5.4909319643775545E-4</v>
      </c>
      <c r="BO2120" s="137" t="str">
        <f t="shared" si="420"/>
        <v/>
      </c>
      <c r="BP2120" s="137" t="str">
        <f t="shared" si="416"/>
        <v/>
      </c>
    </row>
    <row r="2121" spans="3:68" ht="20.100000000000001" customHeight="1" x14ac:dyDescent="0.25">
      <c r="C2121" s="12"/>
      <c r="E2121" s="130"/>
      <c r="F2121" s="130"/>
      <c r="S2121" s="138"/>
      <c r="U2121" s="154"/>
      <c r="V2121" s="154"/>
      <c r="AF2121" s="137">
        <v>1297</v>
      </c>
      <c r="AG2121" s="137">
        <f t="shared" si="421"/>
        <v>1.1879999999999997</v>
      </c>
      <c r="AK2121" s="137">
        <f t="shared" si="422"/>
        <v>0.19698838069945057</v>
      </c>
      <c r="AL2121" s="137">
        <f t="shared" si="423"/>
        <v>0.88258329515159728</v>
      </c>
      <c r="AM2121" s="137">
        <f t="shared" si="424"/>
        <v>0.19698838069945057</v>
      </c>
      <c r="AN2121" s="137" t="str">
        <f t="shared" si="425"/>
        <v/>
      </c>
      <c r="AO2121" s="137" t="str">
        <f t="shared" si="426"/>
        <v/>
      </c>
      <c r="AP2121" s="137">
        <f t="shared" si="427"/>
        <v>0</v>
      </c>
      <c r="AQ2121" s="137" t="str">
        <f t="shared" si="428"/>
        <v/>
      </c>
      <c r="AR2121" s="137" t="str">
        <f t="shared" si="429"/>
        <v/>
      </c>
      <c r="AZ2121" s="163"/>
      <c r="BA2121" s="142"/>
      <c r="BB2121" s="163"/>
      <c r="BC2121" s="174"/>
      <c r="BD2121" s="174"/>
      <c r="BE2121" s="174"/>
      <c r="BF2121" s="174"/>
      <c r="BG2121" s="164"/>
      <c r="BH2121" s="164"/>
      <c r="BI2121" s="164"/>
      <c r="BK2121" s="137">
        <v>1274</v>
      </c>
      <c r="BL2121" s="137">
        <f t="shared" si="417"/>
        <v>8.1472000000001472</v>
      </c>
      <c r="BM2121" s="137">
        <f t="shared" si="418"/>
        <v>0.31979319753464858</v>
      </c>
      <c r="BN2121" s="137">
        <f t="shared" si="419"/>
        <v>5.4841486259721295E-4</v>
      </c>
      <c r="BO2121" s="137" t="str">
        <f t="shared" si="420"/>
        <v/>
      </c>
      <c r="BP2121" s="137" t="str">
        <f t="shared" si="416"/>
        <v/>
      </c>
    </row>
    <row r="2122" spans="3:68" ht="20.100000000000001" customHeight="1" x14ac:dyDescent="0.25">
      <c r="C2122" s="12"/>
      <c r="E2122" s="130"/>
      <c r="F2122" s="130"/>
      <c r="S2122" s="138"/>
      <c r="U2122" s="154"/>
      <c r="V2122" s="154"/>
      <c r="AF2122" s="137">
        <v>1298</v>
      </c>
      <c r="AG2122" s="137">
        <f t="shared" si="421"/>
        <v>1.1920000000000002</v>
      </c>
      <c r="AK2122" s="137">
        <f t="shared" si="422"/>
        <v>0.19605294411262605</v>
      </c>
      <c r="AL2122" s="137">
        <f t="shared" si="423"/>
        <v>0.88336937736510468</v>
      </c>
      <c r="AM2122" s="137">
        <f t="shared" si="424"/>
        <v>0.19605294411262605</v>
      </c>
      <c r="AN2122" s="137" t="str">
        <f t="shared" si="425"/>
        <v/>
      </c>
      <c r="AO2122" s="137" t="str">
        <f t="shared" si="426"/>
        <v/>
      </c>
      <c r="AP2122" s="137">
        <f t="shared" si="427"/>
        <v>0</v>
      </c>
      <c r="AQ2122" s="137" t="str">
        <f t="shared" si="428"/>
        <v/>
      </c>
      <c r="AR2122" s="137" t="str">
        <f t="shared" si="429"/>
        <v/>
      </c>
      <c r="AZ2122" s="163"/>
      <c r="BA2122" s="142"/>
      <c r="BB2122" s="163"/>
      <c r="BC2122" s="174"/>
      <c r="BD2122" s="174"/>
      <c r="BE2122" s="174"/>
      <c r="BF2122" s="174"/>
      <c r="BG2122" s="164"/>
      <c r="BH2122" s="164"/>
      <c r="BI2122" s="164"/>
      <c r="BK2122" s="137">
        <v>1275</v>
      </c>
      <c r="BL2122" s="137">
        <f t="shared" si="417"/>
        <v>8.1536000000001465</v>
      </c>
      <c r="BM2122" s="137">
        <f t="shared" si="418"/>
        <v>0.31924478267205136</v>
      </c>
      <c r="BN2122" s="137">
        <f t="shared" si="419"/>
        <v>5.4773652241696391E-4</v>
      </c>
      <c r="BO2122" s="137" t="str">
        <f t="shared" si="420"/>
        <v/>
      </c>
      <c r="BP2122" s="137" t="str">
        <f t="shared" si="416"/>
        <v/>
      </c>
    </row>
    <row r="2123" spans="3:68" ht="20.100000000000001" customHeight="1" x14ac:dyDescent="0.25">
      <c r="C2123" s="12"/>
      <c r="E2123" s="130"/>
      <c r="F2123" s="130"/>
      <c r="S2123" s="138"/>
      <c r="U2123" s="154"/>
      <c r="V2123" s="154"/>
      <c r="AF2123" s="137">
        <v>1299</v>
      </c>
      <c r="AG2123" s="137">
        <f t="shared" si="421"/>
        <v>1.1959999999999997</v>
      </c>
      <c r="AK2123" s="137">
        <f t="shared" si="422"/>
        <v>0.19511882769715705</v>
      </c>
      <c r="AL2123" s="137">
        <f t="shared" si="423"/>
        <v>0.88415172046473456</v>
      </c>
      <c r="AM2123" s="137">
        <f t="shared" si="424"/>
        <v>0.19511882769715705</v>
      </c>
      <c r="AN2123" s="137" t="str">
        <f t="shared" si="425"/>
        <v/>
      </c>
      <c r="AO2123" s="137" t="str">
        <f t="shared" si="426"/>
        <v/>
      </c>
      <c r="AP2123" s="137">
        <f t="shared" si="427"/>
        <v>0</v>
      </c>
      <c r="AQ2123" s="137" t="str">
        <f t="shared" si="428"/>
        <v/>
      </c>
      <c r="AR2123" s="137" t="str">
        <f t="shared" si="429"/>
        <v/>
      </c>
      <c r="AZ2123" s="163"/>
      <c r="BA2123" s="142"/>
      <c r="BB2123" s="163"/>
      <c r="BC2123" s="174"/>
      <c r="BD2123" s="174"/>
      <c r="BE2123" s="174"/>
      <c r="BF2123" s="174"/>
      <c r="BG2123" s="164"/>
      <c r="BH2123" s="164"/>
      <c r="BI2123" s="164"/>
      <c r="BK2123" s="137">
        <v>1276</v>
      </c>
      <c r="BL2123" s="137">
        <f t="shared" si="417"/>
        <v>8.1600000000001458</v>
      </c>
      <c r="BM2123" s="137">
        <f t="shared" si="418"/>
        <v>0.3186970461496344</v>
      </c>
      <c r="BN2123" s="137">
        <f t="shared" si="419"/>
        <v>5.4705817931677281E-4</v>
      </c>
      <c r="BO2123" s="137" t="str">
        <f t="shared" si="420"/>
        <v/>
      </c>
      <c r="BP2123" s="137" t="str">
        <f t="shared" si="416"/>
        <v/>
      </c>
    </row>
    <row r="2124" spans="3:68" ht="20.100000000000001" customHeight="1" x14ac:dyDescent="0.25">
      <c r="C2124" s="12"/>
      <c r="E2124" s="130"/>
      <c r="F2124" s="130"/>
      <c r="S2124" s="138"/>
      <c r="U2124" s="154"/>
      <c r="V2124" s="154"/>
      <c r="AF2124" s="137">
        <v>1300</v>
      </c>
      <c r="AG2124" s="137">
        <f t="shared" si="421"/>
        <v>1.2000000000000002</v>
      </c>
      <c r="AK2124" s="137">
        <f t="shared" si="422"/>
        <v>0.19418605498321292</v>
      </c>
      <c r="AL2124" s="137">
        <f t="shared" si="423"/>
        <v>0.88493032977829178</v>
      </c>
      <c r="AM2124" s="137">
        <f t="shared" si="424"/>
        <v>0.19418605498321292</v>
      </c>
      <c r="AN2124" s="137" t="str">
        <f t="shared" si="425"/>
        <v/>
      </c>
      <c r="AO2124" s="137" t="str">
        <f t="shared" si="426"/>
        <v/>
      </c>
      <c r="AP2124" s="137">
        <f t="shared" si="427"/>
        <v>0</v>
      </c>
      <c r="AQ2124" s="137" t="str">
        <f t="shared" si="428"/>
        <v/>
      </c>
      <c r="AR2124" s="137" t="str">
        <f t="shared" si="429"/>
        <v/>
      </c>
      <c r="AZ2124" s="163"/>
      <c r="BA2124" s="142"/>
      <c r="BB2124" s="163"/>
      <c r="BC2124" s="174"/>
      <c r="BD2124" s="174"/>
      <c r="BE2124" s="174"/>
      <c r="BF2124" s="174"/>
      <c r="BG2124" s="164"/>
      <c r="BH2124" s="164"/>
      <c r="BI2124" s="164"/>
      <c r="BK2124" s="137">
        <v>1277</v>
      </c>
      <c r="BL2124" s="137">
        <f t="shared" si="417"/>
        <v>8.1664000000001451</v>
      </c>
      <c r="BM2124" s="137">
        <f t="shared" si="418"/>
        <v>0.31814998797031763</v>
      </c>
      <c r="BN2124" s="137">
        <f t="shared" si="419"/>
        <v>5.4637983670580148E-4</v>
      </c>
      <c r="BO2124" s="137" t="str">
        <f t="shared" si="420"/>
        <v/>
      </c>
      <c r="BP2124" s="137" t="str">
        <f t="shared" si="416"/>
        <v/>
      </c>
    </row>
    <row r="2125" spans="3:68" ht="20.100000000000001" customHeight="1" x14ac:dyDescent="0.25">
      <c r="C2125" s="12"/>
      <c r="E2125" s="130"/>
      <c r="F2125" s="130"/>
      <c r="S2125" s="138"/>
      <c r="U2125" s="154"/>
      <c r="V2125" s="154"/>
      <c r="AF2125" s="137">
        <v>1301</v>
      </c>
      <c r="AG2125" s="137">
        <f t="shared" si="421"/>
        <v>1.2039999999999997</v>
      </c>
      <c r="AK2125" s="137">
        <f t="shared" si="422"/>
        <v>0.19325464932432182</v>
      </c>
      <c r="AL2125" s="137">
        <f t="shared" si="423"/>
        <v>0.8857052107273482</v>
      </c>
      <c r="AM2125" s="137">
        <f t="shared" si="424"/>
        <v>0.19325464932432182</v>
      </c>
      <c r="AN2125" s="137" t="str">
        <f t="shared" si="425"/>
        <v/>
      </c>
      <c r="AO2125" s="137" t="str">
        <f t="shared" si="426"/>
        <v/>
      </c>
      <c r="AP2125" s="137">
        <f t="shared" si="427"/>
        <v>0</v>
      </c>
      <c r="AQ2125" s="137" t="str">
        <f t="shared" si="428"/>
        <v/>
      </c>
      <c r="AR2125" s="137" t="str">
        <f t="shared" si="429"/>
        <v/>
      </c>
      <c r="AZ2125" s="163"/>
      <c r="BA2125" s="142"/>
      <c r="BB2125" s="163"/>
      <c r="BC2125" s="174"/>
      <c r="BD2125" s="174"/>
      <c r="BE2125" s="174"/>
      <c r="BF2125" s="174"/>
      <c r="BG2125" s="164"/>
      <c r="BH2125" s="164"/>
      <c r="BI2125" s="164"/>
      <c r="BK2125" s="137">
        <v>1278</v>
      </c>
      <c r="BL2125" s="137">
        <f t="shared" si="417"/>
        <v>8.1728000000001444</v>
      </c>
      <c r="BM2125" s="137">
        <f t="shared" si="418"/>
        <v>0.31760360813361183</v>
      </c>
      <c r="BN2125" s="137">
        <f t="shared" si="419"/>
        <v>5.4570149797950052E-4</v>
      </c>
      <c r="BO2125" s="137" t="str">
        <f t="shared" si="420"/>
        <v/>
      </c>
      <c r="BP2125" s="137" t="str">
        <f t="shared" si="416"/>
        <v/>
      </c>
    </row>
    <row r="2126" spans="3:68" ht="20.100000000000001" customHeight="1" x14ac:dyDescent="0.25">
      <c r="C2126" s="12"/>
      <c r="E2126" s="130"/>
      <c r="F2126" s="130"/>
      <c r="S2126" s="138"/>
      <c r="U2126" s="154"/>
      <c r="V2126" s="154"/>
      <c r="AF2126" s="137">
        <v>1302</v>
      </c>
      <c r="AG2126" s="137">
        <f t="shared" si="421"/>
        <v>1.2080000000000002</v>
      </c>
      <c r="AK2126" s="137">
        <f t="shared" si="422"/>
        <v>0.19232463389672244</v>
      </c>
      <c r="AL2126" s="137">
        <f t="shared" si="423"/>
        <v>0.88647636882653602</v>
      </c>
      <c r="AM2126" s="137">
        <f t="shared" si="424"/>
        <v>0.19232463389672244</v>
      </c>
      <c r="AN2126" s="137" t="str">
        <f t="shared" si="425"/>
        <v/>
      </c>
      <c r="AO2126" s="137" t="str">
        <f t="shared" si="426"/>
        <v/>
      </c>
      <c r="AP2126" s="137">
        <f t="shared" si="427"/>
        <v>0</v>
      </c>
      <c r="AQ2126" s="137" t="str">
        <f t="shared" si="428"/>
        <v/>
      </c>
      <c r="AR2126" s="137" t="str">
        <f t="shared" si="429"/>
        <v/>
      </c>
      <c r="AZ2126" s="163"/>
      <c r="BA2126" s="142"/>
      <c r="BB2126" s="163"/>
      <c r="BC2126" s="174"/>
      <c r="BD2126" s="174"/>
      <c r="BE2126" s="174"/>
      <c r="BF2126" s="174"/>
      <c r="BG2126" s="164"/>
      <c r="BH2126" s="164"/>
      <c r="BI2126" s="164"/>
      <c r="BK2126" s="137">
        <v>1279</v>
      </c>
      <c r="BL2126" s="137">
        <f t="shared" si="417"/>
        <v>8.1792000000001437</v>
      </c>
      <c r="BM2126" s="137">
        <f t="shared" si="418"/>
        <v>0.31705790663563233</v>
      </c>
      <c r="BN2126" s="137">
        <f t="shared" si="419"/>
        <v>5.4502316652282889E-4</v>
      </c>
      <c r="BO2126" s="137" t="str">
        <f t="shared" si="420"/>
        <v/>
      </c>
      <c r="BP2126" s="137" t="str">
        <f t="shared" si="416"/>
        <v/>
      </c>
    </row>
    <row r="2127" spans="3:68" ht="20.100000000000001" customHeight="1" x14ac:dyDescent="0.25">
      <c r="C2127" s="12"/>
      <c r="E2127" s="130"/>
      <c r="F2127" s="130"/>
      <c r="S2127" s="138"/>
      <c r="U2127" s="154"/>
      <c r="V2127" s="154"/>
      <c r="AF2127" s="137">
        <v>1303</v>
      </c>
      <c r="AG2127" s="137">
        <f t="shared" si="421"/>
        <v>1.2119999999999997</v>
      </c>
      <c r="AK2127" s="137">
        <f t="shared" si="422"/>
        <v>0.19139603169873612</v>
      </c>
      <c r="AL2127" s="137">
        <f t="shared" si="423"/>
        <v>0.88724380968283612</v>
      </c>
      <c r="AM2127" s="137">
        <f t="shared" si="424"/>
        <v>0.19139603169873612</v>
      </c>
      <c r="AN2127" s="137" t="str">
        <f t="shared" si="425"/>
        <v/>
      </c>
      <c r="AO2127" s="137" t="str">
        <f t="shared" si="426"/>
        <v/>
      </c>
      <c r="AP2127" s="137">
        <f t="shared" si="427"/>
        <v>0</v>
      </c>
      <c r="AQ2127" s="137" t="str">
        <f t="shared" si="428"/>
        <v/>
      </c>
      <c r="AR2127" s="137" t="str">
        <f t="shared" si="429"/>
        <v/>
      </c>
      <c r="AZ2127" s="163"/>
      <c r="BA2127" s="142"/>
      <c r="BB2127" s="163"/>
      <c r="BC2127" s="174"/>
      <c r="BD2127" s="174"/>
      <c r="BE2127" s="174"/>
      <c r="BF2127" s="174"/>
      <c r="BG2127" s="164"/>
      <c r="BH2127" s="164"/>
      <c r="BI2127" s="164"/>
      <c r="BK2127" s="137">
        <v>1280</v>
      </c>
      <c r="BL2127" s="137">
        <f t="shared" si="417"/>
        <v>8.185600000000143</v>
      </c>
      <c r="BM2127" s="137">
        <f t="shared" si="418"/>
        <v>0.3165128834691095</v>
      </c>
      <c r="BN2127" s="137">
        <f t="shared" si="419"/>
        <v>5.4434484570686781E-4</v>
      </c>
      <c r="BO2127" s="137" t="str">
        <f t="shared" si="420"/>
        <v/>
      </c>
      <c r="BP2127" s="137" t="str">
        <f t="shared" si="416"/>
        <v/>
      </c>
    </row>
    <row r="2128" spans="3:68" ht="20.100000000000001" customHeight="1" x14ac:dyDescent="0.25">
      <c r="C2128" s="12"/>
      <c r="E2128" s="130"/>
      <c r="F2128" s="130"/>
      <c r="S2128" s="138"/>
      <c r="U2128" s="154"/>
      <c r="V2128" s="154"/>
      <c r="AF2128" s="137">
        <v>1304</v>
      </c>
      <c r="AG2128" s="137">
        <f t="shared" si="421"/>
        <v>1.2160000000000002</v>
      </c>
      <c r="AK2128" s="137">
        <f t="shared" si="422"/>
        <v>0.19046886555015335</v>
      </c>
      <c r="AL2128" s="137">
        <f t="shared" si="423"/>
        <v>0.8880075389948664</v>
      </c>
      <c r="AM2128" s="137">
        <f t="shared" si="424"/>
        <v>0.19046886555015335</v>
      </c>
      <c r="AN2128" s="137" t="str">
        <f t="shared" si="425"/>
        <v/>
      </c>
      <c r="AO2128" s="137" t="str">
        <f t="shared" si="426"/>
        <v/>
      </c>
      <c r="AP2128" s="137">
        <f t="shared" si="427"/>
        <v>0</v>
      </c>
      <c r="AQ2128" s="137" t="str">
        <f t="shared" si="428"/>
        <v/>
      </c>
      <c r="AR2128" s="137" t="str">
        <f t="shared" si="429"/>
        <v/>
      </c>
      <c r="AZ2128" s="163"/>
      <c r="BA2128" s="142"/>
      <c r="BB2128" s="163"/>
      <c r="BC2128" s="174"/>
      <c r="BD2128" s="174"/>
      <c r="BE2128" s="174"/>
      <c r="BF2128" s="174"/>
      <c r="BG2128" s="164"/>
      <c r="BH2128" s="164"/>
      <c r="BI2128" s="164"/>
      <c r="BK2128" s="137">
        <v>1281</v>
      </c>
      <c r="BL2128" s="137">
        <f t="shared" si="417"/>
        <v>8.1920000000001423</v>
      </c>
      <c r="BM2128" s="137">
        <f t="shared" si="418"/>
        <v>0.31596853862340263</v>
      </c>
      <c r="BN2128" s="137">
        <f t="shared" si="419"/>
        <v>5.4366653889181826E-4</v>
      </c>
      <c r="BO2128" s="137" t="str">
        <f t="shared" si="420"/>
        <v/>
      </c>
      <c r="BP2128" s="137" t="str">
        <f t="shared" ref="BP2128:BP2191" si="430">IF($BM2128&lt;(1-$BI$860),$BN2128,"")</f>
        <v/>
      </c>
    </row>
    <row r="2129" spans="3:68" ht="20.100000000000001" customHeight="1" x14ac:dyDescent="0.25">
      <c r="C2129" s="12"/>
      <c r="E2129" s="130"/>
      <c r="F2129" s="130"/>
      <c r="S2129" s="138"/>
      <c r="U2129" s="154"/>
      <c r="V2129" s="154"/>
      <c r="AF2129" s="137">
        <v>1305</v>
      </c>
      <c r="AG2129" s="137">
        <f t="shared" si="421"/>
        <v>1.2199999999999998</v>
      </c>
      <c r="AK2129" s="137">
        <f t="shared" si="422"/>
        <v>0.1895431580916403</v>
      </c>
      <c r="AL2129" s="137">
        <f t="shared" si="423"/>
        <v>0.88876756255216538</v>
      </c>
      <c r="AM2129" s="137">
        <f t="shared" si="424"/>
        <v>0.1895431580916403</v>
      </c>
      <c r="AN2129" s="137" t="str">
        <f t="shared" si="425"/>
        <v/>
      </c>
      <c r="AO2129" s="137" t="str">
        <f t="shared" si="426"/>
        <v/>
      </c>
      <c r="AP2129" s="137">
        <f t="shared" si="427"/>
        <v>0</v>
      </c>
      <c r="AQ2129" s="137" t="str">
        <f t="shared" si="428"/>
        <v/>
      </c>
      <c r="AR2129" s="137" t="str">
        <f t="shared" si="429"/>
        <v/>
      </c>
      <c r="AZ2129" s="163"/>
      <c r="BA2129" s="142"/>
      <c r="BB2129" s="163"/>
      <c r="BC2129" s="174"/>
      <c r="BD2129" s="174"/>
      <c r="BE2129" s="174"/>
      <c r="BF2129" s="174"/>
      <c r="BG2129" s="164"/>
      <c r="BH2129" s="164"/>
      <c r="BI2129" s="164"/>
      <c r="BK2129" s="137">
        <v>1282</v>
      </c>
      <c r="BL2129" s="137">
        <f t="shared" si="417"/>
        <v>8.1984000000001416</v>
      </c>
      <c r="BM2129" s="137">
        <f t="shared" si="418"/>
        <v>0.31542487208451081</v>
      </c>
      <c r="BN2129" s="137">
        <f t="shared" si="419"/>
        <v>5.4298824942394797E-4</v>
      </c>
      <c r="BO2129" s="137" t="str">
        <f t="shared" si="420"/>
        <v/>
      </c>
      <c r="BP2129" s="137" t="str">
        <f t="shared" si="430"/>
        <v/>
      </c>
    </row>
    <row r="2130" spans="3:68" ht="20.100000000000001" customHeight="1" x14ac:dyDescent="0.25">
      <c r="C2130" s="12"/>
      <c r="E2130" s="130"/>
      <c r="F2130" s="130"/>
      <c r="S2130" s="138"/>
      <c r="U2130" s="154"/>
      <c r="V2130" s="154"/>
      <c r="AF2130" s="137">
        <v>1306</v>
      </c>
      <c r="AG2130" s="137">
        <f t="shared" si="421"/>
        <v>1.2240000000000002</v>
      </c>
      <c r="AK2130" s="137">
        <f t="shared" si="422"/>
        <v>0.18861893178415948</v>
      </c>
      <c r="AL2130" s="137">
        <f t="shared" si="423"/>
        <v>0.88952388623447554</v>
      </c>
      <c r="AM2130" s="137">
        <f t="shared" si="424"/>
        <v>0.18861893178415948</v>
      </c>
      <c r="AN2130" s="137" t="str">
        <f t="shared" si="425"/>
        <v/>
      </c>
      <c r="AO2130" s="137" t="str">
        <f t="shared" si="426"/>
        <v/>
      </c>
      <c r="AP2130" s="137">
        <f t="shared" si="427"/>
        <v>0</v>
      </c>
      <c r="AQ2130" s="137" t="str">
        <f t="shared" si="428"/>
        <v/>
      </c>
      <c r="AR2130" s="137" t="str">
        <f t="shared" si="429"/>
        <v/>
      </c>
      <c r="AZ2130" s="163"/>
      <c r="BA2130" s="142"/>
      <c r="BB2130" s="163"/>
      <c r="BC2130" s="174"/>
      <c r="BD2130" s="174"/>
      <c r="BE2130" s="174"/>
      <c r="BF2130" s="174"/>
      <c r="BG2130" s="164"/>
      <c r="BH2130" s="164"/>
      <c r="BI2130" s="164"/>
      <c r="BK2130" s="137">
        <v>1283</v>
      </c>
      <c r="BL2130" s="137">
        <f t="shared" si="417"/>
        <v>8.2048000000001409</v>
      </c>
      <c r="BM2130" s="137">
        <f t="shared" si="418"/>
        <v>0.31488188383508686</v>
      </c>
      <c r="BN2130" s="137">
        <f t="shared" si="419"/>
        <v>5.4230998064047631E-4</v>
      </c>
      <c r="BO2130" s="137" t="str">
        <f t="shared" si="420"/>
        <v/>
      </c>
      <c r="BP2130" s="137" t="str">
        <f t="shared" si="430"/>
        <v/>
      </c>
    </row>
    <row r="2131" spans="3:68" ht="20.100000000000001" customHeight="1" x14ac:dyDescent="0.25">
      <c r="C2131" s="12"/>
      <c r="E2131" s="130"/>
      <c r="F2131" s="130"/>
      <c r="S2131" s="138"/>
      <c r="U2131" s="154"/>
      <c r="V2131" s="154"/>
      <c r="AF2131" s="137">
        <v>1307</v>
      </c>
      <c r="AG2131" s="137">
        <f t="shared" si="421"/>
        <v>1.2279999999999998</v>
      </c>
      <c r="AK2131" s="137">
        <f t="shared" si="422"/>
        <v>0.18769620890841079</v>
      </c>
      <c r="AL2131" s="137">
        <f t="shared" si="423"/>
        <v>0.89027651601102231</v>
      </c>
      <c r="AM2131" s="137">
        <f t="shared" si="424"/>
        <v>0.18769620890841079</v>
      </c>
      <c r="AN2131" s="137" t="str">
        <f t="shared" si="425"/>
        <v/>
      </c>
      <c r="AO2131" s="137" t="str">
        <f t="shared" si="426"/>
        <v/>
      </c>
      <c r="AP2131" s="137">
        <f t="shared" si="427"/>
        <v>0</v>
      </c>
      <c r="AQ2131" s="137" t="str">
        <f t="shared" si="428"/>
        <v/>
      </c>
      <c r="AR2131" s="137" t="str">
        <f t="shared" si="429"/>
        <v/>
      </c>
      <c r="AZ2131" s="163"/>
      <c r="BA2131" s="142"/>
      <c r="BB2131" s="163"/>
      <c r="BC2131" s="174"/>
      <c r="BD2131" s="174"/>
      <c r="BE2131" s="174"/>
      <c r="BF2131" s="174"/>
      <c r="BG2131" s="164"/>
      <c r="BH2131" s="164"/>
      <c r="BI2131" s="164"/>
      <c r="BK2131" s="137">
        <v>1284</v>
      </c>
      <c r="BL2131" s="137">
        <f t="shared" si="417"/>
        <v>8.2112000000001402</v>
      </c>
      <c r="BM2131" s="137">
        <f t="shared" si="418"/>
        <v>0.31433957385444639</v>
      </c>
      <c r="BN2131" s="137">
        <f t="shared" si="419"/>
        <v>5.4163173586313507E-4</v>
      </c>
      <c r="BO2131" s="137" t="str">
        <f t="shared" si="420"/>
        <v/>
      </c>
      <c r="BP2131" s="137" t="str">
        <f t="shared" si="430"/>
        <v/>
      </c>
    </row>
    <row r="2132" spans="3:68" ht="20.100000000000001" customHeight="1" x14ac:dyDescent="0.25">
      <c r="C2132" s="12"/>
      <c r="E2132" s="130"/>
      <c r="F2132" s="130"/>
      <c r="S2132" s="138"/>
      <c r="U2132" s="154"/>
      <c r="V2132" s="154"/>
      <c r="AF2132" s="137">
        <v>1308</v>
      </c>
      <c r="AG2132" s="137">
        <f t="shared" si="421"/>
        <v>1.2320000000000002</v>
      </c>
      <c r="AK2132" s="137">
        <f t="shared" si="422"/>
        <v>0.18677501156428639</v>
      </c>
      <c r="AL2132" s="137">
        <f t="shared" si="423"/>
        <v>0.89102545793979304</v>
      </c>
      <c r="AM2132" s="137">
        <f t="shared" si="424"/>
        <v>0.18677501156428639</v>
      </c>
      <c r="AN2132" s="137" t="str">
        <f t="shared" si="425"/>
        <v/>
      </c>
      <c r="AO2132" s="137" t="str">
        <f t="shared" si="426"/>
        <v/>
      </c>
      <c r="AP2132" s="137">
        <f t="shared" si="427"/>
        <v>0</v>
      </c>
      <c r="AQ2132" s="137" t="str">
        <f t="shared" si="428"/>
        <v/>
      </c>
      <c r="AR2132" s="137" t="str">
        <f t="shared" si="429"/>
        <v/>
      </c>
      <c r="AZ2132" s="163"/>
      <c r="BA2132" s="142"/>
      <c r="BB2132" s="163"/>
      <c r="BC2132" s="174"/>
      <c r="BD2132" s="174"/>
      <c r="BE2132" s="174"/>
      <c r="BF2132" s="174"/>
      <c r="BG2132" s="164"/>
      <c r="BH2132" s="164"/>
      <c r="BI2132" s="164"/>
      <c r="BK2132" s="137">
        <v>1285</v>
      </c>
      <c r="BL2132" s="137">
        <f t="shared" si="417"/>
        <v>8.2176000000001395</v>
      </c>
      <c r="BM2132" s="137">
        <f t="shared" si="418"/>
        <v>0.31379794211858325</v>
      </c>
      <c r="BN2132" s="137">
        <f t="shared" si="419"/>
        <v>5.4095351840394157E-4</v>
      </c>
      <c r="BO2132" s="137" t="str">
        <f t="shared" si="420"/>
        <v/>
      </c>
      <c r="BP2132" s="137" t="str">
        <f t="shared" si="430"/>
        <v/>
      </c>
    </row>
    <row r="2133" spans="3:68" ht="20.100000000000001" customHeight="1" x14ac:dyDescent="0.25">
      <c r="C2133" s="12"/>
      <c r="E2133" s="130"/>
      <c r="F2133" s="130"/>
      <c r="S2133" s="138"/>
      <c r="U2133" s="154"/>
      <c r="V2133" s="154"/>
      <c r="AF2133" s="137">
        <v>1309</v>
      </c>
      <c r="AG2133" s="137">
        <f t="shared" si="421"/>
        <v>1.2359999999999998</v>
      </c>
      <c r="AK2133" s="137">
        <f t="shared" si="422"/>
        <v>0.18585536167034583</v>
      </c>
      <c r="AL2133" s="137">
        <f t="shared" si="423"/>
        <v>0.89177071816681164</v>
      </c>
      <c r="AM2133" s="137">
        <f t="shared" si="424"/>
        <v>0.18585536167034583</v>
      </c>
      <c r="AN2133" s="137" t="str">
        <f t="shared" si="425"/>
        <v/>
      </c>
      <c r="AO2133" s="137" t="str">
        <f t="shared" si="426"/>
        <v/>
      </c>
      <c r="AP2133" s="137">
        <f t="shared" si="427"/>
        <v>0</v>
      </c>
      <c r="AQ2133" s="137" t="str">
        <f t="shared" si="428"/>
        <v/>
      </c>
      <c r="AR2133" s="137" t="str">
        <f t="shared" si="429"/>
        <v/>
      </c>
      <c r="AZ2133" s="163"/>
      <c r="BA2133" s="142"/>
      <c r="BB2133" s="163"/>
      <c r="BC2133" s="174"/>
      <c r="BD2133" s="174"/>
      <c r="BE2133" s="174"/>
      <c r="BF2133" s="174"/>
      <c r="BG2133" s="164"/>
      <c r="BH2133" s="164"/>
      <c r="BI2133" s="164"/>
      <c r="BK2133" s="137">
        <v>1286</v>
      </c>
      <c r="BL2133" s="137">
        <f t="shared" si="417"/>
        <v>8.2240000000001388</v>
      </c>
      <c r="BM2133" s="137">
        <f t="shared" si="418"/>
        <v>0.31325698860017931</v>
      </c>
      <c r="BN2133" s="137">
        <f t="shared" si="419"/>
        <v>5.4027533156147944E-4</v>
      </c>
      <c r="BO2133" s="137" t="str">
        <f t="shared" si="420"/>
        <v/>
      </c>
      <c r="BP2133" s="137" t="str">
        <f t="shared" si="430"/>
        <v/>
      </c>
    </row>
    <row r="2134" spans="3:68" ht="20.100000000000001" customHeight="1" x14ac:dyDescent="0.25">
      <c r="C2134" s="12"/>
      <c r="E2134" s="130"/>
      <c r="F2134" s="130"/>
      <c r="S2134" s="138"/>
      <c r="U2134" s="154"/>
      <c r="V2134" s="154"/>
      <c r="AF2134" s="137">
        <v>1310</v>
      </c>
      <c r="AG2134" s="137">
        <f t="shared" si="421"/>
        <v>1.2400000000000002</v>
      </c>
      <c r="AK2134" s="137">
        <f t="shared" si="422"/>
        <v>0.18493728096330525</v>
      </c>
      <c r="AL2134" s="137">
        <f t="shared" si="423"/>
        <v>0.89251230292541317</v>
      </c>
      <c r="AM2134" s="137">
        <f t="shared" si="424"/>
        <v>0.18493728096330525</v>
      </c>
      <c r="AN2134" s="137" t="str">
        <f t="shared" si="425"/>
        <v/>
      </c>
      <c r="AO2134" s="137" t="str">
        <f t="shared" si="426"/>
        <v/>
      </c>
      <c r="AP2134" s="137">
        <f t="shared" si="427"/>
        <v>0</v>
      </c>
      <c r="AQ2134" s="137" t="str">
        <f t="shared" si="428"/>
        <v/>
      </c>
      <c r="AR2134" s="137" t="str">
        <f t="shared" si="429"/>
        <v/>
      </c>
      <c r="AZ2134" s="163"/>
      <c r="BA2134" s="142"/>
      <c r="BB2134" s="163"/>
      <c r="BC2134" s="174"/>
      <c r="BD2134" s="174"/>
      <c r="BE2134" s="174"/>
      <c r="BF2134" s="174"/>
      <c r="BG2134" s="164"/>
      <c r="BH2134" s="164"/>
      <c r="BI2134" s="164"/>
      <c r="BK2134" s="137">
        <v>1287</v>
      </c>
      <c r="BL2134" s="137">
        <f t="shared" si="417"/>
        <v>8.230400000000138</v>
      </c>
      <c r="BM2134" s="137">
        <f t="shared" si="418"/>
        <v>0.31271671326861783</v>
      </c>
      <c r="BN2134" s="137">
        <f t="shared" si="419"/>
        <v>5.3959717862289702E-4</v>
      </c>
      <c r="BO2134" s="137" t="str">
        <f t="shared" si="420"/>
        <v/>
      </c>
      <c r="BP2134" s="137" t="str">
        <f t="shared" si="430"/>
        <v/>
      </c>
    </row>
    <row r="2135" spans="3:68" ht="20.100000000000001" customHeight="1" x14ac:dyDescent="0.25">
      <c r="C2135" s="12"/>
      <c r="E2135" s="130"/>
      <c r="F2135" s="130"/>
      <c r="S2135" s="138"/>
      <c r="U2135" s="154"/>
      <c r="V2135" s="154"/>
      <c r="AF2135" s="137">
        <v>1311</v>
      </c>
      <c r="AG2135" s="137">
        <f t="shared" si="421"/>
        <v>1.2439999999999998</v>
      </c>
      <c r="AK2135" s="137">
        <f t="shared" si="422"/>
        <v>0.1840207909975464</v>
      </c>
      <c r="AL2135" s="137">
        <f t="shared" si="423"/>
        <v>0.89325021853551456</v>
      </c>
      <c r="AM2135" s="137">
        <f t="shared" si="424"/>
        <v>0.1840207909975464</v>
      </c>
      <c r="AN2135" s="137" t="str">
        <f t="shared" si="425"/>
        <v/>
      </c>
      <c r="AO2135" s="137" t="str">
        <f t="shared" si="426"/>
        <v/>
      </c>
      <c r="AP2135" s="137">
        <f t="shared" si="427"/>
        <v>0</v>
      </c>
      <c r="AQ2135" s="137" t="str">
        <f t="shared" si="428"/>
        <v/>
      </c>
      <c r="AR2135" s="137" t="str">
        <f t="shared" si="429"/>
        <v/>
      </c>
      <c r="AZ2135" s="163"/>
      <c r="BA2135" s="142"/>
      <c r="BB2135" s="163"/>
      <c r="BC2135" s="174"/>
      <c r="BD2135" s="174"/>
      <c r="BE2135" s="174"/>
      <c r="BF2135" s="174"/>
      <c r="BG2135" s="164"/>
      <c r="BH2135" s="164"/>
      <c r="BI2135" s="164"/>
      <c r="BK2135" s="137">
        <v>1288</v>
      </c>
      <c r="BL2135" s="137">
        <f t="shared" si="417"/>
        <v>8.2368000000001373</v>
      </c>
      <c r="BM2135" s="137">
        <f t="shared" si="418"/>
        <v>0.31217711608999493</v>
      </c>
      <c r="BN2135" s="137">
        <f t="shared" si="419"/>
        <v>5.3891906286401836E-4</v>
      </c>
      <c r="BO2135" s="137" t="str">
        <f t="shared" si="420"/>
        <v/>
      </c>
      <c r="BP2135" s="137" t="str">
        <f t="shared" si="430"/>
        <v/>
      </c>
    </row>
    <row r="2136" spans="3:68" ht="20.100000000000001" customHeight="1" x14ac:dyDescent="0.25">
      <c r="C2136" s="12"/>
      <c r="E2136" s="130"/>
      <c r="F2136" s="130"/>
      <c r="S2136" s="138"/>
      <c r="U2136" s="154"/>
      <c r="V2136" s="154"/>
      <c r="AF2136" s="137">
        <v>1312</v>
      </c>
      <c r="AG2136" s="137">
        <f t="shared" si="421"/>
        <v>1.2480000000000002</v>
      </c>
      <c r="AK2136" s="137">
        <f t="shared" si="422"/>
        <v>0.18310591314463986</v>
      </c>
      <c r="AL2136" s="137">
        <f t="shared" si="423"/>
        <v>0.89398447140288551</v>
      </c>
      <c r="AM2136" s="137">
        <f t="shared" si="424"/>
        <v>0.18310591314463986</v>
      </c>
      <c r="AN2136" s="137" t="str">
        <f t="shared" si="425"/>
        <v/>
      </c>
      <c r="AO2136" s="137" t="str">
        <f t="shared" si="426"/>
        <v/>
      </c>
      <c r="AP2136" s="137">
        <f t="shared" si="427"/>
        <v>0</v>
      </c>
      <c r="AQ2136" s="137" t="str">
        <f t="shared" si="428"/>
        <v/>
      </c>
      <c r="AR2136" s="137" t="str">
        <f t="shared" si="429"/>
        <v/>
      </c>
      <c r="AZ2136" s="163"/>
      <c r="BA2136" s="142"/>
      <c r="BB2136" s="163"/>
      <c r="BC2136" s="174"/>
      <c r="BD2136" s="174"/>
      <c r="BE2136" s="174"/>
      <c r="BF2136" s="174"/>
      <c r="BG2136" s="164"/>
      <c r="BH2136" s="164"/>
      <c r="BI2136" s="164"/>
      <c r="BK2136" s="137">
        <v>1289</v>
      </c>
      <c r="BL2136" s="137">
        <f t="shared" si="417"/>
        <v>8.2432000000001366</v>
      </c>
      <c r="BM2136" s="137">
        <f t="shared" si="418"/>
        <v>0.31163819702713091</v>
      </c>
      <c r="BN2136" s="137">
        <f t="shared" si="419"/>
        <v>5.3824098754667871E-4</v>
      </c>
      <c r="BO2136" s="137" t="str">
        <f t="shared" si="420"/>
        <v/>
      </c>
      <c r="BP2136" s="137" t="str">
        <f t="shared" si="430"/>
        <v/>
      </c>
    </row>
    <row r="2137" spans="3:68" ht="20.100000000000001" customHeight="1" x14ac:dyDescent="0.25">
      <c r="C2137" s="12"/>
      <c r="E2137" s="130"/>
      <c r="F2137" s="130"/>
      <c r="S2137" s="138"/>
      <c r="U2137" s="154"/>
      <c r="V2137" s="154"/>
      <c r="AF2137" s="137">
        <v>1313</v>
      </c>
      <c r="AG2137" s="137">
        <f t="shared" si="421"/>
        <v>1.2519999999999998</v>
      </c>
      <c r="AK2137" s="137">
        <f t="shared" si="422"/>
        <v>0.18219266859288816</v>
      </c>
      <c r="AL2137" s="137">
        <f t="shared" si="423"/>
        <v>0.89471506801841472</v>
      </c>
      <c r="AM2137" s="137">
        <f t="shared" si="424"/>
        <v>0.18219266859288816</v>
      </c>
      <c r="AN2137" s="137" t="str">
        <f t="shared" si="425"/>
        <v/>
      </c>
      <c r="AO2137" s="137" t="str">
        <f t="shared" si="426"/>
        <v/>
      </c>
      <c r="AP2137" s="137">
        <f t="shared" si="427"/>
        <v>0</v>
      </c>
      <c r="AQ2137" s="137" t="str">
        <f t="shared" si="428"/>
        <v/>
      </c>
      <c r="AR2137" s="137" t="str">
        <f t="shared" si="429"/>
        <v/>
      </c>
      <c r="AZ2137" s="163"/>
      <c r="BA2137" s="142"/>
      <c r="BB2137" s="163"/>
      <c r="BC2137" s="174"/>
      <c r="BD2137" s="174"/>
      <c r="BE2137" s="174"/>
      <c r="BF2137" s="174"/>
      <c r="BG2137" s="164"/>
      <c r="BH2137" s="164"/>
      <c r="BI2137" s="164"/>
      <c r="BK2137" s="137">
        <v>1290</v>
      </c>
      <c r="BL2137" s="137">
        <f t="shared" si="417"/>
        <v>8.2496000000001359</v>
      </c>
      <c r="BM2137" s="137">
        <f t="shared" si="418"/>
        <v>0.31109995603958424</v>
      </c>
      <c r="BN2137" s="137">
        <f t="shared" si="419"/>
        <v>5.3756295592255476E-4</v>
      </c>
      <c r="BO2137" s="137" t="str">
        <f t="shared" si="420"/>
        <v/>
      </c>
      <c r="BP2137" s="137" t="str">
        <f t="shared" si="430"/>
        <v/>
      </c>
    </row>
    <row r="2138" spans="3:68" ht="20.100000000000001" customHeight="1" x14ac:dyDescent="0.25">
      <c r="C2138" s="12"/>
      <c r="E2138" s="130"/>
      <c r="F2138" s="130"/>
      <c r="S2138" s="138"/>
      <c r="U2138" s="154"/>
      <c r="V2138" s="154"/>
      <c r="AF2138" s="137">
        <v>1314</v>
      </c>
      <c r="AG2138" s="137">
        <f t="shared" si="421"/>
        <v>1.2560000000000002</v>
      </c>
      <c r="AK2138" s="137">
        <f t="shared" si="422"/>
        <v>0.18128107834688265</v>
      </c>
      <c r="AL2138" s="137">
        <f t="shared" si="423"/>
        <v>0.89544201495737774</v>
      </c>
      <c r="AM2138" s="137">
        <f t="shared" si="424"/>
        <v>0.18128107834688265</v>
      </c>
      <c r="AN2138" s="137" t="str">
        <f t="shared" si="425"/>
        <v/>
      </c>
      <c r="AO2138" s="137" t="str">
        <f t="shared" si="426"/>
        <v/>
      </c>
      <c r="AP2138" s="137">
        <f t="shared" si="427"/>
        <v>0</v>
      </c>
      <c r="AQ2138" s="137" t="str">
        <f t="shared" si="428"/>
        <v/>
      </c>
      <c r="AR2138" s="137" t="str">
        <f t="shared" si="429"/>
        <v/>
      </c>
      <c r="AZ2138" s="163"/>
      <c r="BA2138" s="142"/>
      <c r="BB2138" s="163"/>
      <c r="BC2138" s="174"/>
      <c r="BD2138" s="174"/>
      <c r="BE2138" s="174"/>
      <c r="BF2138" s="174"/>
      <c r="BG2138" s="164"/>
      <c r="BH2138" s="164"/>
      <c r="BI2138" s="164"/>
      <c r="BK2138" s="137">
        <v>1291</v>
      </c>
      <c r="BL2138" s="137">
        <f t="shared" si="417"/>
        <v>8.2560000000001352</v>
      </c>
      <c r="BM2138" s="137">
        <f t="shared" si="418"/>
        <v>0.31056239308366168</v>
      </c>
      <c r="BN2138" s="137">
        <f t="shared" si="419"/>
        <v>5.3688497123072221E-4</v>
      </c>
      <c r="BO2138" s="137" t="str">
        <f t="shared" si="420"/>
        <v/>
      </c>
      <c r="BP2138" s="137" t="str">
        <f t="shared" si="430"/>
        <v/>
      </c>
    </row>
    <row r="2139" spans="3:68" ht="20.100000000000001" customHeight="1" x14ac:dyDescent="0.25">
      <c r="C2139" s="12"/>
      <c r="E2139" s="130"/>
      <c r="F2139" s="130"/>
      <c r="S2139" s="138"/>
      <c r="U2139" s="154"/>
      <c r="V2139" s="154"/>
      <c r="AF2139" s="137">
        <v>1315</v>
      </c>
      <c r="AG2139" s="137">
        <f t="shared" si="421"/>
        <v>1.2599999999999998</v>
      </c>
      <c r="AK2139" s="137">
        <f t="shared" si="422"/>
        <v>0.18037116322708038</v>
      </c>
      <c r="AL2139" s="137">
        <f t="shared" si="423"/>
        <v>0.89616531887869966</v>
      </c>
      <c r="AM2139" s="137">
        <f t="shared" si="424"/>
        <v>0.18037116322708038</v>
      </c>
      <c r="AN2139" s="137" t="str">
        <f t="shared" si="425"/>
        <v/>
      </c>
      <c r="AO2139" s="137" t="str">
        <f t="shared" si="426"/>
        <v/>
      </c>
      <c r="AP2139" s="137">
        <f t="shared" si="427"/>
        <v>0</v>
      </c>
      <c r="AQ2139" s="137" t="str">
        <f t="shared" si="428"/>
        <v/>
      </c>
      <c r="AR2139" s="137" t="str">
        <f t="shared" si="429"/>
        <v/>
      </c>
      <c r="AZ2139" s="163"/>
      <c r="BA2139" s="142"/>
      <c r="BB2139" s="163"/>
      <c r="BC2139" s="174"/>
      <c r="BD2139" s="174"/>
      <c r="BE2139" s="174"/>
      <c r="BF2139" s="174"/>
      <c r="BG2139" s="164"/>
      <c r="BH2139" s="164"/>
      <c r="BI2139" s="164"/>
      <c r="BK2139" s="137">
        <v>1292</v>
      </c>
      <c r="BL2139" s="137">
        <f t="shared" si="417"/>
        <v>8.2624000000001345</v>
      </c>
      <c r="BM2139" s="137">
        <f t="shared" si="418"/>
        <v>0.31002550811243096</v>
      </c>
      <c r="BN2139" s="137">
        <f t="shared" si="419"/>
        <v>5.3620703669804426E-4</v>
      </c>
      <c r="BO2139" s="137" t="str">
        <f t="shared" si="420"/>
        <v/>
      </c>
      <c r="BP2139" s="137" t="str">
        <f t="shared" si="430"/>
        <v/>
      </c>
    </row>
    <row r="2140" spans="3:68" ht="20.100000000000001" customHeight="1" x14ac:dyDescent="0.25">
      <c r="C2140" s="12"/>
      <c r="E2140" s="130"/>
      <c r="F2140" s="130"/>
      <c r="S2140" s="138"/>
      <c r="U2140" s="154"/>
      <c r="V2140" s="154"/>
      <c r="AF2140" s="137">
        <v>1316</v>
      </c>
      <c r="AG2140" s="137">
        <f t="shared" si="421"/>
        <v>1.2640000000000002</v>
      </c>
      <c r="AK2140" s="137">
        <f t="shared" si="422"/>
        <v>0.17946294386939476</v>
      </c>
      <c r="AL2140" s="137">
        <f t="shared" si="423"/>
        <v>0.89688498652421877</v>
      </c>
      <c r="AM2140" s="137">
        <f t="shared" si="424"/>
        <v>0.17946294386939476</v>
      </c>
      <c r="AN2140" s="137" t="str">
        <f t="shared" si="425"/>
        <v/>
      </c>
      <c r="AO2140" s="137" t="str">
        <f t="shared" si="426"/>
        <v/>
      </c>
      <c r="AP2140" s="137">
        <f t="shared" si="427"/>
        <v>0</v>
      </c>
      <c r="AQ2140" s="137" t="str">
        <f t="shared" si="428"/>
        <v/>
      </c>
      <c r="AR2140" s="137" t="str">
        <f t="shared" si="429"/>
        <v/>
      </c>
      <c r="AZ2140" s="163"/>
      <c r="BA2140" s="142"/>
      <c r="BB2140" s="163"/>
      <c r="BC2140" s="174"/>
      <c r="BD2140" s="174"/>
      <c r="BE2140" s="174"/>
      <c r="BF2140" s="174"/>
      <c r="BG2140" s="164"/>
      <c r="BH2140" s="164"/>
      <c r="BI2140" s="164"/>
      <c r="BK2140" s="137">
        <v>1293</v>
      </c>
      <c r="BL2140" s="137">
        <f t="shared" si="417"/>
        <v>8.2688000000001338</v>
      </c>
      <c r="BM2140" s="137">
        <f t="shared" si="418"/>
        <v>0.30948930107573291</v>
      </c>
      <c r="BN2140" s="137">
        <f t="shared" si="419"/>
        <v>5.3552915553961578E-4</v>
      </c>
      <c r="BO2140" s="137" t="str">
        <f t="shared" si="420"/>
        <v/>
      </c>
      <c r="BP2140" s="137" t="str">
        <f t="shared" si="430"/>
        <v/>
      </c>
    </row>
    <row r="2141" spans="3:68" ht="20.100000000000001" customHeight="1" x14ac:dyDescent="0.25">
      <c r="C2141" s="12"/>
      <c r="E2141" s="130"/>
      <c r="F2141" s="130"/>
      <c r="S2141" s="138"/>
      <c r="U2141" s="154"/>
      <c r="V2141" s="154"/>
      <c r="AF2141" s="137">
        <v>1317</v>
      </c>
      <c r="AG2141" s="137">
        <f t="shared" si="421"/>
        <v>1.2679999999999998</v>
      </c>
      <c r="AK2141" s="137">
        <f t="shared" si="422"/>
        <v>0.178556440724806</v>
      </c>
      <c r="AL2141" s="137">
        <f t="shared" si="423"/>
        <v>0.89760102471794712</v>
      </c>
      <c r="AM2141" s="137">
        <f t="shared" si="424"/>
        <v>0.178556440724806</v>
      </c>
      <c r="AN2141" s="137" t="str">
        <f t="shared" si="425"/>
        <v/>
      </c>
      <c r="AO2141" s="137" t="str">
        <f t="shared" si="426"/>
        <v/>
      </c>
      <c r="AP2141" s="137">
        <f t="shared" si="427"/>
        <v>0</v>
      </c>
      <c r="AQ2141" s="137" t="str">
        <f t="shared" si="428"/>
        <v/>
      </c>
      <c r="AR2141" s="137" t="str">
        <f t="shared" si="429"/>
        <v/>
      </c>
      <c r="AZ2141" s="163"/>
      <c r="BA2141" s="142"/>
      <c r="BB2141" s="163"/>
      <c r="BC2141" s="174"/>
      <c r="BD2141" s="174"/>
      <c r="BE2141" s="174"/>
      <c r="BF2141" s="174"/>
      <c r="BG2141" s="164"/>
      <c r="BH2141" s="164"/>
      <c r="BI2141" s="164"/>
      <c r="BK2141" s="137">
        <v>1294</v>
      </c>
      <c r="BL2141" s="137">
        <f t="shared" si="417"/>
        <v>8.2752000000001331</v>
      </c>
      <c r="BM2141" s="137">
        <f t="shared" si="418"/>
        <v>0.3089537719201933</v>
      </c>
      <c r="BN2141" s="137">
        <f t="shared" si="419"/>
        <v>5.3485133095909632E-4</v>
      </c>
      <c r="BO2141" s="137" t="str">
        <f t="shared" si="420"/>
        <v/>
      </c>
      <c r="BP2141" s="137" t="str">
        <f t="shared" si="430"/>
        <v/>
      </c>
    </row>
    <row r="2142" spans="3:68" ht="20.100000000000001" customHeight="1" x14ac:dyDescent="0.25">
      <c r="C2142" s="12"/>
      <c r="E2142" s="130"/>
      <c r="F2142" s="130"/>
      <c r="S2142" s="138"/>
      <c r="U2142" s="154"/>
      <c r="V2142" s="154"/>
      <c r="AF2142" s="137">
        <v>1318</v>
      </c>
      <c r="AG2142" s="137">
        <f t="shared" si="421"/>
        <v>1.2720000000000002</v>
      </c>
      <c r="AK2142" s="137">
        <f t="shared" si="422"/>
        <v>0.1776516740589851</v>
      </c>
      <c r="AL2142" s="137">
        <f t="shared" si="423"/>
        <v>0.89831344036533045</v>
      </c>
      <c r="AM2142" s="137">
        <f t="shared" si="424"/>
        <v>0.1776516740589851</v>
      </c>
      <c r="AN2142" s="137" t="str">
        <f t="shared" si="425"/>
        <v/>
      </c>
      <c r="AO2142" s="137" t="str">
        <f t="shared" si="426"/>
        <v/>
      </c>
      <c r="AP2142" s="137">
        <f t="shared" si="427"/>
        <v>0</v>
      </c>
      <c r="AQ2142" s="137" t="str">
        <f t="shared" si="428"/>
        <v/>
      </c>
      <c r="AR2142" s="137" t="str">
        <f t="shared" si="429"/>
        <v/>
      </c>
      <c r="AZ2142" s="163"/>
      <c r="BA2142" s="142"/>
      <c r="BB2142" s="163"/>
      <c r="BC2142" s="174"/>
      <c r="BD2142" s="174"/>
      <c r="BE2142" s="174"/>
      <c r="BF2142" s="174"/>
      <c r="BG2142" s="164"/>
      <c r="BH2142" s="164"/>
      <c r="BI2142" s="164"/>
      <c r="BK2142" s="137">
        <v>1295</v>
      </c>
      <c r="BL2142" s="137">
        <f t="shared" si="417"/>
        <v>8.2816000000001324</v>
      </c>
      <c r="BM2142" s="137">
        <f t="shared" si="418"/>
        <v>0.3084189205892342</v>
      </c>
      <c r="BN2142" s="137">
        <f t="shared" si="419"/>
        <v>5.3417356614804401E-4</v>
      </c>
      <c r="BO2142" s="137" t="str">
        <f t="shared" si="420"/>
        <v/>
      </c>
      <c r="BP2142" s="137" t="str">
        <f t="shared" si="430"/>
        <v/>
      </c>
    </row>
    <row r="2143" spans="3:68" ht="20.100000000000001" customHeight="1" x14ac:dyDescent="0.25">
      <c r="C2143" s="12"/>
      <c r="E2143" s="130"/>
      <c r="F2143" s="130"/>
      <c r="S2143" s="138"/>
      <c r="U2143" s="154"/>
      <c r="V2143" s="154"/>
      <c r="AF2143" s="137">
        <v>1319</v>
      </c>
      <c r="AG2143" s="137">
        <f t="shared" si="421"/>
        <v>1.2759999999999998</v>
      </c>
      <c r="AK2143" s="137">
        <f t="shared" si="422"/>
        <v>0.17674866395193792</v>
      </c>
      <c r="AL2143" s="137">
        <f t="shared" si="423"/>
        <v>0.89902224045250567</v>
      </c>
      <c r="AM2143" s="137">
        <f t="shared" si="424"/>
        <v>0.17674866395193792</v>
      </c>
      <c r="AN2143" s="137" t="str">
        <f t="shared" si="425"/>
        <v/>
      </c>
      <c r="AO2143" s="137" t="str">
        <f t="shared" si="426"/>
        <v/>
      </c>
      <c r="AP2143" s="137">
        <f t="shared" si="427"/>
        <v>0</v>
      </c>
      <c r="AQ2143" s="137" t="str">
        <f t="shared" si="428"/>
        <v/>
      </c>
      <c r="AR2143" s="137" t="str">
        <f t="shared" si="429"/>
        <v/>
      </c>
      <c r="AZ2143" s="163"/>
      <c r="BA2143" s="142"/>
      <c r="BB2143" s="163"/>
      <c r="BC2143" s="174"/>
      <c r="BD2143" s="174"/>
      <c r="BE2143" s="174"/>
      <c r="BF2143" s="174"/>
      <c r="BG2143" s="164"/>
      <c r="BH2143" s="164"/>
      <c r="BI2143" s="164"/>
      <c r="BK2143" s="137">
        <v>1296</v>
      </c>
      <c r="BL2143" s="137">
        <f t="shared" si="417"/>
        <v>8.2880000000001317</v>
      </c>
      <c r="BM2143" s="137">
        <f t="shared" si="418"/>
        <v>0.30788474702308616</v>
      </c>
      <c r="BN2143" s="137">
        <f t="shared" si="419"/>
        <v>5.3349586428491635E-4</v>
      </c>
      <c r="BO2143" s="137" t="str">
        <f t="shared" si="420"/>
        <v/>
      </c>
      <c r="BP2143" s="137" t="str">
        <f t="shared" si="430"/>
        <v/>
      </c>
    </row>
    <row r="2144" spans="3:68" ht="20.100000000000001" customHeight="1" x14ac:dyDescent="0.25">
      <c r="C2144" s="12"/>
      <c r="E2144" s="130"/>
      <c r="F2144" s="130"/>
      <c r="S2144" s="138"/>
      <c r="U2144" s="154"/>
      <c r="V2144" s="154"/>
      <c r="AF2144" s="137">
        <v>1320</v>
      </c>
      <c r="AG2144" s="137">
        <f t="shared" si="421"/>
        <v>1.2800000000000002</v>
      </c>
      <c r="AK2144" s="137">
        <f t="shared" si="422"/>
        <v>0.17584743029766231</v>
      </c>
      <c r="AL2144" s="137">
        <f t="shared" si="423"/>
        <v>0.89972743204555794</v>
      </c>
      <c r="AM2144" s="137">
        <f t="shared" si="424"/>
        <v>0.17584743029766231</v>
      </c>
      <c r="AN2144" s="137" t="str">
        <f t="shared" si="425"/>
        <v/>
      </c>
      <c r="AO2144" s="137" t="str">
        <f t="shared" si="426"/>
        <v/>
      </c>
      <c r="AP2144" s="137">
        <f t="shared" si="427"/>
        <v>0</v>
      </c>
      <c r="AQ2144" s="137" t="str">
        <f t="shared" si="428"/>
        <v/>
      </c>
      <c r="AR2144" s="137" t="str">
        <f t="shared" si="429"/>
        <v/>
      </c>
      <c r="AZ2144" s="163"/>
      <c r="BA2144" s="142"/>
      <c r="BB2144" s="163"/>
      <c r="BC2144" s="174"/>
      <c r="BD2144" s="174"/>
      <c r="BE2144" s="174"/>
      <c r="BF2144" s="174"/>
      <c r="BG2144" s="164"/>
      <c r="BH2144" s="164"/>
      <c r="BI2144" s="164"/>
      <c r="BK2144" s="137">
        <v>1297</v>
      </c>
      <c r="BL2144" s="137">
        <f t="shared" si="417"/>
        <v>8.294400000000131</v>
      </c>
      <c r="BM2144" s="137">
        <f t="shared" si="418"/>
        <v>0.30735125115880124</v>
      </c>
      <c r="BN2144" s="137">
        <f t="shared" si="419"/>
        <v>5.3281822853840088E-4</v>
      </c>
      <c r="BO2144" s="137" t="str">
        <f t="shared" si="420"/>
        <v/>
      </c>
      <c r="BP2144" s="137" t="str">
        <f t="shared" si="430"/>
        <v/>
      </c>
    </row>
    <row r="2145" spans="3:68" ht="20.100000000000001" customHeight="1" x14ac:dyDescent="0.25">
      <c r="C2145" s="12"/>
      <c r="E2145" s="130"/>
      <c r="F2145" s="130"/>
      <c r="S2145" s="138"/>
      <c r="U2145" s="154"/>
      <c r="V2145" s="154"/>
      <c r="AF2145" s="137">
        <v>1321</v>
      </c>
      <c r="AG2145" s="137">
        <f t="shared" si="421"/>
        <v>1.2839999999999998</v>
      </c>
      <c r="AK2145" s="137">
        <f t="shared" si="422"/>
        <v>0.1749479928038255</v>
      </c>
      <c r="AL2145" s="137">
        <f t="shared" si="423"/>
        <v>0.90042902228977573</v>
      </c>
      <c r="AM2145" s="137">
        <f t="shared" si="424"/>
        <v>0.1749479928038255</v>
      </c>
      <c r="AN2145" s="137" t="str">
        <f t="shared" si="425"/>
        <v/>
      </c>
      <c r="AO2145" s="137" t="str">
        <f t="shared" si="426"/>
        <v/>
      </c>
      <c r="AP2145" s="137">
        <f t="shared" si="427"/>
        <v>0</v>
      </c>
      <c r="AQ2145" s="137" t="str">
        <f t="shared" si="428"/>
        <v/>
      </c>
      <c r="AR2145" s="137" t="str">
        <f t="shared" si="429"/>
        <v/>
      </c>
      <c r="AZ2145" s="163"/>
      <c r="BA2145" s="142"/>
      <c r="BB2145" s="163"/>
      <c r="BC2145" s="174"/>
      <c r="BD2145" s="174"/>
      <c r="BE2145" s="174"/>
      <c r="BF2145" s="174"/>
      <c r="BG2145" s="164"/>
      <c r="BH2145" s="164"/>
      <c r="BI2145" s="164"/>
      <c r="BK2145" s="137">
        <v>1298</v>
      </c>
      <c r="BL2145" s="137">
        <f t="shared" si="417"/>
        <v>8.3008000000001303</v>
      </c>
      <c r="BM2145" s="137">
        <f t="shared" si="418"/>
        <v>0.30681843293026284</v>
      </c>
      <c r="BN2145" s="137">
        <f t="shared" si="419"/>
        <v>5.3214066206452859E-4</v>
      </c>
      <c r="BO2145" s="137" t="str">
        <f t="shared" si="420"/>
        <v/>
      </c>
      <c r="BP2145" s="137" t="str">
        <f t="shared" si="430"/>
        <v/>
      </c>
    </row>
    <row r="2146" spans="3:68" ht="20.100000000000001" customHeight="1" x14ac:dyDescent="0.25">
      <c r="C2146" s="12"/>
      <c r="E2146" s="130"/>
      <c r="F2146" s="130"/>
      <c r="S2146" s="138"/>
      <c r="U2146" s="154"/>
      <c r="V2146" s="154"/>
      <c r="AF2146" s="137">
        <v>1322</v>
      </c>
      <c r="AG2146" s="137">
        <f t="shared" si="421"/>
        <v>1.2880000000000003</v>
      </c>
      <c r="AK2146" s="137">
        <f t="shared" si="422"/>
        <v>0.17405037099145421</v>
      </c>
      <c r="AL2146" s="137">
        <f t="shared" si="423"/>
        <v>0.90112701840890552</v>
      </c>
      <c r="AM2146" s="137">
        <f t="shared" si="424"/>
        <v>0.17405037099145421</v>
      </c>
      <c r="AN2146" s="137" t="str">
        <f t="shared" si="425"/>
        <v/>
      </c>
      <c r="AO2146" s="137" t="str">
        <f t="shared" si="426"/>
        <v/>
      </c>
      <c r="AP2146" s="137">
        <f t="shared" si="427"/>
        <v>0</v>
      </c>
      <c r="AQ2146" s="137" t="str">
        <f t="shared" si="428"/>
        <v/>
      </c>
      <c r="AR2146" s="137" t="str">
        <f t="shared" si="429"/>
        <v/>
      </c>
      <c r="AZ2146" s="163"/>
      <c r="BA2146" s="142"/>
      <c r="BB2146" s="163"/>
      <c r="BC2146" s="174"/>
      <c r="BD2146" s="174"/>
      <c r="BE2146" s="174"/>
      <c r="BF2146" s="174"/>
      <c r="BG2146" s="164"/>
      <c r="BH2146" s="164"/>
      <c r="BI2146" s="164"/>
      <c r="BK2146" s="137">
        <v>1299</v>
      </c>
      <c r="BL2146" s="137">
        <f t="shared" si="417"/>
        <v>8.3072000000001296</v>
      </c>
      <c r="BM2146" s="137">
        <f t="shared" si="418"/>
        <v>0.30628629226819831</v>
      </c>
      <c r="BN2146" s="137">
        <f t="shared" si="419"/>
        <v>5.3146316800584126E-4</v>
      </c>
      <c r="BO2146" s="137" t="str">
        <f t="shared" si="420"/>
        <v/>
      </c>
      <c r="BP2146" s="137" t="str">
        <f t="shared" si="430"/>
        <v/>
      </c>
    </row>
    <row r="2147" spans="3:68" ht="20.100000000000001" customHeight="1" x14ac:dyDescent="0.25">
      <c r="C2147" s="12"/>
      <c r="E2147" s="130"/>
      <c r="F2147" s="130"/>
      <c r="S2147" s="138"/>
      <c r="U2147" s="154"/>
      <c r="V2147" s="154"/>
      <c r="AF2147" s="137">
        <v>1323</v>
      </c>
      <c r="AG2147" s="137">
        <f t="shared" si="421"/>
        <v>1.2919999999999998</v>
      </c>
      <c r="AK2147" s="137">
        <f t="shared" si="422"/>
        <v>0.17315458419464502</v>
      </c>
      <c r="AL2147" s="137">
        <f t="shared" si="423"/>
        <v>0.90182142770440321</v>
      </c>
      <c r="AM2147" s="137">
        <f t="shared" si="424"/>
        <v>0.17315458419464502</v>
      </c>
      <c r="AN2147" s="137" t="str">
        <f t="shared" si="425"/>
        <v/>
      </c>
      <c r="AO2147" s="137" t="str">
        <f t="shared" si="426"/>
        <v/>
      </c>
      <c r="AP2147" s="137">
        <f t="shared" si="427"/>
        <v>0</v>
      </c>
      <c r="AQ2147" s="137" t="str">
        <f t="shared" si="428"/>
        <v/>
      </c>
      <c r="AR2147" s="137" t="str">
        <f t="shared" si="429"/>
        <v/>
      </c>
      <c r="AZ2147" s="163"/>
      <c r="BA2147" s="142"/>
      <c r="BB2147" s="163"/>
      <c r="BC2147" s="174"/>
      <c r="BD2147" s="174"/>
      <c r="BE2147" s="174"/>
      <c r="BF2147" s="174"/>
      <c r="BG2147" s="164"/>
      <c r="BH2147" s="164"/>
      <c r="BI2147" s="164"/>
      <c r="BK2147" s="137">
        <v>1300</v>
      </c>
      <c r="BL2147" s="137">
        <f t="shared" si="417"/>
        <v>8.3136000000001289</v>
      </c>
      <c r="BM2147" s="137">
        <f t="shared" si="418"/>
        <v>0.30575482910019247</v>
      </c>
      <c r="BN2147" s="137">
        <f t="shared" si="419"/>
        <v>5.3078574949655399E-4</v>
      </c>
      <c r="BO2147" s="137" t="str">
        <f t="shared" si="420"/>
        <v/>
      </c>
      <c r="BP2147" s="137" t="str">
        <f t="shared" si="430"/>
        <v/>
      </c>
    </row>
    <row r="2148" spans="3:68" ht="20.100000000000001" customHeight="1" x14ac:dyDescent="0.25">
      <c r="C2148" s="12"/>
      <c r="E2148" s="130"/>
      <c r="F2148" s="130"/>
      <c r="S2148" s="138"/>
      <c r="U2148" s="154"/>
      <c r="V2148" s="154"/>
      <c r="AF2148" s="137">
        <v>1324</v>
      </c>
      <c r="AG2148" s="137">
        <f t="shared" si="421"/>
        <v>1.2960000000000003</v>
      </c>
      <c r="AK2148" s="137">
        <f t="shared" si="422"/>
        <v>0.17226065156028758</v>
      </c>
      <c r="AL2148" s="137">
        <f t="shared" si="423"/>
        <v>0.90251225755468756</v>
      </c>
      <c r="AM2148" s="137">
        <f t="shared" si="424"/>
        <v>0.17226065156028758</v>
      </c>
      <c r="AN2148" s="137" t="str">
        <f t="shared" si="425"/>
        <v/>
      </c>
      <c r="AO2148" s="137" t="str">
        <f t="shared" si="426"/>
        <v/>
      </c>
      <c r="AP2148" s="137">
        <f t="shared" si="427"/>
        <v>0</v>
      </c>
      <c r="AQ2148" s="137" t="str">
        <f t="shared" si="428"/>
        <v/>
      </c>
      <c r="AR2148" s="137" t="str">
        <f t="shared" si="429"/>
        <v/>
      </c>
      <c r="AZ2148" s="163"/>
      <c r="BA2148" s="142"/>
      <c r="BB2148" s="163"/>
      <c r="BC2148" s="174"/>
      <c r="BD2148" s="174"/>
      <c r="BE2148" s="174"/>
      <c r="BF2148" s="174"/>
      <c r="BG2148" s="164"/>
      <c r="BH2148" s="164"/>
      <c r="BI2148" s="164"/>
      <c r="BK2148" s="137">
        <v>1301</v>
      </c>
      <c r="BL2148" s="137">
        <f t="shared" si="417"/>
        <v>8.3200000000001282</v>
      </c>
      <c r="BM2148" s="137">
        <f t="shared" si="418"/>
        <v>0.30522404335069592</v>
      </c>
      <c r="BN2148" s="137">
        <f t="shared" si="419"/>
        <v>5.3010840965550532E-4</v>
      </c>
      <c r="BO2148" s="137" t="str">
        <f t="shared" si="420"/>
        <v/>
      </c>
      <c r="BP2148" s="137" t="str">
        <f t="shared" si="430"/>
        <v/>
      </c>
    </row>
    <row r="2149" spans="3:68" ht="20.100000000000001" customHeight="1" x14ac:dyDescent="0.25">
      <c r="C2149" s="12"/>
      <c r="E2149" s="130"/>
      <c r="F2149" s="130"/>
      <c r="S2149" s="138"/>
      <c r="U2149" s="154"/>
      <c r="V2149" s="154"/>
      <c r="AF2149" s="137">
        <v>1325</v>
      </c>
      <c r="AG2149" s="137">
        <f t="shared" si="421"/>
        <v>1.2999999999999998</v>
      </c>
      <c r="AK2149" s="137">
        <f t="shared" si="422"/>
        <v>0.17136859204780741</v>
      </c>
      <c r="AL2149" s="137">
        <f t="shared" si="423"/>
        <v>0.9031995154143897</v>
      </c>
      <c r="AM2149" s="137">
        <f t="shared" si="424"/>
        <v>0.17136859204780741</v>
      </c>
      <c r="AN2149" s="137" t="str">
        <f t="shared" si="425"/>
        <v/>
      </c>
      <c r="AO2149" s="137" t="str">
        <f t="shared" si="426"/>
        <v/>
      </c>
      <c r="AP2149" s="137">
        <f t="shared" si="427"/>
        <v>0</v>
      </c>
      <c r="AQ2149" s="137" t="str">
        <f t="shared" si="428"/>
        <v/>
      </c>
      <c r="AR2149" s="137" t="str">
        <f t="shared" si="429"/>
        <v/>
      </c>
      <c r="AZ2149" s="163"/>
      <c r="BA2149" s="142"/>
      <c r="BB2149" s="163"/>
      <c r="BC2149" s="174"/>
      <c r="BD2149" s="174"/>
      <c r="BE2149" s="174"/>
      <c r="BF2149" s="174"/>
      <c r="BG2149" s="164"/>
      <c r="BH2149" s="164"/>
      <c r="BI2149" s="164"/>
      <c r="BK2149" s="137">
        <v>1302</v>
      </c>
      <c r="BL2149" s="137">
        <f t="shared" ref="BL2149:BL2212" si="431">BL2148+$BO$845</f>
        <v>8.3264000000001275</v>
      </c>
      <c r="BM2149" s="137">
        <f t="shared" ref="BM2149:BM2212" si="432">_xlfn.CHISQ.DIST.RT(BL2149,7)</f>
        <v>0.30469393494104041</v>
      </c>
      <c r="BN2149" s="137">
        <f t="shared" ref="BN2149:BN2212" si="433">BM2149-BM2150</f>
        <v>5.2943115159220788E-4</v>
      </c>
      <c r="BO2149" s="137" t="str">
        <f t="shared" ref="BO2149:BO2212" si="434">IF(BM2149&lt;(1-$BI$852),BN2149,"")</f>
        <v/>
      </c>
      <c r="BP2149" s="137" t="str">
        <f t="shared" si="430"/>
        <v/>
      </c>
    </row>
    <row r="2150" spans="3:68" ht="20.100000000000001" customHeight="1" x14ac:dyDescent="0.25">
      <c r="C2150" s="12"/>
      <c r="E2150" s="130"/>
      <c r="F2150" s="130"/>
      <c r="S2150" s="138"/>
      <c r="U2150" s="154"/>
      <c r="V2150" s="154"/>
      <c r="AF2150" s="137">
        <v>1326</v>
      </c>
      <c r="AG2150" s="137">
        <f t="shared" si="421"/>
        <v>1.3040000000000003</v>
      </c>
      <c r="AK2150" s="137">
        <f t="shared" si="422"/>
        <v>0.17047842442892194</v>
      </c>
      <c r="AL2150" s="137">
        <f t="shared" si="423"/>
        <v>0.90388320881360318</v>
      </c>
      <c r="AM2150" s="137">
        <f t="shared" si="424"/>
        <v>0.17047842442892194</v>
      </c>
      <c r="AN2150" s="137" t="str">
        <f t="shared" si="425"/>
        <v/>
      </c>
      <c r="AO2150" s="137" t="str">
        <f t="shared" si="426"/>
        <v/>
      </c>
      <c r="AP2150" s="137">
        <f t="shared" si="427"/>
        <v>0</v>
      </c>
      <c r="AQ2150" s="137" t="str">
        <f t="shared" si="428"/>
        <v/>
      </c>
      <c r="AR2150" s="137" t="str">
        <f t="shared" si="429"/>
        <v/>
      </c>
      <c r="AZ2150" s="163"/>
      <c r="BA2150" s="142"/>
      <c r="BB2150" s="163"/>
      <c r="BC2150" s="174"/>
      <c r="BD2150" s="174"/>
      <c r="BE2150" s="174"/>
      <c r="BF2150" s="174"/>
      <c r="BG2150" s="164"/>
      <c r="BH2150" s="164"/>
      <c r="BI2150" s="164"/>
      <c r="BK2150" s="137">
        <v>1303</v>
      </c>
      <c r="BL2150" s="137">
        <f t="shared" si="431"/>
        <v>8.3328000000001268</v>
      </c>
      <c r="BM2150" s="137">
        <f t="shared" si="432"/>
        <v>0.3041645037894482</v>
      </c>
      <c r="BN2150" s="137">
        <f t="shared" si="433"/>
        <v>5.2875397840351779E-4</v>
      </c>
      <c r="BO2150" s="137" t="str">
        <f t="shared" si="434"/>
        <v/>
      </c>
      <c r="BP2150" s="137" t="str">
        <f t="shared" si="430"/>
        <v/>
      </c>
    </row>
    <row r="2151" spans="3:68" ht="20.100000000000001" customHeight="1" x14ac:dyDescent="0.25">
      <c r="C2151" s="12"/>
      <c r="E2151" s="130"/>
      <c r="F2151" s="130"/>
      <c r="S2151" s="138"/>
      <c r="U2151" s="154"/>
      <c r="V2151" s="154"/>
      <c r="AF2151" s="137">
        <v>1327</v>
      </c>
      <c r="AG2151" s="137">
        <f t="shared" si="421"/>
        <v>1.3079999999999998</v>
      </c>
      <c r="AK2151" s="137">
        <f t="shared" si="422"/>
        <v>0.16959016728741586</v>
      </c>
      <c r="AL2151" s="137">
        <f t="shared" si="423"/>
        <v>0.90456334535713256</v>
      </c>
      <c r="AM2151" s="137">
        <f t="shared" si="424"/>
        <v>0.16959016728741586</v>
      </c>
      <c r="AN2151" s="137" t="str">
        <f t="shared" si="425"/>
        <v/>
      </c>
      <c r="AO2151" s="137" t="str">
        <f t="shared" si="426"/>
        <v/>
      </c>
      <c r="AP2151" s="137">
        <f t="shared" si="427"/>
        <v>0</v>
      </c>
      <c r="AQ2151" s="137" t="str">
        <f t="shared" si="428"/>
        <v/>
      </c>
      <c r="AR2151" s="137" t="str">
        <f t="shared" si="429"/>
        <v/>
      </c>
      <c r="AZ2151" s="163"/>
      <c r="BA2151" s="142"/>
      <c r="BB2151" s="163"/>
      <c r="BC2151" s="174"/>
      <c r="BD2151" s="174"/>
      <c r="BE2151" s="174"/>
      <c r="BF2151" s="174"/>
      <c r="BG2151" s="164"/>
      <c r="BH2151" s="164"/>
      <c r="BI2151" s="164"/>
      <c r="BK2151" s="137">
        <v>1304</v>
      </c>
      <c r="BL2151" s="137">
        <f t="shared" si="431"/>
        <v>8.3392000000001261</v>
      </c>
      <c r="BM2151" s="137">
        <f t="shared" si="432"/>
        <v>0.30363574981104469</v>
      </c>
      <c r="BN2151" s="137">
        <f t="shared" si="433"/>
        <v>5.2807689317485584E-4</v>
      </c>
      <c r="BO2151" s="137" t="str">
        <f t="shared" si="434"/>
        <v/>
      </c>
      <c r="BP2151" s="137" t="str">
        <f t="shared" si="430"/>
        <v/>
      </c>
    </row>
    <row r="2152" spans="3:68" ht="20.100000000000001" customHeight="1" x14ac:dyDescent="0.25">
      <c r="C2152" s="12"/>
      <c r="E2152" s="130"/>
      <c r="F2152" s="130"/>
      <c r="S2152" s="138"/>
      <c r="U2152" s="154"/>
      <c r="V2152" s="154"/>
      <c r="AF2152" s="137">
        <v>1328</v>
      </c>
      <c r="AG2152" s="137">
        <f t="shared" si="421"/>
        <v>1.3120000000000003</v>
      </c>
      <c r="AK2152" s="137">
        <f t="shared" si="422"/>
        <v>0.16870383901892946</v>
      </c>
      <c r="AL2152" s="137">
        <f t="shared" si="423"/>
        <v>0.90523993272374159</v>
      </c>
      <c r="AM2152" s="137">
        <f t="shared" si="424"/>
        <v>0.16870383901892946</v>
      </c>
      <c r="AN2152" s="137" t="str">
        <f t="shared" si="425"/>
        <v/>
      </c>
      <c r="AO2152" s="137" t="str">
        <f t="shared" si="426"/>
        <v/>
      </c>
      <c r="AP2152" s="137">
        <f t="shared" si="427"/>
        <v>0</v>
      </c>
      <c r="AQ2152" s="137" t="str">
        <f t="shared" si="428"/>
        <v/>
      </c>
      <c r="AR2152" s="137" t="str">
        <f t="shared" si="429"/>
        <v/>
      </c>
      <c r="AZ2152" s="163"/>
      <c r="BA2152" s="142"/>
      <c r="BB2152" s="163"/>
      <c r="BC2152" s="174"/>
      <c r="BD2152" s="174"/>
      <c r="BE2152" s="174"/>
      <c r="BF2152" s="174"/>
      <c r="BG2152" s="164"/>
      <c r="BH2152" s="164"/>
      <c r="BI2152" s="164"/>
      <c r="BK2152" s="137">
        <v>1305</v>
      </c>
      <c r="BL2152" s="137">
        <f t="shared" si="431"/>
        <v>8.3456000000001254</v>
      </c>
      <c r="BM2152" s="137">
        <f t="shared" si="432"/>
        <v>0.30310767291786983</v>
      </c>
      <c r="BN2152" s="137">
        <f t="shared" si="433"/>
        <v>5.2739989897970796E-4</v>
      </c>
      <c r="BO2152" s="137" t="str">
        <f t="shared" si="434"/>
        <v/>
      </c>
      <c r="BP2152" s="137" t="str">
        <f t="shared" si="430"/>
        <v/>
      </c>
    </row>
    <row r="2153" spans="3:68" ht="20.100000000000001" customHeight="1" x14ac:dyDescent="0.25">
      <c r="C2153" s="12"/>
      <c r="E2153" s="130"/>
      <c r="F2153" s="130"/>
      <c r="S2153" s="138"/>
      <c r="U2153" s="154"/>
      <c r="V2153" s="154"/>
      <c r="AF2153" s="137">
        <v>1329</v>
      </c>
      <c r="AG2153" s="137">
        <f t="shared" si="421"/>
        <v>1.3159999999999998</v>
      </c>
      <c r="AK2153" s="137">
        <f t="shared" si="422"/>
        <v>0.16781945783076629</v>
      </c>
      <c r="AL2153" s="137">
        <f t="shared" si="423"/>
        <v>0.90591297866539944</v>
      </c>
      <c r="AM2153" s="137">
        <f t="shared" si="424"/>
        <v>0.16781945783076629</v>
      </c>
      <c r="AN2153" s="137" t="str">
        <f t="shared" si="425"/>
        <v/>
      </c>
      <c r="AO2153" s="137" t="str">
        <f t="shared" si="426"/>
        <v/>
      </c>
      <c r="AP2153" s="137">
        <f t="shared" si="427"/>
        <v>0</v>
      </c>
      <c r="AQ2153" s="137" t="str">
        <f t="shared" si="428"/>
        <v/>
      </c>
      <c r="AR2153" s="137" t="str">
        <f t="shared" si="429"/>
        <v/>
      </c>
      <c r="AZ2153" s="163"/>
      <c r="BA2153" s="142"/>
      <c r="BB2153" s="163"/>
      <c r="BC2153" s="174"/>
      <c r="BD2153" s="174"/>
      <c r="BE2153" s="174"/>
      <c r="BF2153" s="174"/>
      <c r="BG2153" s="164"/>
      <c r="BH2153" s="164"/>
      <c r="BI2153" s="164"/>
      <c r="BK2153" s="137">
        <v>1306</v>
      </c>
      <c r="BL2153" s="137">
        <f t="shared" si="431"/>
        <v>8.3520000000001247</v>
      </c>
      <c r="BM2153" s="137">
        <f t="shared" si="432"/>
        <v>0.30258027301889012</v>
      </c>
      <c r="BN2153" s="137">
        <f t="shared" si="433"/>
        <v>5.2672299888023577E-4</v>
      </c>
      <c r="BO2153" s="137" t="str">
        <f t="shared" si="434"/>
        <v/>
      </c>
      <c r="BP2153" s="137" t="str">
        <f t="shared" si="430"/>
        <v/>
      </c>
    </row>
    <row r="2154" spans="3:68" ht="20.100000000000001" customHeight="1" x14ac:dyDescent="0.25">
      <c r="C2154" s="12"/>
      <c r="E2154" s="130"/>
      <c r="F2154" s="130"/>
      <c r="S2154" s="138"/>
      <c r="U2154" s="154"/>
      <c r="V2154" s="154"/>
      <c r="AF2154" s="137">
        <v>1330</v>
      </c>
      <c r="AG2154" s="137">
        <f t="shared" si="421"/>
        <v>1.3200000000000003</v>
      </c>
      <c r="AK2154" s="137">
        <f t="shared" si="422"/>
        <v>0.16693704174171375</v>
      </c>
      <c r="AL2154" s="137">
        <f t="shared" si="423"/>
        <v>0.90658249100652832</v>
      </c>
      <c r="AM2154" s="137">
        <f t="shared" si="424"/>
        <v>0.16693704174171375</v>
      </c>
      <c r="AN2154" s="137" t="str">
        <f t="shared" si="425"/>
        <v/>
      </c>
      <c r="AO2154" s="137" t="str">
        <f t="shared" si="426"/>
        <v/>
      </c>
      <c r="AP2154" s="137">
        <f t="shared" si="427"/>
        <v>0</v>
      </c>
      <c r="AQ2154" s="137" t="str">
        <f t="shared" si="428"/>
        <v/>
      </c>
      <c r="AR2154" s="137" t="str">
        <f t="shared" si="429"/>
        <v/>
      </c>
      <c r="AZ2154" s="163"/>
      <c r="BA2154" s="142"/>
      <c r="BB2154" s="163"/>
      <c r="BC2154" s="174"/>
      <c r="BD2154" s="174"/>
      <c r="BE2154" s="174"/>
      <c r="BF2154" s="174"/>
      <c r="BG2154" s="164"/>
      <c r="BH2154" s="164"/>
      <c r="BI2154" s="164"/>
      <c r="BK2154" s="137">
        <v>1307</v>
      </c>
      <c r="BL2154" s="137">
        <f t="shared" si="431"/>
        <v>8.358400000000124</v>
      </c>
      <c r="BM2154" s="137">
        <f t="shared" si="432"/>
        <v>0.30205355002000989</v>
      </c>
      <c r="BN2154" s="137">
        <f t="shared" si="433"/>
        <v>5.2604619592677704E-4</v>
      </c>
      <c r="BO2154" s="137" t="str">
        <f t="shared" si="434"/>
        <v/>
      </c>
      <c r="BP2154" s="137" t="str">
        <f t="shared" si="430"/>
        <v/>
      </c>
    </row>
    <row r="2155" spans="3:68" ht="20.100000000000001" customHeight="1" x14ac:dyDescent="0.25">
      <c r="C2155" s="12"/>
      <c r="E2155" s="130"/>
      <c r="F2155" s="130"/>
      <c r="S2155" s="138"/>
      <c r="U2155" s="154"/>
      <c r="V2155" s="154"/>
      <c r="AF2155" s="137">
        <v>1331</v>
      </c>
      <c r="AG2155" s="137">
        <f t="shared" si="421"/>
        <v>1.3239999999999998</v>
      </c>
      <c r="AK2155" s="137">
        <f t="shared" si="422"/>
        <v>0.16605660858188256</v>
      </c>
      <c r="AL2155" s="137">
        <f t="shared" si="423"/>
        <v>0.90724847764324723</v>
      </c>
      <c r="AM2155" s="137">
        <f t="shared" si="424"/>
        <v>0.16605660858188256</v>
      </c>
      <c r="AN2155" s="137" t="str">
        <f t="shared" si="425"/>
        <v/>
      </c>
      <c r="AO2155" s="137" t="str">
        <f t="shared" si="426"/>
        <v/>
      </c>
      <c r="AP2155" s="137">
        <f t="shared" si="427"/>
        <v>0</v>
      </c>
      <c r="AQ2155" s="137" t="str">
        <f t="shared" si="428"/>
        <v/>
      </c>
      <c r="AR2155" s="137" t="str">
        <f t="shared" si="429"/>
        <v/>
      </c>
      <c r="AZ2155" s="163"/>
      <c r="BA2155" s="142"/>
      <c r="BB2155" s="163"/>
      <c r="BC2155" s="174"/>
      <c r="BD2155" s="174"/>
      <c r="BE2155" s="174"/>
      <c r="BF2155" s="174"/>
      <c r="BG2155" s="164"/>
      <c r="BH2155" s="164"/>
      <c r="BI2155" s="164"/>
      <c r="BK2155" s="137">
        <v>1308</v>
      </c>
      <c r="BL2155" s="137">
        <f t="shared" si="431"/>
        <v>8.3648000000001232</v>
      </c>
      <c r="BM2155" s="137">
        <f t="shared" si="432"/>
        <v>0.30152750382408311</v>
      </c>
      <c r="BN2155" s="137">
        <f t="shared" si="433"/>
        <v>5.2536949315717951E-4</v>
      </c>
      <c r="BO2155" s="137" t="str">
        <f t="shared" si="434"/>
        <v/>
      </c>
      <c r="BP2155" s="137" t="str">
        <f t="shared" si="430"/>
        <v/>
      </c>
    </row>
    <row r="2156" spans="3:68" ht="20.100000000000001" customHeight="1" x14ac:dyDescent="0.25">
      <c r="C2156" s="12"/>
      <c r="E2156" s="130"/>
      <c r="F2156" s="130"/>
      <c r="S2156" s="138"/>
      <c r="U2156" s="154"/>
      <c r="V2156" s="154"/>
      <c r="AF2156" s="137">
        <v>1332</v>
      </c>
      <c r="AG2156" s="137">
        <f t="shared" si="421"/>
        <v>1.3280000000000003</v>
      </c>
      <c r="AK2156" s="137">
        <f t="shared" si="422"/>
        <v>0.16517817599255935</v>
      </c>
      <c r="AL2156" s="137">
        <f t="shared" si="423"/>
        <v>0.90791094654261906</v>
      </c>
      <c r="AM2156" s="137">
        <f t="shared" si="424"/>
        <v>0.16517817599255935</v>
      </c>
      <c r="AN2156" s="137" t="str">
        <f t="shared" si="425"/>
        <v/>
      </c>
      <c r="AO2156" s="137" t="str">
        <f t="shared" si="426"/>
        <v/>
      </c>
      <c r="AP2156" s="137">
        <f t="shared" si="427"/>
        <v>0</v>
      </c>
      <c r="AQ2156" s="137" t="str">
        <f t="shared" si="428"/>
        <v/>
      </c>
      <c r="AR2156" s="137" t="str">
        <f t="shared" si="429"/>
        <v/>
      </c>
      <c r="AZ2156" s="163"/>
      <c r="BA2156" s="142"/>
      <c r="BB2156" s="163"/>
      <c r="BC2156" s="174"/>
      <c r="BD2156" s="174"/>
      <c r="BE2156" s="174"/>
      <c r="BF2156" s="174"/>
      <c r="BG2156" s="164"/>
      <c r="BH2156" s="164"/>
      <c r="BI2156" s="164"/>
      <c r="BK2156" s="137">
        <v>1309</v>
      </c>
      <c r="BL2156" s="137">
        <f t="shared" si="431"/>
        <v>8.3712000000001225</v>
      </c>
      <c r="BM2156" s="137">
        <f t="shared" si="432"/>
        <v>0.30100213433092593</v>
      </c>
      <c r="BN2156" s="137">
        <f t="shared" si="433"/>
        <v>5.2469289359946547E-4</v>
      </c>
      <c r="BO2156" s="137" t="str">
        <f t="shared" si="434"/>
        <v/>
      </c>
      <c r="BP2156" s="137" t="str">
        <f t="shared" si="430"/>
        <v/>
      </c>
    </row>
    <row r="2157" spans="3:68" ht="20.100000000000001" customHeight="1" x14ac:dyDescent="0.25">
      <c r="C2157" s="12"/>
      <c r="E2157" s="130"/>
      <c r="F2157" s="130"/>
      <c r="S2157" s="138"/>
      <c r="U2157" s="154"/>
      <c r="V2157" s="154"/>
      <c r="AF2157" s="137">
        <v>1333</v>
      </c>
      <c r="AG2157" s="137">
        <f t="shared" si="421"/>
        <v>1.3319999999999999</v>
      </c>
      <c r="AK2157" s="137">
        <f t="shared" si="422"/>
        <v>0.16430176142607786</v>
      </c>
      <c r="AL2157" s="137">
        <f t="shared" si="423"/>
        <v>0.90856990574189322</v>
      </c>
      <c r="AM2157" s="137">
        <f t="shared" si="424"/>
        <v>0.16430176142607786</v>
      </c>
      <c r="AN2157" s="137" t="str">
        <f t="shared" si="425"/>
        <v/>
      </c>
      <c r="AO2157" s="137" t="str">
        <f t="shared" si="426"/>
        <v/>
      </c>
      <c r="AP2157" s="137">
        <f t="shared" si="427"/>
        <v>0</v>
      </c>
      <c r="AQ2157" s="137" t="str">
        <f t="shared" si="428"/>
        <v/>
      </c>
      <c r="AR2157" s="137" t="str">
        <f t="shared" si="429"/>
        <v/>
      </c>
      <c r="AZ2157" s="163"/>
      <c r="BA2157" s="142"/>
      <c r="BB2157" s="163"/>
      <c r="BC2157" s="174"/>
      <c r="BD2157" s="174"/>
      <c r="BE2157" s="174"/>
      <c r="BF2157" s="174"/>
      <c r="BG2157" s="164"/>
      <c r="BH2157" s="164"/>
      <c r="BI2157" s="164"/>
      <c r="BK2157" s="137">
        <v>1310</v>
      </c>
      <c r="BL2157" s="137">
        <f t="shared" si="431"/>
        <v>8.3776000000001218</v>
      </c>
      <c r="BM2157" s="137">
        <f t="shared" si="432"/>
        <v>0.30047744143732646</v>
      </c>
      <c r="BN2157" s="137">
        <f t="shared" si="433"/>
        <v>5.2401640026883411E-4</v>
      </c>
      <c r="BO2157" s="137" t="str">
        <f t="shared" si="434"/>
        <v/>
      </c>
      <c r="BP2157" s="137" t="str">
        <f t="shared" si="430"/>
        <v/>
      </c>
    </row>
    <row r="2158" spans="3:68" ht="20.100000000000001" customHeight="1" x14ac:dyDescent="0.25">
      <c r="C2158" s="12"/>
      <c r="E2158" s="130"/>
      <c r="F2158" s="130"/>
      <c r="S2158" s="138"/>
      <c r="U2158" s="154"/>
      <c r="V2158" s="154"/>
      <c r="AF2158" s="137">
        <v>1334</v>
      </c>
      <c r="AG2158" s="137">
        <f t="shared" si="421"/>
        <v>1.3360000000000003</v>
      </c>
      <c r="AK2158" s="137">
        <f t="shared" si="422"/>
        <v>0.16342738214570313</v>
      </c>
      <c r="AL2158" s="137">
        <f t="shared" si="423"/>
        <v>0.90922536334775095</v>
      </c>
      <c r="AM2158" s="137">
        <f t="shared" si="424"/>
        <v>0.16342738214570313</v>
      </c>
      <c r="AN2158" s="137" t="str">
        <f t="shared" si="425"/>
        <v/>
      </c>
      <c r="AO2158" s="137" t="str">
        <f t="shared" si="426"/>
        <v/>
      </c>
      <c r="AP2158" s="137">
        <f t="shared" si="427"/>
        <v>0</v>
      </c>
      <c r="AQ2158" s="137" t="str">
        <f t="shared" si="428"/>
        <v/>
      </c>
      <c r="AR2158" s="137" t="str">
        <f t="shared" si="429"/>
        <v/>
      </c>
      <c r="AZ2158" s="163"/>
      <c r="BA2158" s="142"/>
      <c r="BB2158" s="163"/>
      <c r="BC2158" s="174"/>
      <c r="BD2158" s="174"/>
      <c r="BE2158" s="174"/>
      <c r="BF2158" s="174"/>
      <c r="BG2158" s="164"/>
      <c r="BH2158" s="164"/>
      <c r="BI2158" s="164"/>
      <c r="BK2158" s="137">
        <v>1311</v>
      </c>
      <c r="BL2158" s="137">
        <f t="shared" si="431"/>
        <v>8.3840000000001211</v>
      </c>
      <c r="BM2158" s="137">
        <f t="shared" si="432"/>
        <v>0.29995342503705763</v>
      </c>
      <c r="BN2158" s="137">
        <f t="shared" si="433"/>
        <v>5.2334001616938242E-4</v>
      </c>
      <c r="BO2158" s="137" t="str">
        <f t="shared" si="434"/>
        <v/>
      </c>
      <c r="BP2158" s="137" t="str">
        <f t="shared" si="430"/>
        <v/>
      </c>
    </row>
    <row r="2159" spans="3:68" ht="20.100000000000001" customHeight="1" x14ac:dyDescent="0.25">
      <c r="C2159" s="12"/>
      <c r="E2159" s="130"/>
      <c r="F2159" s="130"/>
      <c r="S2159" s="138"/>
      <c r="U2159" s="154"/>
      <c r="V2159" s="154"/>
      <c r="AF2159" s="137">
        <v>1335</v>
      </c>
      <c r="AG2159" s="137">
        <f t="shared" si="421"/>
        <v>1.3399999999999999</v>
      </c>
      <c r="AK2159" s="137">
        <f t="shared" si="422"/>
        <v>0.16255505522553418</v>
      </c>
      <c r="AL2159" s="137">
        <f t="shared" si="423"/>
        <v>0.90987732753554751</v>
      </c>
      <c r="AM2159" s="137">
        <f t="shared" si="424"/>
        <v>0.16255505522553418</v>
      </c>
      <c r="AN2159" s="137" t="str">
        <f t="shared" si="425"/>
        <v/>
      </c>
      <c r="AO2159" s="137" t="str">
        <f t="shared" si="426"/>
        <v/>
      </c>
      <c r="AP2159" s="137">
        <f t="shared" si="427"/>
        <v>0</v>
      </c>
      <c r="AQ2159" s="137" t="str">
        <f t="shared" si="428"/>
        <v/>
      </c>
      <c r="AR2159" s="137" t="str">
        <f t="shared" si="429"/>
        <v/>
      </c>
      <c r="AZ2159" s="163"/>
      <c r="BA2159" s="142"/>
      <c r="BB2159" s="163"/>
      <c r="BC2159" s="174"/>
      <c r="BD2159" s="174"/>
      <c r="BE2159" s="174"/>
      <c r="BF2159" s="174"/>
      <c r="BG2159" s="164"/>
      <c r="BH2159" s="164"/>
      <c r="BI2159" s="164"/>
      <c r="BK2159" s="137">
        <v>1312</v>
      </c>
      <c r="BL2159" s="137">
        <f t="shared" si="431"/>
        <v>8.3904000000001204</v>
      </c>
      <c r="BM2159" s="137">
        <f t="shared" si="432"/>
        <v>0.29943008502088825</v>
      </c>
      <c r="BN2159" s="137">
        <f t="shared" si="433"/>
        <v>5.2266374429343898E-4</v>
      </c>
      <c r="BO2159" s="137" t="str">
        <f t="shared" si="434"/>
        <v/>
      </c>
      <c r="BP2159" s="137" t="str">
        <f t="shared" si="430"/>
        <v/>
      </c>
    </row>
    <row r="2160" spans="3:68" ht="20.100000000000001" customHeight="1" x14ac:dyDescent="0.25">
      <c r="C2160" s="12"/>
      <c r="E2160" s="130"/>
      <c r="F2160" s="130"/>
      <c r="S2160" s="138"/>
      <c r="U2160" s="154"/>
      <c r="V2160" s="154"/>
      <c r="AF2160" s="137">
        <v>1336</v>
      </c>
      <c r="AG2160" s="137">
        <f t="shared" si="421"/>
        <v>1.3440000000000003</v>
      </c>
      <c r="AK2160" s="137">
        <f t="shared" si="422"/>
        <v>0.1616847975504194</v>
      </c>
      <c r="AL2160" s="137">
        <f t="shared" si="423"/>
        <v>0.91052580654855697</v>
      </c>
      <c r="AM2160" s="137">
        <f t="shared" si="424"/>
        <v>0.1616847975504194</v>
      </c>
      <c r="AN2160" s="137" t="str">
        <f t="shared" si="425"/>
        <v/>
      </c>
      <c r="AO2160" s="137" t="str">
        <f t="shared" si="426"/>
        <v/>
      </c>
      <c r="AP2160" s="137">
        <f t="shared" si="427"/>
        <v>0</v>
      </c>
      <c r="AQ2160" s="137" t="str">
        <f t="shared" si="428"/>
        <v/>
      </c>
      <c r="AR2160" s="137" t="str">
        <f t="shared" si="429"/>
        <v/>
      </c>
      <c r="AZ2160" s="163"/>
      <c r="BA2160" s="142"/>
      <c r="BB2160" s="163"/>
      <c r="BC2160" s="174"/>
      <c r="BD2160" s="174"/>
      <c r="BE2160" s="174"/>
      <c r="BF2160" s="174"/>
      <c r="BG2160" s="164"/>
      <c r="BH2160" s="164"/>
      <c r="BI2160" s="164"/>
      <c r="BK2160" s="137">
        <v>1313</v>
      </c>
      <c r="BL2160" s="137">
        <f t="shared" si="431"/>
        <v>8.3968000000001197</v>
      </c>
      <c r="BM2160" s="137">
        <f t="shared" si="432"/>
        <v>0.29890742127659481</v>
      </c>
      <c r="BN2160" s="137">
        <f t="shared" si="433"/>
        <v>5.2198758762139752E-4</v>
      </c>
      <c r="BO2160" s="137" t="str">
        <f t="shared" si="434"/>
        <v/>
      </c>
      <c r="BP2160" s="137" t="str">
        <f t="shared" si="430"/>
        <v/>
      </c>
    </row>
    <row r="2161" spans="3:68" ht="20.100000000000001" customHeight="1" x14ac:dyDescent="0.25">
      <c r="C2161" s="12"/>
      <c r="E2161" s="130"/>
      <c r="F2161" s="130"/>
      <c r="S2161" s="138"/>
      <c r="U2161" s="154"/>
      <c r="V2161" s="154"/>
      <c r="AF2161" s="137">
        <v>1337</v>
      </c>
      <c r="AG2161" s="137">
        <f t="shared" si="421"/>
        <v>1.3479999999999999</v>
      </c>
      <c r="AK2161" s="137">
        <f t="shared" si="422"/>
        <v>0.16081662581589054</v>
      </c>
      <c r="AL2161" s="137">
        <f t="shared" si="423"/>
        <v>0.91117080869721345</v>
      </c>
      <c r="AM2161" s="137">
        <f t="shared" si="424"/>
        <v>0.16081662581589054</v>
      </c>
      <c r="AN2161" s="137" t="str">
        <f t="shared" si="425"/>
        <v/>
      </c>
      <c r="AO2161" s="137" t="str">
        <f t="shared" si="426"/>
        <v/>
      </c>
      <c r="AP2161" s="137">
        <f t="shared" si="427"/>
        <v>0</v>
      </c>
      <c r="AQ2161" s="137" t="str">
        <f t="shared" si="428"/>
        <v/>
      </c>
      <c r="AR2161" s="137" t="str">
        <f t="shared" si="429"/>
        <v/>
      </c>
      <c r="AZ2161" s="163"/>
      <c r="BA2161" s="142"/>
      <c r="BB2161" s="163"/>
      <c r="BC2161" s="174"/>
      <c r="BD2161" s="174"/>
      <c r="BE2161" s="174"/>
      <c r="BF2161" s="174"/>
      <c r="BG2161" s="164"/>
      <c r="BH2161" s="164"/>
      <c r="BI2161" s="164"/>
      <c r="BK2161" s="137">
        <v>1314</v>
      </c>
      <c r="BL2161" s="137">
        <f t="shared" si="431"/>
        <v>8.403200000000119</v>
      </c>
      <c r="BM2161" s="137">
        <f t="shared" si="432"/>
        <v>0.29838543368897341</v>
      </c>
      <c r="BN2161" s="137">
        <f t="shared" si="433"/>
        <v>5.2131154912332667E-4</v>
      </c>
      <c r="BO2161" s="137" t="str">
        <f t="shared" si="434"/>
        <v/>
      </c>
      <c r="BP2161" s="137" t="str">
        <f t="shared" si="430"/>
        <v/>
      </c>
    </row>
    <row r="2162" spans="3:68" ht="20.100000000000001" customHeight="1" x14ac:dyDescent="0.25">
      <c r="C2162" s="12"/>
      <c r="E2162" s="130"/>
      <c r="F2162" s="130"/>
      <c r="S2162" s="138"/>
      <c r="U2162" s="154"/>
      <c r="V2162" s="154"/>
      <c r="AF2162" s="137">
        <v>1338</v>
      </c>
      <c r="AG2162" s="137">
        <f t="shared" si="421"/>
        <v>1.3520000000000003</v>
      </c>
      <c r="AK2162" s="137">
        <f t="shared" si="422"/>
        <v>0.15995055652810899</v>
      </c>
      <c r="AL2162" s="137">
        <f t="shared" si="423"/>
        <v>0.91181234235835484</v>
      </c>
      <c r="AM2162" s="137">
        <f t="shared" si="424"/>
        <v>0.15995055652810899</v>
      </c>
      <c r="AN2162" s="137" t="str">
        <f t="shared" si="425"/>
        <v/>
      </c>
      <c r="AO2162" s="137" t="str">
        <f t="shared" si="426"/>
        <v/>
      </c>
      <c r="AP2162" s="137">
        <f t="shared" si="427"/>
        <v>0</v>
      </c>
      <c r="AQ2162" s="137" t="str">
        <f t="shared" si="428"/>
        <v/>
      </c>
      <c r="AR2162" s="137" t="str">
        <f t="shared" si="429"/>
        <v/>
      </c>
      <c r="AZ2162" s="163"/>
      <c r="BA2162" s="142"/>
      <c r="BB2162" s="163"/>
      <c r="BC2162" s="174"/>
      <c r="BD2162" s="174"/>
      <c r="BE2162" s="174"/>
      <c r="BF2162" s="174"/>
      <c r="BG2162" s="164"/>
      <c r="BH2162" s="164"/>
      <c r="BI2162" s="164"/>
      <c r="BK2162" s="137">
        <v>1315</v>
      </c>
      <c r="BL2162" s="137">
        <f t="shared" si="431"/>
        <v>8.4096000000001183</v>
      </c>
      <c r="BM2162" s="137">
        <f t="shared" si="432"/>
        <v>0.29786412213985008</v>
      </c>
      <c r="BN2162" s="137">
        <f t="shared" si="433"/>
        <v>5.2063563175691607E-4</v>
      </c>
      <c r="BO2162" s="137" t="str">
        <f t="shared" si="434"/>
        <v/>
      </c>
      <c r="BP2162" s="137" t="str">
        <f t="shared" si="430"/>
        <v/>
      </c>
    </row>
    <row r="2163" spans="3:68" ht="20.100000000000001" customHeight="1" x14ac:dyDescent="0.25">
      <c r="C2163" s="12"/>
      <c r="E2163" s="130"/>
      <c r="F2163" s="130"/>
      <c r="S2163" s="138"/>
      <c r="U2163" s="154"/>
      <c r="V2163" s="154"/>
      <c r="AF2163" s="137">
        <v>1339</v>
      </c>
      <c r="AG2163" s="137">
        <f t="shared" si="421"/>
        <v>1.3559999999999999</v>
      </c>
      <c r="AK2163" s="137">
        <f t="shared" si="422"/>
        <v>0.15908660600383065</v>
      </c>
      <c r="AL2163" s="137">
        <f t="shared" si="423"/>
        <v>0.91245041597446463</v>
      </c>
      <c r="AM2163" s="137">
        <f t="shared" si="424"/>
        <v>0.15908660600383065</v>
      </c>
      <c r="AN2163" s="137" t="str">
        <f t="shared" si="425"/>
        <v/>
      </c>
      <c r="AO2163" s="137" t="str">
        <f t="shared" si="426"/>
        <v/>
      </c>
      <c r="AP2163" s="137">
        <f t="shared" si="427"/>
        <v>0</v>
      </c>
      <c r="AQ2163" s="137" t="str">
        <f t="shared" si="428"/>
        <v/>
      </c>
      <c r="AR2163" s="137" t="str">
        <f t="shared" si="429"/>
        <v/>
      </c>
      <c r="AZ2163" s="163"/>
      <c r="BA2163" s="142"/>
      <c r="BB2163" s="163"/>
      <c r="BC2163" s="174"/>
      <c r="BD2163" s="174"/>
      <c r="BE2163" s="174"/>
      <c r="BF2163" s="174"/>
      <c r="BG2163" s="164"/>
      <c r="BH2163" s="164"/>
      <c r="BI2163" s="164"/>
      <c r="BK2163" s="137">
        <v>1316</v>
      </c>
      <c r="BL2163" s="137">
        <f t="shared" si="431"/>
        <v>8.4160000000001176</v>
      </c>
      <c r="BM2163" s="137">
        <f t="shared" si="432"/>
        <v>0.29734348650809317</v>
      </c>
      <c r="BN2163" s="137">
        <f t="shared" si="433"/>
        <v>5.1995983846869764E-4</v>
      </c>
      <c r="BO2163" s="137" t="str">
        <f t="shared" si="434"/>
        <v/>
      </c>
      <c r="BP2163" s="137" t="str">
        <f t="shared" si="430"/>
        <v/>
      </c>
    </row>
    <row r="2164" spans="3:68" ht="20.100000000000001" customHeight="1" x14ac:dyDescent="0.25">
      <c r="C2164" s="12"/>
      <c r="E2164" s="130"/>
      <c r="F2164" s="130"/>
      <c r="S2164" s="138"/>
      <c r="U2164" s="154"/>
      <c r="V2164" s="154"/>
      <c r="AF2164" s="137">
        <v>1340</v>
      </c>
      <c r="AG2164" s="137">
        <f t="shared" si="421"/>
        <v>1.3600000000000003</v>
      </c>
      <c r="AK2164" s="137">
        <f t="shared" si="422"/>
        <v>0.15822479037038298</v>
      </c>
      <c r="AL2164" s="137">
        <f t="shared" si="423"/>
        <v>0.91308503805291497</v>
      </c>
      <c r="AM2164" s="137">
        <f t="shared" si="424"/>
        <v>0.15822479037038298</v>
      </c>
      <c r="AN2164" s="137" t="str">
        <f t="shared" si="425"/>
        <v/>
      </c>
      <c r="AO2164" s="137" t="str">
        <f t="shared" si="426"/>
        <v/>
      </c>
      <c r="AP2164" s="137">
        <f t="shared" si="427"/>
        <v>0</v>
      </c>
      <c r="AQ2164" s="137" t="str">
        <f t="shared" si="428"/>
        <v/>
      </c>
      <c r="AR2164" s="137" t="str">
        <f t="shared" si="429"/>
        <v/>
      </c>
      <c r="AZ2164" s="163"/>
      <c r="BA2164" s="142"/>
      <c r="BB2164" s="163"/>
      <c r="BC2164" s="174"/>
      <c r="BD2164" s="174"/>
      <c r="BE2164" s="174"/>
      <c r="BF2164" s="174"/>
      <c r="BG2164" s="164"/>
      <c r="BH2164" s="164"/>
      <c r="BI2164" s="164"/>
      <c r="BK2164" s="137">
        <v>1317</v>
      </c>
      <c r="BL2164" s="137">
        <f t="shared" si="431"/>
        <v>8.4224000000001169</v>
      </c>
      <c r="BM2164" s="137">
        <f t="shared" si="432"/>
        <v>0.29682352666962447</v>
      </c>
      <c r="BN2164" s="137">
        <f t="shared" si="433"/>
        <v>5.1928417219321288E-4</v>
      </c>
      <c r="BO2164" s="137" t="str">
        <f t="shared" si="434"/>
        <v/>
      </c>
      <c r="BP2164" s="137" t="str">
        <f t="shared" si="430"/>
        <v/>
      </c>
    </row>
    <row r="2165" spans="3:68" ht="20.100000000000001" customHeight="1" x14ac:dyDescent="0.25">
      <c r="C2165" s="12"/>
      <c r="E2165" s="130"/>
      <c r="F2165" s="130"/>
      <c r="S2165" s="138"/>
      <c r="U2165" s="154"/>
      <c r="V2165" s="154"/>
      <c r="AF2165" s="137">
        <v>1341</v>
      </c>
      <c r="AG2165" s="137">
        <f t="shared" si="421"/>
        <v>1.3639999999999999</v>
      </c>
      <c r="AK2165" s="137">
        <f t="shared" si="422"/>
        <v>0.15736512556566029</v>
      </c>
      <c r="AL2165" s="137">
        <f t="shared" si="423"/>
        <v>0.91371621716520779</v>
      </c>
      <c r="AM2165" s="137">
        <f t="shared" si="424"/>
        <v>0.15736512556566029</v>
      </c>
      <c r="AN2165" s="137" t="str">
        <f t="shared" si="425"/>
        <v/>
      </c>
      <c r="AO2165" s="137" t="str">
        <f t="shared" si="426"/>
        <v/>
      </c>
      <c r="AP2165" s="137">
        <f t="shared" si="427"/>
        <v>0</v>
      </c>
      <c r="AQ2165" s="137" t="str">
        <f t="shared" si="428"/>
        <v/>
      </c>
      <c r="AR2165" s="137" t="str">
        <f t="shared" si="429"/>
        <v/>
      </c>
      <c r="AZ2165" s="163"/>
      <c r="BA2165" s="142"/>
      <c r="BB2165" s="163"/>
      <c r="BC2165" s="174"/>
      <c r="BD2165" s="174"/>
      <c r="BE2165" s="174"/>
      <c r="BF2165" s="174"/>
      <c r="BG2165" s="164"/>
      <c r="BH2165" s="164"/>
      <c r="BI2165" s="164"/>
      <c r="BK2165" s="137">
        <v>1318</v>
      </c>
      <c r="BL2165" s="137">
        <f t="shared" si="431"/>
        <v>8.4288000000001162</v>
      </c>
      <c r="BM2165" s="137">
        <f t="shared" si="432"/>
        <v>0.29630424249743126</v>
      </c>
      <c r="BN2165" s="137">
        <f t="shared" si="433"/>
        <v>5.1860863585490025E-4</v>
      </c>
      <c r="BO2165" s="137" t="str">
        <f t="shared" si="434"/>
        <v/>
      </c>
      <c r="BP2165" s="137" t="str">
        <f t="shared" si="430"/>
        <v/>
      </c>
    </row>
    <row r="2166" spans="3:68" ht="20.100000000000001" customHeight="1" x14ac:dyDescent="0.25">
      <c r="C2166" s="12"/>
      <c r="E2166" s="130"/>
      <c r="F2166" s="130"/>
      <c r="S2166" s="138"/>
      <c r="U2166" s="154"/>
      <c r="V2166" s="154"/>
      <c r="AF2166" s="137">
        <v>1342</v>
      </c>
      <c r="AG2166" s="137">
        <f t="shared" si="421"/>
        <v>1.3680000000000003</v>
      </c>
      <c r="AK2166" s="137">
        <f t="shared" si="422"/>
        <v>0.15650762733813126</v>
      </c>
      <c r="AL2166" s="137">
        <f t="shared" si="423"/>
        <v>0.91434396194621836</v>
      </c>
      <c r="AM2166" s="137">
        <f t="shared" si="424"/>
        <v>0.15650762733813126</v>
      </c>
      <c r="AN2166" s="137" t="str">
        <f t="shared" si="425"/>
        <v/>
      </c>
      <c r="AO2166" s="137" t="str">
        <f t="shared" si="426"/>
        <v/>
      </c>
      <c r="AP2166" s="137">
        <f t="shared" si="427"/>
        <v>0</v>
      </c>
      <c r="AQ2166" s="137" t="str">
        <f t="shared" si="428"/>
        <v/>
      </c>
      <c r="AR2166" s="137" t="str">
        <f t="shared" si="429"/>
        <v/>
      </c>
      <c r="AZ2166" s="163"/>
      <c r="BA2166" s="142"/>
      <c r="BB2166" s="163"/>
      <c r="BC2166" s="174"/>
      <c r="BD2166" s="174"/>
      <c r="BE2166" s="174"/>
      <c r="BF2166" s="174"/>
      <c r="BG2166" s="164"/>
      <c r="BH2166" s="164"/>
      <c r="BI2166" s="164"/>
      <c r="BK2166" s="137">
        <v>1319</v>
      </c>
      <c r="BL2166" s="137">
        <f t="shared" si="431"/>
        <v>8.4352000000001155</v>
      </c>
      <c r="BM2166" s="137">
        <f t="shared" si="432"/>
        <v>0.29578563386157636</v>
      </c>
      <c r="BN2166" s="137">
        <f t="shared" si="433"/>
        <v>5.1793323236509758E-4</v>
      </c>
      <c r="BO2166" s="137" t="str">
        <f t="shared" si="434"/>
        <v/>
      </c>
      <c r="BP2166" s="137" t="str">
        <f t="shared" si="430"/>
        <v/>
      </c>
    </row>
    <row r="2167" spans="3:68" ht="20.100000000000001" customHeight="1" x14ac:dyDescent="0.25">
      <c r="C2167" s="12"/>
      <c r="E2167" s="130"/>
      <c r="F2167" s="130"/>
      <c r="S2167" s="138"/>
      <c r="U2167" s="154"/>
      <c r="V2167" s="154"/>
      <c r="AF2167" s="137">
        <v>1343</v>
      </c>
      <c r="AG2167" s="137">
        <f t="shared" si="421"/>
        <v>1.3719999999999999</v>
      </c>
      <c r="AK2167" s="137">
        <f t="shared" si="422"/>
        <v>0.15565231124686443</v>
      </c>
      <c r="AL2167" s="137">
        <f t="shared" si="423"/>
        <v>0.91496828109343631</v>
      </c>
      <c r="AM2167" s="137">
        <f t="shared" si="424"/>
        <v>0.15565231124686443</v>
      </c>
      <c r="AN2167" s="137" t="str">
        <f t="shared" si="425"/>
        <v/>
      </c>
      <c r="AO2167" s="137" t="str">
        <f t="shared" si="426"/>
        <v/>
      </c>
      <c r="AP2167" s="137">
        <f t="shared" si="427"/>
        <v>0</v>
      </c>
      <c r="AQ2167" s="137" t="str">
        <f t="shared" si="428"/>
        <v/>
      </c>
      <c r="AR2167" s="137" t="str">
        <f t="shared" si="429"/>
        <v/>
      </c>
      <c r="AZ2167" s="163"/>
      <c r="BA2167" s="142"/>
      <c r="BB2167" s="163"/>
      <c r="BC2167" s="174"/>
      <c r="BD2167" s="174"/>
      <c r="BE2167" s="174"/>
      <c r="BF2167" s="174"/>
      <c r="BG2167" s="164"/>
      <c r="BH2167" s="164"/>
      <c r="BI2167" s="164"/>
      <c r="BK2167" s="137">
        <v>1320</v>
      </c>
      <c r="BL2167" s="137">
        <f t="shared" si="431"/>
        <v>8.4416000000001148</v>
      </c>
      <c r="BM2167" s="137">
        <f t="shared" si="432"/>
        <v>0.29526770062921126</v>
      </c>
      <c r="BN2167" s="137">
        <f t="shared" si="433"/>
        <v>5.1725796462487317E-4</v>
      </c>
      <c r="BO2167" s="137" t="str">
        <f t="shared" si="434"/>
        <v/>
      </c>
      <c r="BP2167" s="137" t="str">
        <f t="shared" si="430"/>
        <v/>
      </c>
    </row>
    <row r="2168" spans="3:68" ht="20.100000000000001" customHeight="1" x14ac:dyDescent="0.25">
      <c r="C2168" s="12"/>
      <c r="E2168" s="130"/>
      <c r="F2168" s="130"/>
      <c r="S2168" s="138"/>
      <c r="U2168" s="154"/>
      <c r="V2168" s="154"/>
      <c r="AF2168" s="137">
        <v>1344</v>
      </c>
      <c r="AG2168" s="137">
        <f t="shared" si="421"/>
        <v>1.3760000000000003</v>
      </c>
      <c r="AK2168" s="137">
        <f t="shared" si="422"/>
        <v>0.15479919266156569</v>
      </c>
      <c r="AL2168" s="137">
        <f t="shared" si="423"/>
        <v>0.91558918336620965</v>
      </c>
      <c r="AM2168" s="137">
        <f t="shared" si="424"/>
        <v>0.15479919266156569</v>
      </c>
      <c r="AN2168" s="137" t="str">
        <f t="shared" si="425"/>
        <v/>
      </c>
      <c r="AO2168" s="137" t="str">
        <f t="shared" si="426"/>
        <v/>
      </c>
      <c r="AP2168" s="137">
        <f t="shared" si="427"/>
        <v>0</v>
      </c>
      <c r="AQ2168" s="137" t="str">
        <f t="shared" si="428"/>
        <v/>
      </c>
      <c r="AR2168" s="137" t="str">
        <f t="shared" si="429"/>
        <v/>
      </c>
      <c r="AZ2168" s="163"/>
      <c r="BA2168" s="142"/>
      <c r="BB2168" s="163"/>
      <c r="BC2168" s="174"/>
      <c r="BD2168" s="174"/>
      <c r="BE2168" s="174"/>
      <c r="BF2168" s="174"/>
      <c r="BG2168" s="164"/>
      <c r="BH2168" s="164"/>
      <c r="BI2168" s="164"/>
      <c r="BK2168" s="137">
        <v>1321</v>
      </c>
      <c r="BL2168" s="137">
        <f t="shared" si="431"/>
        <v>8.4480000000001141</v>
      </c>
      <c r="BM2168" s="137">
        <f t="shared" si="432"/>
        <v>0.29475044266458639</v>
      </c>
      <c r="BN2168" s="137">
        <f t="shared" si="433"/>
        <v>5.1658283552458162E-4</v>
      </c>
      <c r="BO2168" s="137" t="str">
        <f t="shared" si="434"/>
        <v/>
      </c>
      <c r="BP2168" s="137" t="str">
        <f t="shared" si="430"/>
        <v/>
      </c>
    </row>
    <row r="2169" spans="3:68" ht="20.100000000000001" customHeight="1" x14ac:dyDescent="0.25">
      <c r="C2169" s="12"/>
      <c r="E2169" s="130"/>
      <c r="F2169" s="130"/>
      <c r="S2169" s="138"/>
      <c r="U2169" s="154"/>
      <c r="V2169" s="154"/>
      <c r="AF2169" s="137">
        <v>1345</v>
      </c>
      <c r="AG2169" s="137">
        <f t="shared" ref="AG2169:AG2232" si="435">AG$818+(AF2169*AG$821)</f>
        <v>1.38</v>
      </c>
      <c r="AK2169" s="137">
        <f t="shared" ref="AK2169:AK2232" si="436">_xlfn.NORM.DIST(AG2169,AG$815,AG$816,0)</f>
        <v>0.15394828676263372</v>
      </c>
      <c r="AL2169" s="137">
        <f t="shared" ref="AL2169:AL2232" si="437">_xlfn.NORM.DIST(AG2169,AG$815,AG$816,1)</f>
        <v>0.91620667758498575</v>
      </c>
      <c r="AM2169" s="137">
        <f t="shared" ref="AM2169:AM2232" si="438">IF(OR(AL2169&lt;$AN$820,AL2169&gt;$AN$821),AK2169,"")</f>
        <v>0.15394828676263372</v>
      </c>
      <c r="AN2169" s="137" t="str">
        <f t="shared" ref="AN2169:AN2232" si="439">IF(AND(AL2169&gt;$AN$820,AL2169&lt;$AN$821),AK2169,"")</f>
        <v/>
      </c>
      <c r="AO2169" s="137" t="str">
        <f t="shared" ref="AO2169:AO2232" si="440">IF(AK2169=MAX(AK$824:AK$2815),AK2169,"")</f>
        <v/>
      </c>
      <c r="AP2169" s="137">
        <f t="shared" ref="AP2169:AP2232" si="441">_xlfn.NORM.DIST(AF2169,AN$816,AN$817,0)</f>
        <v>0</v>
      </c>
      <c r="AQ2169" s="137" t="str">
        <f t="shared" ref="AQ2169:AQ2232" si="442">IF(AP2169=MAX(AP$824:AP$2815),AK2169,"")</f>
        <v/>
      </c>
      <c r="AR2169" s="137" t="str">
        <f t="shared" ref="AR2169:AR2232" si="443">IF(AQ2169=MIN(AQ$824:AQ$2815),AQ2169,"")</f>
        <v/>
      </c>
      <c r="AZ2169" s="163"/>
      <c r="BA2169" s="142"/>
      <c r="BB2169" s="163"/>
      <c r="BC2169" s="174"/>
      <c r="BD2169" s="174"/>
      <c r="BE2169" s="174"/>
      <c r="BF2169" s="174"/>
      <c r="BG2169" s="164"/>
      <c r="BH2169" s="164"/>
      <c r="BI2169" s="164"/>
      <c r="BK2169" s="137">
        <v>1322</v>
      </c>
      <c r="BL2169" s="137">
        <f t="shared" si="431"/>
        <v>8.4544000000001134</v>
      </c>
      <c r="BM2169" s="137">
        <f t="shared" si="432"/>
        <v>0.29423385982906181</v>
      </c>
      <c r="BN2169" s="137">
        <f t="shared" si="433"/>
        <v>5.1590784794125488E-4</v>
      </c>
      <c r="BO2169" s="137" t="str">
        <f t="shared" si="434"/>
        <v/>
      </c>
      <c r="BP2169" s="137" t="str">
        <f t="shared" si="430"/>
        <v/>
      </c>
    </row>
    <row r="2170" spans="3:68" ht="20.100000000000001" customHeight="1" x14ac:dyDescent="0.25">
      <c r="C2170" s="12"/>
      <c r="E2170" s="130"/>
      <c r="F2170" s="130"/>
      <c r="S2170" s="138"/>
      <c r="U2170" s="154"/>
      <c r="V2170" s="154"/>
      <c r="AF2170" s="137">
        <v>1346</v>
      </c>
      <c r="AG2170" s="137">
        <f t="shared" si="435"/>
        <v>1.3840000000000003</v>
      </c>
      <c r="AK2170" s="137">
        <f t="shared" si="436"/>
        <v>0.1530996085412272</v>
      </c>
      <c r="AL2170" s="137">
        <f t="shared" si="437"/>
        <v>0.91682077263055572</v>
      </c>
      <c r="AM2170" s="137">
        <f t="shared" si="438"/>
        <v>0.1530996085412272</v>
      </c>
      <c r="AN2170" s="137" t="str">
        <f t="shared" si="439"/>
        <v/>
      </c>
      <c r="AO2170" s="137" t="str">
        <f t="shared" si="440"/>
        <v/>
      </c>
      <c r="AP2170" s="137">
        <f t="shared" si="441"/>
        <v>0</v>
      </c>
      <c r="AQ2170" s="137" t="str">
        <f t="shared" si="442"/>
        <v/>
      </c>
      <c r="AR2170" s="137" t="str">
        <f t="shared" si="443"/>
        <v/>
      </c>
      <c r="AZ2170" s="163"/>
      <c r="BA2170" s="142"/>
      <c r="BB2170" s="163"/>
      <c r="BC2170" s="174"/>
      <c r="BD2170" s="174"/>
      <c r="BE2170" s="174"/>
      <c r="BF2170" s="174"/>
      <c r="BG2170" s="164"/>
      <c r="BH2170" s="164"/>
      <c r="BI2170" s="164"/>
      <c r="BK2170" s="137">
        <v>1323</v>
      </c>
      <c r="BL2170" s="137">
        <f t="shared" si="431"/>
        <v>8.4608000000001127</v>
      </c>
      <c r="BM2170" s="137">
        <f t="shared" si="432"/>
        <v>0.29371795198112055</v>
      </c>
      <c r="BN2170" s="137">
        <f t="shared" si="433"/>
        <v>5.1523300474221045E-4</v>
      </c>
      <c r="BO2170" s="137" t="str">
        <f t="shared" si="434"/>
        <v/>
      </c>
      <c r="BP2170" s="137" t="str">
        <f t="shared" si="430"/>
        <v/>
      </c>
    </row>
    <row r="2171" spans="3:68" ht="20.100000000000001" customHeight="1" x14ac:dyDescent="0.25">
      <c r="C2171" s="12"/>
      <c r="E2171" s="130"/>
      <c r="F2171" s="130"/>
      <c r="S2171" s="138"/>
      <c r="U2171" s="154"/>
      <c r="V2171" s="154"/>
      <c r="AF2171" s="137">
        <v>1347</v>
      </c>
      <c r="AG2171" s="137">
        <f t="shared" si="435"/>
        <v>1.3879999999999999</v>
      </c>
      <c r="AK2171" s="137">
        <f t="shared" si="436"/>
        <v>0.15225317279934966</v>
      </c>
      <c r="AL2171" s="137">
        <f t="shared" si="437"/>
        <v>0.91743147744329667</v>
      </c>
      <c r="AM2171" s="137">
        <f t="shared" si="438"/>
        <v>0.15225317279934966</v>
      </c>
      <c r="AN2171" s="137" t="str">
        <f t="shared" si="439"/>
        <v/>
      </c>
      <c r="AO2171" s="137" t="str">
        <f t="shared" si="440"/>
        <v/>
      </c>
      <c r="AP2171" s="137">
        <f t="shared" si="441"/>
        <v>0</v>
      </c>
      <c r="AQ2171" s="137" t="str">
        <f t="shared" si="442"/>
        <v/>
      </c>
      <c r="AR2171" s="137" t="str">
        <f t="shared" si="443"/>
        <v/>
      </c>
      <c r="AZ2171" s="163"/>
      <c r="BA2171" s="142"/>
      <c r="BB2171" s="163"/>
      <c r="BC2171" s="174"/>
      <c r="BD2171" s="174"/>
      <c r="BE2171" s="174"/>
      <c r="BF2171" s="174"/>
      <c r="BG2171" s="164"/>
      <c r="BH2171" s="164"/>
      <c r="BI2171" s="164"/>
      <c r="BK2171" s="137">
        <v>1324</v>
      </c>
      <c r="BL2171" s="137">
        <f t="shared" si="431"/>
        <v>8.467200000000112</v>
      </c>
      <c r="BM2171" s="137">
        <f t="shared" si="432"/>
        <v>0.29320271897637834</v>
      </c>
      <c r="BN2171" s="137">
        <f t="shared" si="433"/>
        <v>5.1455830878294195E-4</v>
      </c>
      <c r="BO2171" s="137" t="str">
        <f t="shared" si="434"/>
        <v/>
      </c>
      <c r="BP2171" s="137" t="str">
        <f t="shared" si="430"/>
        <v/>
      </c>
    </row>
    <row r="2172" spans="3:68" ht="20.100000000000001" customHeight="1" x14ac:dyDescent="0.25">
      <c r="C2172" s="12"/>
      <c r="E2172" s="130"/>
      <c r="F2172" s="130"/>
      <c r="S2172" s="138"/>
      <c r="U2172" s="154"/>
      <c r="V2172" s="154"/>
      <c r="AF2172" s="137">
        <v>1348</v>
      </c>
      <c r="AG2172" s="137">
        <f t="shared" si="435"/>
        <v>1.3920000000000003</v>
      </c>
      <c r="AK2172" s="137">
        <f t="shared" si="436"/>
        <v>0.15140899414994616</v>
      </c>
      <c r="AL2172" s="137">
        <f t="shared" si="437"/>
        <v>0.91803880102241564</v>
      </c>
      <c r="AM2172" s="137">
        <f t="shared" si="438"/>
        <v>0.15140899414994616</v>
      </c>
      <c r="AN2172" s="137" t="str">
        <f t="shared" si="439"/>
        <v/>
      </c>
      <c r="AO2172" s="137" t="str">
        <f t="shared" si="440"/>
        <v/>
      </c>
      <c r="AP2172" s="137">
        <f t="shared" si="441"/>
        <v>0</v>
      </c>
      <c r="AQ2172" s="137" t="str">
        <f t="shared" si="442"/>
        <v/>
      </c>
      <c r="AR2172" s="137" t="str">
        <f t="shared" si="443"/>
        <v/>
      </c>
      <c r="AZ2172" s="163"/>
      <c r="BA2172" s="142"/>
      <c r="BB2172" s="163"/>
      <c r="BC2172" s="174"/>
      <c r="BD2172" s="174"/>
      <c r="BE2172" s="174"/>
      <c r="BF2172" s="174"/>
      <c r="BG2172" s="164"/>
      <c r="BH2172" s="164"/>
      <c r="BI2172" s="164"/>
      <c r="BK2172" s="137">
        <v>1325</v>
      </c>
      <c r="BL2172" s="137">
        <f t="shared" si="431"/>
        <v>8.4736000000001113</v>
      </c>
      <c r="BM2172" s="137">
        <f t="shared" si="432"/>
        <v>0.2926881606675954</v>
      </c>
      <c r="BN2172" s="137">
        <f t="shared" si="433"/>
        <v>5.1388376290806281E-4</v>
      </c>
      <c r="BO2172" s="137" t="str">
        <f t="shared" si="434"/>
        <v/>
      </c>
      <c r="BP2172" s="137" t="str">
        <f t="shared" si="430"/>
        <v/>
      </c>
    </row>
    <row r="2173" spans="3:68" ht="20.100000000000001" customHeight="1" x14ac:dyDescent="0.25">
      <c r="C2173" s="12"/>
      <c r="E2173" s="130"/>
      <c r="F2173" s="130"/>
      <c r="S2173" s="138"/>
      <c r="U2173" s="154"/>
      <c r="V2173" s="154"/>
      <c r="AF2173" s="137">
        <v>1349</v>
      </c>
      <c r="AG2173" s="137">
        <f t="shared" si="435"/>
        <v>1.3959999999999999</v>
      </c>
      <c r="AK2173" s="137">
        <f t="shared" si="436"/>
        <v>0.15056708701701729</v>
      </c>
      <c r="AL2173" s="137">
        <f t="shared" si="437"/>
        <v>0.91864275242519322</v>
      </c>
      <c r="AM2173" s="137">
        <f t="shared" si="438"/>
        <v>0.15056708701701729</v>
      </c>
      <c r="AN2173" s="137" t="str">
        <f t="shared" si="439"/>
        <v/>
      </c>
      <c r="AO2173" s="137" t="str">
        <f t="shared" si="440"/>
        <v/>
      </c>
      <c r="AP2173" s="137">
        <f t="shared" si="441"/>
        <v>0</v>
      </c>
      <c r="AQ2173" s="137" t="str">
        <f t="shared" si="442"/>
        <v/>
      </c>
      <c r="AR2173" s="137" t="str">
        <f t="shared" si="443"/>
        <v/>
      </c>
      <c r="AZ2173" s="163"/>
      <c r="BA2173" s="142"/>
      <c r="BB2173" s="163"/>
      <c r="BC2173" s="174"/>
      <c r="BD2173" s="174"/>
      <c r="BE2173" s="174"/>
      <c r="BF2173" s="174"/>
      <c r="BG2173" s="164"/>
      <c r="BH2173" s="164"/>
      <c r="BI2173" s="164"/>
      <c r="BK2173" s="137">
        <v>1326</v>
      </c>
      <c r="BL2173" s="137">
        <f t="shared" si="431"/>
        <v>8.4800000000001106</v>
      </c>
      <c r="BM2173" s="137">
        <f t="shared" si="432"/>
        <v>0.29217427690468734</v>
      </c>
      <c r="BN2173" s="137">
        <f t="shared" si="433"/>
        <v>5.1320936995025157E-4</v>
      </c>
      <c r="BO2173" s="137" t="str">
        <f t="shared" si="434"/>
        <v/>
      </c>
      <c r="BP2173" s="137" t="str">
        <f t="shared" si="430"/>
        <v/>
      </c>
    </row>
    <row r="2174" spans="3:68" ht="20.100000000000001" customHeight="1" x14ac:dyDescent="0.25">
      <c r="C2174" s="12"/>
      <c r="E2174" s="130"/>
      <c r="F2174" s="130"/>
      <c r="S2174" s="138"/>
      <c r="U2174" s="154"/>
      <c r="V2174" s="154"/>
      <c r="AF2174" s="137">
        <v>1350</v>
      </c>
      <c r="AG2174" s="137">
        <f t="shared" si="435"/>
        <v>1.4000000000000004</v>
      </c>
      <c r="AK2174" s="137">
        <f t="shared" si="436"/>
        <v>0.14972746563574479</v>
      </c>
      <c r="AL2174" s="137">
        <f t="shared" si="437"/>
        <v>0.91924334076622904</v>
      </c>
      <c r="AM2174" s="137">
        <f t="shared" si="438"/>
        <v>0.14972746563574479</v>
      </c>
      <c r="AN2174" s="137" t="str">
        <f t="shared" si="439"/>
        <v/>
      </c>
      <c r="AO2174" s="137" t="str">
        <f t="shared" si="440"/>
        <v/>
      </c>
      <c r="AP2174" s="137">
        <f t="shared" si="441"/>
        <v>0</v>
      </c>
      <c r="AQ2174" s="137" t="str">
        <f t="shared" si="442"/>
        <v/>
      </c>
      <c r="AR2174" s="137" t="str">
        <f t="shared" si="443"/>
        <v/>
      </c>
      <c r="AZ2174" s="163"/>
      <c r="BA2174" s="142"/>
      <c r="BB2174" s="163"/>
      <c r="BC2174" s="174"/>
      <c r="BD2174" s="174"/>
      <c r="BE2174" s="174"/>
      <c r="BF2174" s="174"/>
      <c r="BG2174" s="164"/>
      <c r="BH2174" s="164"/>
      <c r="BI2174" s="164"/>
      <c r="BK2174" s="137">
        <v>1327</v>
      </c>
      <c r="BL2174" s="137">
        <f t="shared" si="431"/>
        <v>8.4864000000001099</v>
      </c>
      <c r="BM2174" s="137">
        <f t="shared" si="432"/>
        <v>0.29166106753473708</v>
      </c>
      <c r="BN2174" s="137">
        <f t="shared" si="433"/>
        <v>5.1253513273086249E-4</v>
      </c>
      <c r="BO2174" s="137" t="str">
        <f t="shared" si="434"/>
        <v/>
      </c>
      <c r="BP2174" s="137" t="str">
        <f t="shared" si="430"/>
        <v/>
      </c>
    </row>
    <row r="2175" spans="3:68" ht="20.100000000000001" customHeight="1" x14ac:dyDescent="0.25">
      <c r="C2175" s="12"/>
      <c r="E2175" s="130"/>
      <c r="F2175" s="130"/>
      <c r="S2175" s="138"/>
      <c r="U2175" s="154"/>
      <c r="V2175" s="154"/>
      <c r="AF2175" s="137">
        <v>1351</v>
      </c>
      <c r="AG2175" s="137">
        <f t="shared" si="435"/>
        <v>1.4039999999999999</v>
      </c>
      <c r="AK2175" s="137">
        <f t="shared" si="436"/>
        <v>0.14889014405263437</v>
      </c>
      <c r="AL2175" s="137">
        <f t="shared" si="437"/>
        <v>0.91984057521668516</v>
      </c>
      <c r="AM2175" s="137">
        <f t="shared" si="438"/>
        <v>0.14889014405263437</v>
      </c>
      <c r="AN2175" s="137" t="str">
        <f t="shared" si="439"/>
        <v/>
      </c>
      <c r="AO2175" s="137" t="str">
        <f t="shared" si="440"/>
        <v/>
      </c>
      <c r="AP2175" s="137">
        <f t="shared" si="441"/>
        <v>0</v>
      </c>
      <c r="AQ2175" s="137" t="str">
        <f t="shared" si="442"/>
        <v/>
      </c>
      <c r="AR2175" s="137" t="str">
        <f t="shared" si="443"/>
        <v/>
      </c>
      <c r="AZ2175" s="163"/>
      <c r="BA2175" s="142"/>
      <c r="BB2175" s="163"/>
      <c r="BC2175" s="174"/>
      <c r="BD2175" s="174"/>
      <c r="BE2175" s="174"/>
      <c r="BF2175" s="174"/>
      <c r="BG2175" s="164"/>
      <c r="BH2175" s="164"/>
      <c r="BI2175" s="164"/>
      <c r="BK2175" s="137">
        <v>1328</v>
      </c>
      <c r="BL2175" s="137">
        <f t="shared" si="431"/>
        <v>8.4928000000001092</v>
      </c>
      <c r="BM2175" s="137">
        <f t="shared" si="432"/>
        <v>0.29114853240200622</v>
      </c>
      <c r="BN2175" s="137">
        <f t="shared" si="433"/>
        <v>5.1186105406181293E-4</v>
      </c>
      <c r="BO2175" s="137" t="str">
        <f t="shared" si="434"/>
        <v/>
      </c>
      <c r="BP2175" s="137" t="str">
        <f t="shared" si="430"/>
        <v/>
      </c>
    </row>
    <row r="2176" spans="3:68" ht="20.100000000000001" customHeight="1" x14ac:dyDescent="0.25">
      <c r="C2176" s="12"/>
      <c r="E2176" s="130"/>
      <c r="F2176" s="130"/>
      <c r="S2176" s="138"/>
      <c r="U2176" s="154"/>
      <c r="V2176" s="154"/>
      <c r="AF2176" s="137">
        <v>1352</v>
      </c>
      <c r="AG2176" s="137">
        <f t="shared" si="435"/>
        <v>1.4080000000000004</v>
      </c>
      <c r="AK2176" s="137">
        <f t="shared" si="436"/>
        <v>0.14805513612567003</v>
      </c>
      <c r="AL2176" s="137">
        <f t="shared" si="437"/>
        <v>0.92043446500353332</v>
      </c>
      <c r="AM2176" s="137">
        <f t="shared" si="438"/>
        <v>0.14805513612567003</v>
      </c>
      <c r="AN2176" s="137" t="str">
        <f t="shared" si="439"/>
        <v/>
      </c>
      <c r="AO2176" s="137" t="str">
        <f t="shared" si="440"/>
        <v/>
      </c>
      <c r="AP2176" s="137">
        <f t="shared" si="441"/>
        <v>0</v>
      </c>
      <c r="AQ2176" s="137" t="str">
        <f t="shared" si="442"/>
        <v/>
      </c>
      <c r="AR2176" s="137" t="str">
        <f t="shared" si="443"/>
        <v/>
      </c>
      <c r="AZ2176" s="163"/>
      <c r="BA2176" s="142"/>
      <c r="BB2176" s="163"/>
      <c r="BC2176" s="174"/>
      <c r="BD2176" s="174"/>
      <c r="BE2176" s="174"/>
      <c r="BF2176" s="174"/>
      <c r="BG2176" s="164"/>
      <c r="BH2176" s="164"/>
      <c r="BI2176" s="164"/>
      <c r="BK2176" s="137">
        <v>1329</v>
      </c>
      <c r="BL2176" s="137">
        <f t="shared" si="431"/>
        <v>8.4992000000001084</v>
      </c>
      <c r="BM2176" s="137">
        <f t="shared" si="432"/>
        <v>0.29063667134794441</v>
      </c>
      <c r="BN2176" s="137">
        <f t="shared" si="433"/>
        <v>5.1118713674158656E-4</v>
      </c>
      <c r="BO2176" s="137" t="str">
        <f t="shared" si="434"/>
        <v/>
      </c>
      <c r="BP2176" s="137" t="str">
        <f t="shared" si="430"/>
        <v/>
      </c>
    </row>
    <row r="2177" spans="3:68" ht="20.100000000000001" customHeight="1" x14ac:dyDescent="0.25">
      <c r="C2177" s="12"/>
      <c r="E2177" s="130"/>
      <c r="F2177" s="130"/>
      <c r="S2177" s="138"/>
      <c r="U2177" s="154"/>
      <c r="V2177" s="154"/>
      <c r="AF2177" s="137">
        <v>1353</v>
      </c>
      <c r="AG2177" s="137">
        <f t="shared" si="435"/>
        <v>1.4119999999999999</v>
      </c>
      <c r="AK2177" s="137">
        <f t="shared" si="436"/>
        <v>0.14722245552448529</v>
      </c>
      <c r="AL2177" s="137">
        <f t="shared" si="437"/>
        <v>0.92102501940879988</v>
      </c>
      <c r="AM2177" s="137">
        <f t="shared" si="438"/>
        <v>0.14722245552448529</v>
      </c>
      <c r="AN2177" s="137" t="str">
        <f t="shared" si="439"/>
        <v/>
      </c>
      <c r="AO2177" s="137" t="str">
        <f t="shared" si="440"/>
        <v/>
      </c>
      <c r="AP2177" s="137">
        <f t="shared" si="441"/>
        <v>0</v>
      </c>
      <c r="AQ2177" s="137" t="str">
        <f t="shared" si="442"/>
        <v/>
      </c>
      <c r="AR2177" s="137" t="str">
        <f t="shared" si="443"/>
        <v/>
      </c>
      <c r="AZ2177" s="163"/>
      <c r="BA2177" s="142"/>
      <c r="BB2177" s="163"/>
      <c r="BC2177" s="174"/>
      <c r="BD2177" s="174"/>
      <c r="BE2177" s="174"/>
      <c r="BF2177" s="174"/>
      <c r="BG2177" s="164"/>
      <c r="BH2177" s="164"/>
      <c r="BI2177" s="164"/>
      <c r="BK2177" s="137">
        <v>1330</v>
      </c>
      <c r="BL2177" s="137">
        <f t="shared" si="431"/>
        <v>8.5056000000001077</v>
      </c>
      <c r="BM2177" s="137">
        <f t="shared" si="432"/>
        <v>0.29012548421120282</v>
      </c>
      <c r="BN2177" s="137">
        <f t="shared" si="433"/>
        <v>5.1051338355856402E-4</v>
      </c>
      <c r="BO2177" s="137" t="str">
        <f t="shared" si="434"/>
        <v/>
      </c>
      <c r="BP2177" s="137" t="str">
        <f t="shared" si="430"/>
        <v/>
      </c>
    </row>
    <row r="2178" spans="3:68" ht="20.100000000000001" customHeight="1" x14ac:dyDescent="0.25">
      <c r="C2178" s="12"/>
      <c r="E2178" s="130"/>
      <c r="F2178" s="130"/>
      <c r="S2178" s="138"/>
      <c r="U2178" s="154"/>
      <c r="V2178" s="154"/>
      <c r="AF2178" s="137">
        <v>1354</v>
      </c>
      <c r="AG2178" s="137">
        <f t="shared" si="435"/>
        <v>1.4160000000000004</v>
      </c>
      <c r="AK2178" s="137">
        <f t="shared" si="436"/>
        <v>0.1463921157305455</v>
      </c>
      <c r="AL2178" s="137">
        <f t="shared" si="437"/>
        <v>0.9216122477688139</v>
      </c>
      <c r="AM2178" s="137">
        <f t="shared" si="438"/>
        <v>0.1463921157305455</v>
      </c>
      <c r="AN2178" s="137" t="str">
        <f t="shared" si="439"/>
        <v/>
      </c>
      <c r="AO2178" s="137" t="str">
        <f t="shared" si="440"/>
        <v/>
      </c>
      <c r="AP2178" s="137">
        <f t="shared" si="441"/>
        <v>0</v>
      </c>
      <c r="AQ2178" s="137" t="str">
        <f t="shared" si="442"/>
        <v/>
      </c>
      <c r="AR2178" s="137" t="str">
        <f t="shared" si="443"/>
        <v/>
      </c>
      <c r="AZ2178" s="163"/>
      <c r="BA2178" s="142"/>
      <c r="BB2178" s="163"/>
      <c r="BC2178" s="174"/>
      <c r="BD2178" s="174"/>
      <c r="BE2178" s="174"/>
      <c r="BF2178" s="174"/>
      <c r="BG2178" s="164"/>
      <c r="BH2178" s="164"/>
      <c r="BI2178" s="164"/>
      <c r="BK2178" s="137">
        <v>1331</v>
      </c>
      <c r="BL2178" s="137">
        <f t="shared" si="431"/>
        <v>8.512000000000107</v>
      </c>
      <c r="BM2178" s="137">
        <f t="shared" si="432"/>
        <v>0.28961497082764426</v>
      </c>
      <c r="BN2178" s="137">
        <f t="shared" si="433"/>
        <v>5.0983979729019024E-4</v>
      </c>
      <c r="BO2178" s="137" t="str">
        <f t="shared" si="434"/>
        <v/>
      </c>
      <c r="BP2178" s="137" t="str">
        <f t="shared" si="430"/>
        <v/>
      </c>
    </row>
    <row r="2179" spans="3:68" ht="20.100000000000001" customHeight="1" x14ac:dyDescent="0.25">
      <c r="C2179" s="12"/>
      <c r="E2179" s="130"/>
      <c r="F2179" s="130"/>
      <c r="S2179" s="138"/>
      <c r="U2179" s="154"/>
      <c r="V2179" s="154"/>
      <c r="AF2179" s="137">
        <v>1355</v>
      </c>
      <c r="AG2179" s="137">
        <f t="shared" si="435"/>
        <v>1.42</v>
      </c>
      <c r="AK2179" s="137">
        <f t="shared" si="436"/>
        <v>0.14556413003734761</v>
      </c>
      <c r="AL2179" s="137">
        <f t="shared" si="437"/>
        <v>0.92219615947345368</v>
      </c>
      <c r="AM2179" s="137">
        <f t="shared" si="438"/>
        <v>0.14556413003734761</v>
      </c>
      <c r="AN2179" s="137" t="str">
        <f t="shared" si="439"/>
        <v/>
      </c>
      <c r="AO2179" s="137" t="str">
        <f t="shared" si="440"/>
        <v/>
      </c>
      <c r="AP2179" s="137">
        <f t="shared" si="441"/>
        <v>0</v>
      </c>
      <c r="AQ2179" s="137" t="str">
        <f t="shared" si="442"/>
        <v/>
      </c>
      <c r="AR2179" s="137" t="str">
        <f t="shared" si="443"/>
        <v/>
      </c>
      <c r="AZ2179" s="163"/>
      <c r="BA2179" s="142"/>
      <c r="BB2179" s="163"/>
      <c r="BC2179" s="174"/>
      <c r="BD2179" s="174"/>
      <c r="BE2179" s="174"/>
      <c r="BF2179" s="174"/>
      <c r="BG2179" s="164"/>
      <c r="BH2179" s="164"/>
      <c r="BI2179" s="164"/>
      <c r="BK2179" s="137">
        <v>1332</v>
      </c>
      <c r="BL2179" s="137">
        <f t="shared" si="431"/>
        <v>8.5184000000001063</v>
      </c>
      <c r="BM2179" s="137">
        <f t="shared" si="432"/>
        <v>0.28910513103035407</v>
      </c>
      <c r="BN2179" s="137">
        <f t="shared" si="433"/>
        <v>5.0916638070236386E-4</v>
      </c>
      <c r="BO2179" s="137" t="str">
        <f t="shared" si="434"/>
        <v/>
      </c>
      <c r="BP2179" s="137" t="str">
        <f t="shared" si="430"/>
        <v/>
      </c>
    </row>
    <row r="2180" spans="3:68" ht="20.100000000000001" customHeight="1" x14ac:dyDescent="0.25">
      <c r="C2180" s="12"/>
      <c r="E2180" s="130"/>
      <c r="F2180" s="130"/>
      <c r="S2180" s="138"/>
      <c r="U2180" s="154"/>
      <c r="V2180" s="154"/>
      <c r="AF2180" s="137">
        <v>1356</v>
      </c>
      <c r="AG2180" s="137">
        <f t="shared" si="435"/>
        <v>1.4240000000000004</v>
      </c>
      <c r="AK2180" s="137">
        <f t="shared" si="436"/>
        <v>0.14473851155063003</v>
      </c>
      <c r="AL2180" s="137">
        <f t="shared" si="437"/>
        <v>0.92277676396539632</v>
      </c>
      <c r="AM2180" s="137">
        <f t="shared" si="438"/>
        <v>0.14473851155063003</v>
      </c>
      <c r="AN2180" s="137" t="str">
        <f t="shared" si="439"/>
        <v/>
      </c>
      <c r="AO2180" s="137" t="str">
        <f t="shared" si="440"/>
        <v/>
      </c>
      <c r="AP2180" s="137">
        <f t="shared" si="441"/>
        <v>0</v>
      </c>
      <c r="AQ2180" s="137" t="str">
        <f t="shared" si="442"/>
        <v/>
      </c>
      <c r="AR2180" s="137" t="str">
        <f t="shared" si="443"/>
        <v/>
      </c>
      <c r="AZ2180" s="163"/>
      <c r="BA2180" s="142"/>
      <c r="BB2180" s="163"/>
      <c r="BC2180" s="174"/>
      <c r="BD2180" s="174"/>
      <c r="BE2180" s="174"/>
      <c r="BF2180" s="174"/>
      <c r="BG2180" s="164"/>
      <c r="BH2180" s="164"/>
      <c r="BI2180" s="164"/>
      <c r="BK2180" s="137">
        <v>1333</v>
      </c>
      <c r="BL2180" s="137">
        <f t="shared" si="431"/>
        <v>8.5248000000001056</v>
      </c>
      <c r="BM2180" s="137">
        <f t="shared" si="432"/>
        <v>0.2885959646496517</v>
      </c>
      <c r="BN2180" s="137">
        <f t="shared" si="433"/>
        <v>5.0849313654999229E-4</v>
      </c>
      <c r="BO2180" s="137" t="str">
        <f t="shared" si="434"/>
        <v/>
      </c>
      <c r="BP2180" s="137" t="str">
        <f t="shared" si="430"/>
        <v/>
      </c>
    </row>
    <row r="2181" spans="3:68" ht="20.100000000000001" customHeight="1" x14ac:dyDescent="0.25">
      <c r="C2181" s="12"/>
      <c r="E2181" s="130"/>
      <c r="F2181" s="130"/>
      <c r="S2181" s="138"/>
      <c r="U2181" s="154"/>
      <c r="V2181" s="154"/>
      <c r="AF2181" s="137">
        <v>1357</v>
      </c>
      <c r="AG2181" s="137">
        <f t="shared" si="435"/>
        <v>1.4279999999999999</v>
      </c>
      <c r="AK2181" s="137">
        <f t="shared" si="436"/>
        <v>0.1439152731885999</v>
      </c>
      <c r="AL2181" s="137">
        <f t="shared" si="437"/>
        <v>0.92335407073936659</v>
      </c>
      <c r="AM2181" s="137">
        <f t="shared" si="438"/>
        <v>0.1439152731885999</v>
      </c>
      <c r="AN2181" s="137" t="str">
        <f t="shared" si="439"/>
        <v/>
      </c>
      <c r="AO2181" s="137" t="str">
        <f t="shared" si="440"/>
        <v/>
      </c>
      <c r="AP2181" s="137">
        <f t="shared" si="441"/>
        <v>0</v>
      </c>
      <c r="AQ2181" s="137" t="str">
        <f t="shared" si="442"/>
        <v/>
      </c>
      <c r="AR2181" s="137" t="str">
        <f t="shared" si="443"/>
        <v/>
      </c>
      <c r="AZ2181" s="163"/>
      <c r="BA2181" s="142"/>
      <c r="BB2181" s="163"/>
      <c r="BC2181" s="174"/>
      <c r="BD2181" s="174"/>
      <c r="BE2181" s="174"/>
      <c r="BF2181" s="174"/>
      <c r="BG2181" s="164"/>
      <c r="BH2181" s="164"/>
      <c r="BI2181" s="164"/>
      <c r="BK2181" s="137">
        <v>1334</v>
      </c>
      <c r="BL2181" s="137">
        <f t="shared" si="431"/>
        <v>8.5312000000001049</v>
      </c>
      <c r="BM2181" s="137">
        <f t="shared" si="432"/>
        <v>0.28808747151310171</v>
      </c>
      <c r="BN2181" s="137">
        <f t="shared" si="433"/>
        <v>5.0782006757693621E-4</v>
      </c>
      <c r="BO2181" s="137" t="str">
        <f t="shared" si="434"/>
        <v/>
      </c>
      <c r="BP2181" s="137" t="str">
        <f t="shared" si="430"/>
        <v/>
      </c>
    </row>
    <row r="2182" spans="3:68" ht="20.100000000000001" customHeight="1" x14ac:dyDescent="0.25">
      <c r="C2182" s="12"/>
      <c r="E2182" s="130"/>
      <c r="F2182" s="130"/>
      <c r="S2182" s="138"/>
      <c r="U2182" s="154"/>
      <c r="V2182" s="154"/>
      <c r="AF2182" s="137">
        <v>1358</v>
      </c>
      <c r="AG2182" s="137">
        <f t="shared" si="435"/>
        <v>1.4320000000000004</v>
      </c>
      <c r="AK2182" s="137">
        <f t="shared" si="436"/>
        <v>0.14309442768217082</v>
      </c>
      <c r="AL2182" s="137">
        <f t="shared" si="437"/>
        <v>0.92392808934138759</v>
      </c>
      <c r="AM2182" s="137">
        <f t="shared" si="438"/>
        <v>0.14309442768217082</v>
      </c>
      <c r="AN2182" s="137" t="str">
        <f t="shared" si="439"/>
        <v/>
      </c>
      <c r="AO2182" s="137" t="str">
        <f t="shared" si="440"/>
        <v/>
      </c>
      <c r="AP2182" s="137">
        <f t="shared" si="441"/>
        <v>0</v>
      </c>
      <c r="AQ2182" s="137" t="str">
        <f t="shared" si="442"/>
        <v/>
      </c>
      <c r="AR2182" s="137" t="str">
        <f t="shared" si="443"/>
        <v/>
      </c>
      <c r="AZ2182" s="163"/>
      <c r="BA2182" s="142"/>
      <c r="BB2182" s="163"/>
      <c r="BC2182" s="174"/>
      <c r="BD2182" s="174"/>
      <c r="BE2182" s="174"/>
      <c r="BF2182" s="174"/>
      <c r="BG2182" s="164"/>
      <c r="BH2182" s="164"/>
      <c r="BI2182" s="164"/>
      <c r="BK2182" s="137">
        <v>1335</v>
      </c>
      <c r="BL2182" s="137">
        <f t="shared" si="431"/>
        <v>8.5376000000001042</v>
      </c>
      <c r="BM2182" s="137">
        <f t="shared" si="432"/>
        <v>0.28757965144552478</v>
      </c>
      <c r="BN2182" s="137">
        <f t="shared" si="433"/>
        <v>5.0714717651595409E-4</v>
      </c>
      <c r="BO2182" s="137" t="str">
        <f t="shared" si="434"/>
        <v/>
      </c>
      <c r="BP2182" s="137" t="str">
        <f t="shared" si="430"/>
        <v/>
      </c>
    </row>
    <row r="2183" spans="3:68" ht="20.100000000000001" customHeight="1" x14ac:dyDescent="0.25">
      <c r="C2183" s="12"/>
      <c r="E2183" s="130"/>
      <c r="F2183" s="130"/>
      <c r="S2183" s="138"/>
      <c r="U2183" s="154"/>
      <c r="V2183" s="154"/>
      <c r="AF2183" s="137">
        <v>1359</v>
      </c>
      <c r="AG2183" s="137">
        <f t="shared" si="435"/>
        <v>1.4359999999999999</v>
      </c>
      <c r="AK2183" s="137">
        <f t="shared" si="436"/>
        <v>0.14227598757521709</v>
      </c>
      <c r="AL2183" s="137">
        <f t="shared" si="437"/>
        <v>0.92449882936803152</v>
      </c>
      <c r="AM2183" s="137">
        <f t="shared" si="438"/>
        <v>0.14227598757521709</v>
      </c>
      <c r="AN2183" s="137" t="str">
        <f t="shared" si="439"/>
        <v/>
      </c>
      <c r="AO2183" s="137" t="str">
        <f t="shared" si="440"/>
        <v/>
      </c>
      <c r="AP2183" s="137">
        <f t="shared" si="441"/>
        <v>0</v>
      </c>
      <c r="AQ2183" s="137" t="str">
        <f t="shared" si="442"/>
        <v/>
      </c>
      <c r="AR2183" s="137" t="str">
        <f t="shared" si="443"/>
        <v/>
      </c>
      <c r="AZ2183" s="163"/>
      <c r="BA2183" s="142"/>
      <c r="BB2183" s="163"/>
      <c r="BC2183" s="174"/>
      <c r="BD2183" s="174"/>
      <c r="BE2183" s="174"/>
      <c r="BF2183" s="174"/>
      <c r="BG2183" s="164"/>
      <c r="BH2183" s="164"/>
      <c r="BI2183" s="164"/>
      <c r="BK2183" s="137">
        <v>1336</v>
      </c>
      <c r="BL2183" s="137">
        <f t="shared" si="431"/>
        <v>8.5440000000001035</v>
      </c>
      <c r="BM2183" s="137">
        <f t="shared" si="432"/>
        <v>0.28707250426900882</v>
      </c>
      <c r="BN2183" s="137">
        <f t="shared" si="433"/>
        <v>5.0647446608897972E-4</v>
      </c>
      <c r="BO2183" s="137" t="str">
        <f t="shared" si="434"/>
        <v/>
      </c>
      <c r="BP2183" s="137" t="str">
        <f t="shared" si="430"/>
        <v/>
      </c>
    </row>
    <row r="2184" spans="3:68" ht="20.100000000000001" customHeight="1" x14ac:dyDescent="0.25">
      <c r="C2184" s="12"/>
      <c r="E2184" s="130"/>
      <c r="F2184" s="130"/>
      <c r="S2184" s="138"/>
      <c r="U2184" s="154"/>
      <c r="V2184" s="154"/>
      <c r="AF2184" s="137">
        <v>1360</v>
      </c>
      <c r="AG2184" s="137">
        <f t="shared" si="435"/>
        <v>1.4400000000000004</v>
      </c>
      <c r="AK2184" s="137">
        <f t="shared" si="436"/>
        <v>0.1414599652248387</v>
      </c>
      <c r="AL2184" s="137">
        <f t="shared" si="437"/>
        <v>0.92506630046567306</v>
      </c>
      <c r="AM2184" s="137">
        <f t="shared" si="438"/>
        <v>0.1414599652248387</v>
      </c>
      <c r="AN2184" s="137" t="str">
        <f t="shared" si="439"/>
        <v/>
      </c>
      <c r="AO2184" s="137" t="str">
        <f t="shared" si="440"/>
        <v/>
      </c>
      <c r="AP2184" s="137">
        <f t="shared" si="441"/>
        <v>0</v>
      </c>
      <c r="AQ2184" s="137" t="str">
        <f t="shared" si="442"/>
        <v/>
      </c>
      <c r="AR2184" s="137" t="str">
        <f t="shared" si="443"/>
        <v/>
      </c>
      <c r="AZ2184" s="163"/>
      <c r="BA2184" s="142"/>
      <c r="BB2184" s="163"/>
      <c r="BC2184" s="174"/>
      <c r="BD2184" s="174"/>
      <c r="BE2184" s="174"/>
      <c r="BF2184" s="174"/>
      <c r="BG2184" s="164"/>
      <c r="BH2184" s="164"/>
      <c r="BI2184" s="164"/>
      <c r="BK2184" s="137">
        <v>1337</v>
      </c>
      <c r="BL2184" s="137">
        <f t="shared" si="431"/>
        <v>8.5504000000001028</v>
      </c>
      <c r="BM2184" s="137">
        <f t="shared" si="432"/>
        <v>0.28656602980291984</v>
      </c>
      <c r="BN2184" s="137">
        <f t="shared" si="433"/>
        <v>5.0580193900684467E-4</v>
      </c>
      <c r="BO2184" s="137" t="str">
        <f t="shared" si="434"/>
        <v/>
      </c>
      <c r="BP2184" s="137" t="str">
        <f t="shared" si="430"/>
        <v/>
      </c>
    </row>
    <row r="2185" spans="3:68" ht="20.100000000000001" customHeight="1" x14ac:dyDescent="0.25">
      <c r="C2185" s="12"/>
      <c r="E2185" s="130"/>
      <c r="F2185" s="130"/>
      <c r="S2185" s="138"/>
      <c r="U2185" s="154"/>
      <c r="V2185" s="154"/>
      <c r="AF2185" s="137">
        <v>1361</v>
      </c>
      <c r="AG2185" s="137">
        <f t="shared" si="435"/>
        <v>1.444</v>
      </c>
      <c r="AK2185" s="137">
        <f t="shared" si="436"/>
        <v>0.14064637280164224</v>
      </c>
      <c r="AL2185" s="137">
        <f t="shared" si="437"/>
        <v>0.92563051232974147</v>
      </c>
      <c r="AM2185" s="137">
        <f t="shared" si="438"/>
        <v>0.14064637280164224</v>
      </c>
      <c r="AN2185" s="137" t="str">
        <f t="shared" si="439"/>
        <v/>
      </c>
      <c r="AO2185" s="137" t="str">
        <f t="shared" si="440"/>
        <v/>
      </c>
      <c r="AP2185" s="137">
        <f t="shared" si="441"/>
        <v>0</v>
      </c>
      <c r="AQ2185" s="137" t="str">
        <f t="shared" si="442"/>
        <v/>
      </c>
      <c r="AR2185" s="137" t="str">
        <f t="shared" si="443"/>
        <v/>
      </c>
      <c r="AZ2185" s="163"/>
      <c r="BA2185" s="142"/>
      <c r="BB2185" s="163"/>
      <c r="BC2185" s="174"/>
      <c r="BD2185" s="174"/>
      <c r="BE2185" s="174"/>
      <c r="BF2185" s="174"/>
      <c r="BG2185" s="164"/>
      <c r="BH2185" s="164"/>
      <c r="BI2185" s="164"/>
      <c r="BK2185" s="137">
        <v>1338</v>
      </c>
      <c r="BL2185" s="137">
        <f t="shared" si="431"/>
        <v>8.5568000000001021</v>
      </c>
      <c r="BM2185" s="137">
        <f t="shared" si="432"/>
        <v>0.286060227863913</v>
      </c>
      <c r="BN2185" s="137">
        <f t="shared" si="433"/>
        <v>5.0512959796883417E-4</v>
      </c>
      <c r="BO2185" s="137" t="str">
        <f t="shared" si="434"/>
        <v/>
      </c>
      <c r="BP2185" s="137" t="str">
        <f t="shared" si="430"/>
        <v/>
      </c>
    </row>
    <row r="2186" spans="3:68" ht="20.100000000000001" customHeight="1" x14ac:dyDescent="0.25">
      <c r="C2186" s="12"/>
      <c r="E2186" s="130"/>
      <c r="F2186" s="130"/>
      <c r="S2186" s="138"/>
      <c r="U2186" s="154"/>
      <c r="V2186" s="154"/>
      <c r="AF2186" s="137">
        <v>1362</v>
      </c>
      <c r="AG2186" s="137">
        <f t="shared" si="435"/>
        <v>1.4480000000000004</v>
      </c>
      <c r="AK2186" s="137">
        <f t="shared" si="436"/>
        <v>0.13983522229003253</v>
      </c>
      <c r="AL2186" s="137">
        <f t="shared" si="437"/>
        <v>0.92619147470397656</v>
      </c>
      <c r="AM2186" s="137">
        <f t="shared" si="438"/>
        <v>0.13983522229003253</v>
      </c>
      <c r="AN2186" s="137" t="str">
        <f t="shared" si="439"/>
        <v/>
      </c>
      <c r="AO2186" s="137" t="str">
        <f t="shared" si="440"/>
        <v/>
      </c>
      <c r="AP2186" s="137">
        <f t="shared" si="441"/>
        <v>0</v>
      </c>
      <c r="AQ2186" s="137" t="str">
        <f t="shared" si="442"/>
        <v/>
      </c>
      <c r="AR2186" s="137" t="str">
        <f t="shared" si="443"/>
        <v/>
      </c>
      <c r="AZ2186" s="163"/>
      <c r="BA2186" s="142"/>
      <c r="BB2186" s="163"/>
      <c r="BC2186" s="174"/>
      <c r="BD2186" s="174"/>
      <c r="BE2186" s="174"/>
      <c r="BF2186" s="174"/>
      <c r="BG2186" s="164"/>
      <c r="BH2186" s="164"/>
      <c r="BI2186" s="164"/>
      <c r="BK2186" s="137">
        <v>1339</v>
      </c>
      <c r="BL2186" s="137">
        <f t="shared" si="431"/>
        <v>8.5632000000001014</v>
      </c>
      <c r="BM2186" s="137">
        <f t="shared" si="432"/>
        <v>0.28555509826594416</v>
      </c>
      <c r="BN2186" s="137">
        <f t="shared" si="433"/>
        <v>5.0445744566440798E-4</v>
      </c>
      <c r="BO2186" s="137" t="str">
        <f t="shared" si="434"/>
        <v/>
      </c>
      <c r="BP2186" s="137" t="str">
        <f t="shared" si="430"/>
        <v/>
      </c>
    </row>
    <row r="2187" spans="3:68" ht="20.100000000000001" customHeight="1" x14ac:dyDescent="0.25">
      <c r="C2187" s="12"/>
      <c r="E2187" s="130"/>
      <c r="F2187" s="130"/>
      <c r="S2187" s="138"/>
      <c r="U2187" s="154"/>
      <c r="V2187" s="154"/>
      <c r="AF2187" s="137">
        <v>1363</v>
      </c>
      <c r="AG2187" s="137">
        <f t="shared" si="435"/>
        <v>1.452</v>
      </c>
      <c r="AK2187" s="137">
        <f t="shared" si="436"/>
        <v>0.13902652548852024</v>
      </c>
      <c r="AL2187" s="137">
        <f t="shared" si="437"/>
        <v>0.92674919737968342</v>
      </c>
      <c r="AM2187" s="137">
        <f t="shared" si="438"/>
        <v>0.13902652548852024</v>
      </c>
      <c r="AN2187" s="137" t="str">
        <f t="shared" si="439"/>
        <v/>
      </c>
      <c r="AO2187" s="137" t="str">
        <f t="shared" si="440"/>
        <v/>
      </c>
      <c r="AP2187" s="137">
        <f t="shared" si="441"/>
        <v>0</v>
      </c>
      <c r="AQ2187" s="137" t="str">
        <f t="shared" si="442"/>
        <v/>
      </c>
      <c r="AR2187" s="137" t="str">
        <f t="shared" si="443"/>
        <v/>
      </c>
      <c r="AZ2187" s="163"/>
      <c r="BA2187" s="142"/>
      <c r="BB2187" s="163"/>
      <c r="BC2187" s="174"/>
      <c r="BD2187" s="174"/>
      <c r="BE2187" s="174"/>
      <c r="BF2187" s="174"/>
      <c r="BG2187" s="164"/>
      <c r="BH2187" s="164"/>
      <c r="BI2187" s="164"/>
      <c r="BK2187" s="137">
        <v>1340</v>
      </c>
      <c r="BL2187" s="137">
        <f t="shared" si="431"/>
        <v>8.5696000000001007</v>
      </c>
      <c r="BM2187" s="137">
        <f t="shared" si="432"/>
        <v>0.28505064082027975</v>
      </c>
      <c r="BN2187" s="137">
        <f t="shared" si="433"/>
        <v>5.03785484771202E-4</v>
      </c>
      <c r="BO2187" s="137" t="str">
        <f t="shared" si="434"/>
        <v/>
      </c>
      <c r="BP2187" s="137" t="str">
        <f t="shared" si="430"/>
        <v/>
      </c>
    </row>
    <row r="2188" spans="3:68" ht="20.100000000000001" customHeight="1" x14ac:dyDescent="0.25">
      <c r="C2188" s="12"/>
      <c r="E2188" s="130"/>
      <c r="F2188" s="130"/>
      <c r="S2188" s="138"/>
      <c r="U2188" s="154"/>
      <c r="V2188" s="154"/>
      <c r="AF2188" s="137">
        <v>1364</v>
      </c>
      <c r="AG2188" s="137">
        <f t="shared" si="435"/>
        <v>1.4560000000000004</v>
      </c>
      <c r="AK2188" s="137">
        <f t="shared" si="436"/>
        <v>0.13822029401003955</v>
      </c>
      <c r="AL2188" s="137">
        <f t="shared" si="437"/>
        <v>0.92730369019499026</v>
      </c>
      <c r="AM2188" s="137">
        <f t="shared" si="438"/>
        <v>0.13822029401003955</v>
      </c>
      <c r="AN2188" s="137" t="str">
        <f t="shared" si="439"/>
        <v/>
      </c>
      <c r="AO2188" s="137" t="str">
        <f t="shared" si="440"/>
        <v/>
      </c>
      <c r="AP2188" s="137">
        <f t="shared" si="441"/>
        <v>0</v>
      </c>
      <c r="AQ2188" s="137" t="str">
        <f t="shared" si="442"/>
        <v/>
      </c>
      <c r="AR2188" s="137" t="str">
        <f t="shared" si="443"/>
        <v/>
      </c>
      <c r="AZ2188" s="163"/>
      <c r="BA2188" s="142"/>
      <c r="BB2188" s="163"/>
      <c r="BC2188" s="174"/>
      <c r="BD2188" s="174"/>
      <c r="BE2188" s="174"/>
      <c r="BF2188" s="174"/>
      <c r="BG2188" s="164"/>
      <c r="BH2188" s="164"/>
      <c r="BI2188" s="164"/>
      <c r="BK2188" s="137">
        <v>1341</v>
      </c>
      <c r="BL2188" s="137">
        <f t="shared" si="431"/>
        <v>8.5760000000001</v>
      </c>
      <c r="BM2188" s="137">
        <f t="shared" si="432"/>
        <v>0.28454685533550855</v>
      </c>
      <c r="BN2188" s="137">
        <f t="shared" si="433"/>
        <v>5.0311371795569437E-4</v>
      </c>
      <c r="BO2188" s="137" t="str">
        <f t="shared" si="434"/>
        <v/>
      </c>
      <c r="BP2188" s="137" t="str">
        <f t="shared" si="430"/>
        <v/>
      </c>
    </row>
    <row r="2189" spans="3:68" ht="20.100000000000001" customHeight="1" x14ac:dyDescent="0.25">
      <c r="C2189" s="12"/>
      <c r="E2189" s="130"/>
      <c r="F2189" s="130"/>
      <c r="S2189" s="138"/>
      <c r="U2189" s="154"/>
      <c r="V2189" s="154"/>
      <c r="AF2189" s="137">
        <v>1365</v>
      </c>
      <c r="AG2189" s="137">
        <f t="shared" si="435"/>
        <v>1.46</v>
      </c>
      <c r="AK2189" s="137">
        <f t="shared" si="436"/>
        <v>0.13741653928228179</v>
      </c>
      <c r="AL2189" s="137">
        <f t="shared" si="437"/>
        <v>0.92785496303410619</v>
      </c>
      <c r="AM2189" s="137">
        <f t="shared" si="438"/>
        <v>0.13741653928228179</v>
      </c>
      <c r="AN2189" s="137" t="str">
        <f t="shared" si="439"/>
        <v/>
      </c>
      <c r="AO2189" s="137" t="str">
        <f t="shared" si="440"/>
        <v/>
      </c>
      <c r="AP2189" s="137">
        <f t="shared" si="441"/>
        <v>0</v>
      </c>
      <c r="AQ2189" s="137" t="str">
        <f t="shared" si="442"/>
        <v/>
      </c>
      <c r="AR2189" s="137" t="str">
        <f t="shared" si="443"/>
        <v/>
      </c>
      <c r="AZ2189" s="163"/>
      <c r="BA2189" s="142"/>
      <c r="BB2189" s="163"/>
      <c r="BC2189" s="174"/>
      <c r="BD2189" s="174"/>
      <c r="BE2189" s="174"/>
      <c r="BF2189" s="174"/>
      <c r="BG2189" s="164"/>
      <c r="BH2189" s="164"/>
      <c r="BI2189" s="164"/>
      <c r="BK2189" s="137">
        <v>1342</v>
      </c>
      <c r="BL2189" s="137">
        <f t="shared" si="431"/>
        <v>8.5824000000000993</v>
      </c>
      <c r="BM2189" s="137">
        <f t="shared" si="432"/>
        <v>0.28404374161755286</v>
      </c>
      <c r="BN2189" s="137">
        <f t="shared" si="433"/>
        <v>5.0244214787475983E-4</v>
      </c>
      <c r="BO2189" s="137" t="str">
        <f t="shared" si="434"/>
        <v/>
      </c>
      <c r="BP2189" s="137" t="str">
        <f t="shared" si="430"/>
        <v/>
      </c>
    </row>
    <row r="2190" spans="3:68" ht="20.100000000000001" customHeight="1" x14ac:dyDescent="0.25">
      <c r="C2190" s="12"/>
      <c r="E2190" s="130"/>
      <c r="F2190" s="130"/>
      <c r="S2190" s="138"/>
      <c r="U2190" s="154"/>
      <c r="V2190" s="154"/>
      <c r="AF2190" s="137">
        <v>1366</v>
      </c>
      <c r="AG2190" s="137">
        <f t="shared" si="435"/>
        <v>1.4640000000000004</v>
      </c>
      <c r="AK2190" s="137">
        <f t="shared" si="436"/>
        <v>0.1366152725480389</v>
      </c>
      <c r="AL2190" s="137">
        <f t="shared" si="437"/>
        <v>0.92840302582658141</v>
      </c>
      <c r="AM2190" s="137">
        <f t="shared" si="438"/>
        <v>0.1366152725480389</v>
      </c>
      <c r="AN2190" s="137" t="str">
        <f t="shared" si="439"/>
        <v/>
      </c>
      <c r="AO2190" s="137" t="str">
        <f t="shared" si="440"/>
        <v/>
      </c>
      <c r="AP2190" s="137">
        <f t="shared" si="441"/>
        <v>0</v>
      </c>
      <c r="AQ2190" s="137" t="str">
        <f t="shared" si="442"/>
        <v/>
      </c>
      <c r="AR2190" s="137" t="str">
        <f t="shared" si="443"/>
        <v/>
      </c>
      <c r="AZ2190" s="163"/>
      <c r="BA2190" s="142"/>
      <c r="BB2190" s="163"/>
      <c r="BC2190" s="174"/>
      <c r="BD2190" s="174"/>
      <c r="BE2190" s="174"/>
      <c r="BF2190" s="174"/>
      <c r="BG2190" s="164"/>
      <c r="BH2190" s="164"/>
      <c r="BI2190" s="164"/>
      <c r="BK2190" s="137">
        <v>1343</v>
      </c>
      <c r="BL2190" s="137">
        <f t="shared" si="431"/>
        <v>8.5888000000000986</v>
      </c>
      <c r="BM2190" s="137">
        <f t="shared" si="432"/>
        <v>0.2835412994696781</v>
      </c>
      <c r="BN2190" s="137">
        <f t="shared" si="433"/>
        <v>5.0177077717311613E-4</v>
      </c>
      <c r="BO2190" s="137" t="str">
        <f t="shared" si="434"/>
        <v/>
      </c>
      <c r="BP2190" s="137" t="str">
        <f t="shared" si="430"/>
        <v/>
      </c>
    </row>
    <row r="2191" spans="3:68" ht="20.100000000000001" customHeight="1" x14ac:dyDescent="0.25">
      <c r="C2191" s="12"/>
      <c r="E2191" s="130"/>
      <c r="F2191" s="130"/>
      <c r="S2191" s="138"/>
      <c r="U2191" s="154"/>
      <c r="V2191" s="154"/>
      <c r="AF2191" s="137">
        <v>1367</v>
      </c>
      <c r="AG2191" s="137">
        <f t="shared" si="435"/>
        <v>1.468</v>
      </c>
      <c r="AK2191" s="137">
        <f t="shared" si="436"/>
        <v>0.13581650486556279</v>
      </c>
      <c r="AL2191" s="137">
        <f t="shared" si="437"/>
        <v>0.92894788854656773</v>
      </c>
      <c r="AM2191" s="137">
        <f t="shared" si="438"/>
        <v>0.13581650486556279</v>
      </c>
      <c r="AN2191" s="137" t="str">
        <f t="shared" si="439"/>
        <v/>
      </c>
      <c r="AO2191" s="137" t="str">
        <f t="shared" si="440"/>
        <v/>
      </c>
      <c r="AP2191" s="137">
        <f t="shared" si="441"/>
        <v>0</v>
      </c>
      <c r="AQ2191" s="137" t="str">
        <f t="shared" si="442"/>
        <v/>
      </c>
      <c r="AR2191" s="137" t="str">
        <f t="shared" si="443"/>
        <v/>
      </c>
      <c r="AZ2191" s="163"/>
      <c r="BA2191" s="142"/>
      <c r="BB2191" s="163"/>
      <c r="BC2191" s="174"/>
      <c r="BD2191" s="174"/>
      <c r="BE2191" s="174"/>
      <c r="BF2191" s="174"/>
      <c r="BG2191" s="164"/>
      <c r="BH2191" s="164"/>
      <c r="BI2191" s="164"/>
      <c r="BK2191" s="137">
        <v>1344</v>
      </c>
      <c r="BL2191" s="137">
        <f t="shared" si="431"/>
        <v>8.5952000000000979</v>
      </c>
      <c r="BM2191" s="137">
        <f t="shared" si="432"/>
        <v>0.28303952869250498</v>
      </c>
      <c r="BN2191" s="137">
        <f t="shared" si="433"/>
        <v>5.0109960848493396E-4</v>
      </c>
      <c r="BO2191" s="137" t="str">
        <f t="shared" si="434"/>
        <v/>
      </c>
      <c r="BP2191" s="137" t="str">
        <f t="shared" si="430"/>
        <v/>
      </c>
    </row>
    <row r="2192" spans="3:68" ht="20.100000000000001" customHeight="1" x14ac:dyDescent="0.25">
      <c r="C2192" s="12"/>
      <c r="E2192" s="130"/>
      <c r="F2192" s="130"/>
      <c r="S2192" s="138"/>
      <c r="U2192" s="154"/>
      <c r="V2192" s="154"/>
      <c r="AF2192" s="137">
        <v>1368</v>
      </c>
      <c r="AG2192" s="137">
        <f t="shared" si="435"/>
        <v>1.4720000000000004</v>
      </c>
      <c r="AK2192" s="137">
        <f t="shared" si="436"/>
        <v>0.13502024710893423</v>
      </c>
      <c r="AL2192" s="137">
        <f t="shared" si="437"/>
        <v>0.92948956121208193</v>
      </c>
      <c r="AM2192" s="137">
        <f t="shared" si="438"/>
        <v>0.13502024710893423</v>
      </c>
      <c r="AN2192" s="137" t="str">
        <f t="shared" si="439"/>
        <v/>
      </c>
      <c r="AO2192" s="137" t="str">
        <f t="shared" si="440"/>
        <v/>
      </c>
      <c r="AP2192" s="137">
        <f t="shared" si="441"/>
        <v>0</v>
      </c>
      <c r="AQ2192" s="137" t="str">
        <f t="shared" si="442"/>
        <v/>
      </c>
      <c r="AR2192" s="137" t="str">
        <f t="shared" si="443"/>
        <v/>
      </c>
      <c r="AZ2192" s="163"/>
      <c r="BA2192" s="142"/>
      <c r="BB2192" s="163"/>
      <c r="BC2192" s="174"/>
      <c r="BD2192" s="174"/>
      <c r="BE2192" s="174"/>
      <c r="BF2192" s="174"/>
      <c r="BG2192" s="164"/>
      <c r="BH2192" s="164"/>
      <c r="BI2192" s="164"/>
      <c r="BK2192" s="137">
        <v>1345</v>
      </c>
      <c r="BL2192" s="137">
        <f t="shared" si="431"/>
        <v>8.6016000000000972</v>
      </c>
      <c r="BM2192" s="137">
        <f t="shared" si="432"/>
        <v>0.28253842908402005</v>
      </c>
      <c r="BN2192" s="137">
        <f t="shared" si="433"/>
        <v>5.0042864443394786E-4</v>
      </c>
      <c r="BO2192" s="137" t="str">
        <f t="shared" si="434"/>
        <v/>
      </c>
      <c r="BP2192" s="137" t="str">
        <f t="shared" ref="BP2192:BP2255" si="444">IF($BM2192&lt;(1-$BI$860),$BN2192,"")</f>
        <v/>
      </c>
    </row>
    <row r="2193" spans="3:68" ht="20.100000000000001" customHeight="1" x14ac:dyDescent="0.25">
      <c r="C2193" s="12"/>
      <c r="E2193" s="130"/>
      <c r="F2193" s="130"/>
      <c r="S2193" s="138"/>
      <c r="U2193" s="154"/>
      <c r="V2193" s="154"/>
      <c r="AF2193" s="137">
        <v>1369</v>
      </c>
      <c r="AG2193" s="137">
        <f t="shared" si="435"/>
        <v>1.476</v>
      </c>
      <c r="AK2193" s="137">
        <f t="shared" si="436"/>
        <v>0.13422650996844704</v>
      </c>
      <c r="AL2193" s="137">
        <f t="shared" si="437"/>
        <v>0.9300280538842689</v>
      </c>
      <c r="AM2193" s="137">
        <f t="shared" si="438"/>
        <v>0.13422650996844704</v>
      </c>
      <c r="AN2193" s="137" t="str">
        <f t="shared" si="439"/>
        <v/>
      </c>
      <c r="AO2193" s="137" t="str">
        <f t="shared" si="440"/>
        <v/>
      </c>
      <c r="AP2193" s="137">
        <f t="shared" si="441"/>
        <v>0</v>
      </c>
      <c r="AQ2193" s="137" t="str">
        <f t="shared" si="442"/>
        <v/>
      </c>
      <c r="AR2193" s="137" t="str">
        <f t="shared" si="443"/>
        <v/>
      </c>
      <c r="AZ2193" s="163"/>
      <c r="BA2193" s="142"/>
      <c r="BB2193" s="163"/>
      <c r="BC2193" s="174"/>
      <c r="BD2193" s="174"/>
      <c r="BE2193" s="174"/>
      <c r="BF2193" s="174"/>
      <c r="BG2193" s="164"/>
      <c r="BH2193" s="164"/>
      <c r="BI2193" s="164"/>
      <c r="BK2193" s="137">
        <v>1346</v>
      </c>
      <c r="BL2193" s="137">
        <f t="shared" si="431"/>
        <v>8.6080000000000965</v>
      </c>
      <c r="BM2193" s="137">
        <f t="shared" si="432"/>
        <v>0.2820380004395861</v>
      </c>
      <c r="BN2193" s="137">
        <f t="shared" si="433"/>
        <v>4.9975788763267914E-4</v>
      </c>
      <c r="BO2193" s="137" t="str">
        <f t="shared" si="434"/>
        <v/>
      </c>
      <c r="BP2193" s="137" t="str">
        <f t="shared" si="444"/>
        <v/>
      </c>
    </row>
    <row r="2194" spans="3:68" ht="20.100000000000001" customHeight="1" x14ac:dyDescent="0.25">
      <c r="C2194" s="12"/>
      <c r="E2194" s="130"/>
      <c r="F2194" s="130"/>
      <c r="S2194" s="138"/>
      <c r="U2194" s="154"/>
      <c r="V2194" s="154"/>
      <c r="AF2194" s="137">
        <v>1370</v>
      </c>
      <c r="AG2194" s="137">
        <f t="shared" si="435"/>
        <v>1.4800000000000004</v>
      </c>
      <c r="AK2194" s="137">
        <f t="shared" si="436"/>
        <v>0.1334353039510022</v>
      </c>
      <c r="AL2194" s="137">
        <f t="shared" si="437"/>
        <v>0.93056337666666833</v>
      </c>
      <c r="AM2194" s="137">
        <f t="shared" si="438"/>
        <v>0.1334353039510022</v>
      </c>
      <c r="AN2194" s="137" t="str">
        <f t="shared" si="439"/>
        <v/>
      </c>
      <c r="AO2194" s="137" t="str">
        <f t="shared" si="440"/>
        <v/>
      </c>
      <c r="AP2194" s="137">
        <f t="shared" si="441"/>
        <v>0</v>
      </c>
      <c r="AQ2194" s="137" t="str">
        <f t="shared" si="442"/>
        <v/>
      </c>
      <c r="AR2194" s="137" t="str">
        <f t="shared" si="443"/>
        <v/>
      </c>
      <c r="AZ2194" s="163"/>
      <c r="BA2194" s="142"/>
      <c r="BB2194" s="163"/>
      <c r="BC2194" s="174"/>
      <c r="BD2194" s="174"/>
      <c r="BE2194" s="174"/>
      <c r="BF2194" s="174"/>
      <c r="BG2194" s="164"/>
      <c r="BH2194" s="164"/>
      <c r="BI2194" s="164"/>
      <c r="BK2194" s="137">
        <v>1347</v>
      </c>
      <c r="BL2194" s="137">
        <f t="shared" si="431"/>
        <v>8.6144000000000958</v>
      </c>
      <c r="BM2194" s="137">
        <f t="shared" si="432"/>
        <v>0.28153824255195342</v>
      </c>
      <c r="BN2194" s="137">
        <f t="shared" si="433"/>
        <v>4.9908734068326854E-4</v>
      </c>
      <c r="BO2194" s="137" t="str">
        <f t="shared" si="434"/>
        <v/>
      </c>
      <c r="BP2194" s="137" t="str">
        <f t="shared" si="444"/>
        <v/>
      </c>
    </row>
    <row r="2195" spans="3:68" ht="20.100000000000001" customHeight="1" x14ac:dyDescent="0.25">
      <c r="C2195" s="12"/>
      <c r="E2195" s="130"/>
      <c r="F2195" s="130"/>
      <c r="S2195" s="138"/>
      <c r="U2195" s="154"/>
      <c r="V2195" s="154"/>
      <c r="AF2195" s="137">
        <v>1371</v>
      </c>
      <c r="AG2195" s="137">
        <f t="shared" si="435"/>
        <v>1.484</v>
      </c>
      <c r="AK2195" s="137">
        <f t="shared" si="436"/>
        <v>0.13264663938051691</v>
      </c>
      <c r="AL2195" s="137">
        <f t="shared" si="437"/>
        <v>0.931095539704481</v>
      </c>
      <c r="AM2195" s="137">
        <f t="shared" si="438"/>
        <v>0.13264663938051691</v>
      </c>
      <c r="AN2195" s="137" t="str">
        <f t="shared" si="439"/>
        <v/>
      </c>
      <c r="AO2195" s="137" t="str">
        <f t="shared" si="440"/>
        <v/>
      </c>
      <c r="AP2195" s="137">
        <f t="shared" si="441"/>
        <v>0</v>
      </c>
      <c r="AQ2195" s="137" t="str">
        <f t="shared" si="442"/>
        <v/>
      </c>
      <c r="AR2195" s="137" t="str">
        <f t="shared" si="443"/>
        <v/>
      </c>
      <c r="AZ2195" s="163"/>
      <c r="BA2195" s="142"/>
      <c r="BB2195" s="163"/>
      <c r="BC2195" s="174"/>
      <c r="BD2195" s="174"/>
      <c r="BE2195" s="174"/>
      <c r="BF2195" s="174"/>
      <c r="BG2195" s="164"/>
      <c r="BH2195" s="164"/>
      <c r="BI2195" s="164"/>
      <c r="BK2195" s="137">
        <v>1348</v>
      </c>
      <c r="BL2195" s="137">
        <f t="shared" si="431"/>
        <v>8.6208000000000951</v>
      </c>
      <c r="BM2195" s="137">
        <f t="shared" si="432"/>
        <v>0.28103915521127015</v>
      </c>
      <c r="BN2195" s="137">
        <f t="shared" si="433"/>
        <v>4.9841700617642148E-4</v>
      </c>
      <c r="BO2195" s="137" t="str">
        <f t="shared" si="434"/>
        <v/>
      </c>
      <c r="BP2195" s="137" t="str">
        <f t="shared" si="444"/>
        <v/>
      </c>
    </row>
    <row r="2196" spans="3:68" ht="20.100000000000001" customHeight="1" x14ac:dyDescent="0.25">
      <c r="C2196" s="12"/>
      <c r="E2196" s="130"/>
      <c r="F2196" s="130"/>
      <c r="S2196" s="138"/>
      <c r="U2196" s="154"/>
      <c r="V2196" s="154"/>
      <c r="AF2196" s="137">
        <v>1372</v>
      </c>
      <c r="AG2196" s="137">
        <f t="shared" si="435"/>
        <v>1.4880000000000004</v>
      </c>
      <c r="AK2196" s="137">
        <f t="shared" si="436"/>
        <v>0.13186052639834273</v>
      </c>
      <c r="AL2196" s="137">
        <f t="shared" si="437"/>
        <v>0.9316245531838383</v>
      </c>
      <c r="AM2196" s="137">
        <f t="shared" si="438"/>
        <v>0.13186052639834273</v>
      </c>
      <c r="AN2196" s="137" t="str">
        <f t="shared" si="439"/>
        <v/>
      </c>
      <c r="AO2196" s="137" t="str">
        <f t="shared" si="440"/>
        <v/>
      </c>
      <c r="AP2196" s="137">
        <f t="shared" si="441"/>
        <v>0</v>
      </c>
      <c r="AQ2196" s="137" t="str">
        <f t="shared" si="442"/>
        <v/>
      </c>
      <c r="AR2196" s="137" t="str">
        <f t="shared" si="443"/>
        <v/>
      </c>
      <c r="AZ2196" s="163"/>
      <c r="BA2196" s="142"/>
      <c r="BB2196" s="163"/>
      <c r="BC2196" s="174"/>
      <c r="BD2196" s="174"/>
      <c r="BE2196" s="174"/>
      <c r="BF2196" s="174"/>
      <c r="BG2196" s="164"/>
      <c r="BH2196" s="164"/>
      <c r="BI2196" s="164"/>
      <c r="BK2196" s="137">
        <v>1349</v>
      </c>
      <c r="BL2196" s="137">
        <f t="shared" si="431"/>
        <v>8.6272000000000943</v>
      </c>
      <c r="BM2196" s="137">
        <f t="shared" si="432"/>
        <v>0.28054073820509373</v>
      </c>
      <c r="BN2196" s="137">
        <f t="shared" si="433"/>
        <v>4.9774688669268485E-4</v>
      </c>
      <c r="BO2196" s="137" t="str">
        <f t="shared" si="434"/>
        <v/>
      </c>
      <c r="BP2196" s="137" t="str">
        <f t="shared" si="444"/>
        <v/>
      </c>
    </row>
    <row r="2197" spans="3:68" ht="20.100000000000001" customHeight="1" x14ac:dyDescent="0.25">
      <c r="C2197" s="12"/>
      <c r="E2197" s="130"/>
      <c r="F2197" s="130"/>
      <c r="S2197" s="138"/>
      <c r="U2197" s="154"/>
      <c r="V2197" s="154"/>
      <c r="AF2197" s="137">
        <v>1373</v>
      </c>
      <c r="AG2197" s="137">
        <f t="shared" si="435"/>
        <v>1.492</v>
      </c>
      <c r="AK2197" s="137">
        <f t="shared" si="436"/>
        <v>0.13107697496369927</v>
      </c>
      <c r="AL2197" s="137">
        <f t="shared" si="437"/>
        <v>0.93215042733107256</v>
      </c>
      <c r="AM2197" s="137">
        <f t="shared" si="438"/>
        <v>0.13107697496369927</v>
      </c>
      <c r="AN2197" s="137" t="str">
        <f t="shared" si="439"/>
        <v/>
      </c>
      <c r="AO2197" s="137" t="str">
        <f t="shared" si="440"/>
        <v/>
      </c>
      <c r="AP2197" s="137">
        <f t="shared" si="441"/>
        <v>0</v>
      </c>
      <c r="AQ2197" s="137" t="str">
        <f t="shared" si="442"/>
        <v/>
      </c>
      <c r="AR2197" s="137" t="str">
        <f t="shared" si="443"/>
        <v/>
      </c>
      <c r="AZ2197" s="163"/>
      <c r="BA2197" s="142"/>
      <c r="BB2197" s="163"/>
      <c r="BC2197" s="174"/>
      <c r="BD2197" s="174"/>
      <c r="BE2197" s="174"/>
      <c r="BF2197" s="174"/>
      <c r="BG2197" s="164"/>
      <c r="BH2197" s="164"/>
      <c r="BI2197" s="164"/>
      <c r="BK2197" s="137">
        <v>1350</v>
      </c>
      <c r="BL2197" s="137">
        <f t="shared" si="431"/>
        <v>8.6336000000000936</v>
      </c>
      <c r="BM2197" s="137">
        <f t="shared" si="432"/>
        <v>0.28004299131840105</v>
      </c>
      <c r="BN2197" s="137">
        <f t="shared" si="433"/>
        <v>4.9707698480189189E-4</v>
      </c>
      <c r="BO2197" s="137" t="str">
        <f t="shared" si="434"/>
        <v/>
      </c>
      <c r="BP2197" s="137" t="str">
        <f t="shared" si="444"/>
        <v/>
      </c>
    </row>
    <row r="2198" spans="3:68" ht="20.100000000000001" customHeight="1" x14ac:dyDescent="0.25">
      <c r="C2198" s="12"/>
      <c r="E2198" s="130"/>
      <c r="F2198" s="130"/>
      <c r="S2198" s="138"/>
      <c r="U2198" s="154"/>
      <c r="V2198" s="154"/>
      <c r="AF2198" s="137">
        <v>1374</v>
      </c>
      <c r="AG2198" s="137">
        <f t="shared" si="435"/>
        <v>1.4960000000000004</v>
      </c>
      <c r="AK2198" s="137">
        <f t="shared" si="436"/>
        <v>0.13029599485411647</v>
      </c>
      <c r="AL2198" s="137">
        <f t="shared" si="437"/>
        <v>0.93267317241198944</v>
      </c>
      <c r="AM2198" s="137">
        <f t="shared" si="438"/>
        <v>0.13029599485411647</v>
      </c>
      <c r="AN2198" s="137" t="str">
        <f t="shared" si="439"/>
        <v/>
      </c>
      <c r="AO2198" s="137" t="str">
        <f t="shared" si="440"/>
        <v/>
      </c>
      <c r="AP2198" s="137">
        <f t="shared" si="441"/>
        <v>0</v>
      </c>
      <c r="AQ2198" s="137" t="str">
        <f t="shared" si="442"/>
        <v/>
      </c>
      <c r="AR2198" s="137" t="str">
        <f t="shared" si="443"/>
        <v/>
      </c>
      <c r="AZ2198" s="163"/>
      <c r="BA2198" s="142"/>
      <c r="BB2198" s="163"/>
      <c r="BC2198" s="174"/>
      <c r="BD2198" s="174"/>
      <c r="BE2198" s="174"/>
      <c r="BF2198" s="174"/>
      <c r="BG2198" s="164"/>
      <c r="BH2198" s="164"/>
      <c r="BI2198" s="164"/>
      <c r="BK2198" s="137">
        <v>1351</v>
      </c>
      <c r="BL2198" s="137">
        <f t="shared" si="431"/>
        <v>8.6400000000000929</v>
      </c>
      <c r="BM2198" s="137">
        <f t="shared" si="432"/>
        <v>0.27954591433359915</v>
      </c>
      <c r="BN2198" s="137">
        <f t="shared" si="433"/>
        <v>4.9640730306238501E-4</v>
      </c>
      <c r="BO2198" s="137" t="str">
        <f t="shared" si="434"/>
        <v/>
      </c>
      <c r="BP2198" s="137" t="str">
        <f t="shared" si="444"/>
        <v/>
      </c>
    </row>
    <row r="2199" spans="3:68" ht="20.100000000000001" customHeight="1" x14ac:dyDescent="0.25">
      <c r="C2199" s="12"/>
      <c r="E2199" s="130"/>
      <c r="F2199" s="130"/>
      <c r="S2199" s="138"/>
      <c r="U2199" s="154"/>
      <c r="V2199" s="154"/>
      <c r="AF2199" s="137">
        <v>1375</v>
      </c>
      <c r="AG2199" s="137">
        <f t="shared" si="435"/>
        <v>1.5</v>
      </c>
      <c r="AK2199" s="137">
        <f t="shared" si="436"/>
        <v>0.12951759566589174</v>
      </c>
      <c r="AL2199" s="137">
        <f t="shared" si="437"/>
        <v>0.93319279873114191</v>
      </c>
      <c r="AM2199" s="137">
        <f t="shared" si="438"/>
        <v>0.12951759566589174</v>
      </c>
      <c r="AN2199" s="137" t="str">
        <f t="shared" si="439"/>
        <v/>
      </c>
      <c r="AO2199" s="137" t="str">
        <f t="shared" si="440"/>
        <v/>
      </c>
      <c r="AP2199" s="137">
        <f t="shared" si="441"/>
        <v>0</v>
      </c>
      <c r="AQ2199" s="137" t="str">
        <f t="shared" si="442"/>
        <v/>
      </c>
      <c r="AR2199" s="137" t="str">
        <f t="shared" si="443"/>
        <v/>
      </c>
      <c r="AZ2199" s="163"/>
      <c r="BA2199" s="142"/>
      <c r="BB2199" s="163"/>
      <c r="BC2199" s="174"/>
      <c r="BD2199" s="174"/>
      <c r="BE2199" s="174"/>
      <c r="BF2199" s="174"/>
      <c r="BG2199" s="164"/>
      <c r="BH2199" s="164"/>
      <c r="BI2199" s="164"/>
      <c r="BK2199" s="137">
        <v>1352</v>
      </c>
      <c r="BL2199" s="137">
        <f t="shared" si="431"/>
        <v>8.6464000000000922</v>
      </c>
      <c r="BM2199" s="137">
        <f t="shared" si="432"/>
        <v>0.27904950703053677</v>
      </c>
      <c r="BN2199" s="137">
        <f t="shared" si="433"/>
        <v>4.9573784402290322E-4</v>
      </c>
      <c r="BO2199" s="137" t="str">
        <f t="shared" si="434"/>
        <v/>
      </c>
      <c r="BP2199" s="137" t="str">
        <f t="shared" si="444"/>
        <v/>
      </c>
    </row>
    <row r="2200" spans="3:68" ht="20.100000000000001" customHeight="1" x14ac:dyDescent="0.25">
      <c r="C2200" s="12"/>
      <c r="E2200" s="130"/>
      <c r="F2200" s="130"/>
      <c r="S2200" s="138"/>
      <c r="U2200" s="154"/>
      <c r="V2200" s="154"/>
      <c r="AF2200" s="137">
        <v>1376</v>
      </c>
      <c r="AG2200" s="137">
        <f t="shared" si="435"/>
        <v>1.5040000000000004</v>
      </c>
      <c r="AK2200" s="137">
        <f t="shared" si="436"/>
        <v>0.12874178681455614</v>
      </c>
      <c r="AL2200" s="137">
        <f t="shared" si="437"/>
        <v>0.93370931663110701</v>
      </c>
      <c r="AM2200" s="137">
        <f t="shared" si="438"/>
        <v>0.12874178681455614</v>
      </c>
      <c r="AN2200" s="137" t="str">
        <f t="shared" si="439"/>
        <v/>
      </c>
      <c r="AO2200" s="137" t="str">
        <f t="shared" si="440"/>
        <v/>
      </c>
      <c r="AP2200" s="137">
        <f t="shared" si="441"/>
        <v>0</v>
      </c>
      <c r="AQ2200" s="137" t="str">
        <f t="shared" si="442"/>
        <v/>
      </c>
      <c r="AR2200" s="137" t="str">
        <f t="shared" si="443"/>
        <v/>
      </c>
      <c r="AZ2200" s="163"/>
      <c r="BA2200" s="142"/>
      <c r="BB2200" s="163"/>
      <c r="BC2200" s="174"/>
      <c r="BD2200" s="174"/>
      <c r="BE2200" s="174"/>
      <c r="BF2200" s="174"/>
      <c r="BG2200" s="164"/>
      <c r="BH2200" s="164"/>
      <c r="BI2200" s="164"/>
      <c r="BK2200" s="137">
        <v>1353</v>
      </c>
      <c r="BL2200" s="137">
        <f t="shared" si="431"/>
        <v>8.6528000000000915</v>
      </c>
      <c r="BM2200" s="137">
        <f t="shared" si="432"/>
        <v>0.27855376918651387</v>
      </c>
      <c r="BN2200" s="137">
        <f t="shared" si="433"/>
        <v>4.9506861022108328E-4</v>
      </c>
      <c r="BO2200" s="137" t="str">
        <f t="shared" si="434"/>
        <v/>
      </c>
      <c r="BP2200" s="137" t="str">
        <f t="shared" si="444"/>
        <v/>
      </c>
    </row>
    <row r="2201" spans="3:68" ht="20.100000000000001" customHeight="1" x14ac:dyDescent="0.25">
      <c r="C2201" s="12"/>
      <c r="E2201" s="130"/>
      <c r="F2201" s="130"/>
      <c r="S2201" s="138"/>
      <c r="U2201" s="154"/>
      <c r="V2201" s="154"/>
      <c r="AF2201" s="137">
        <v>1377</v>
      </c>
      <c r="AG2201" s="137">
        <f t="shared" si="435"/>
        <v>1.508</v>
      </c>
      <c r="AK2201" s="137">
        <f t="shared" si="436"/>
        <v>0.12796857753535484</v>
      </c>
      <c r="AL2201" s="137">
        <f t="shared" si="437"/>
        <v>0.93422273649176257</v>
      </c>
      <c r="AM2201" s="137">
        <f t="shared" si="438"/>
        <v>0.12796857753535484</v>
      </c>
      <c r="AN2201" s="137" t="str">
        <f t="shared" si="439"/>
        <v/>
      </c>
      <c r="AO2201" s="137" t="str">
        <f t="shared" si="440"/>
        <v/>
      </c>
      <c r="AP2201" s="137">
        <f t="shared" si="441"/>
        <v>0</v>
      </c>
      <c r="AQ2201" s="137" t="str">
        <f t="shared" si="442"/>
        <v/>
      </c>
      <c r="AR2201" s="137" t="str">
        <f t="shared" si="443"/>
        <v/>
      </c>
      <c r="AZ2201" s="163"/>
      <c r="BA2201" s="142"/>
      <c r="BB2201" s="163"/>
      <c r="BC2201" s="174"/>
      <c r="BD2201" s="174"/>
      <c r="BE2201" s="174"/>
      <c r="BF2201" s="174"/>
      <c r="BG2201" s="164"/>
      <c r="BH2201" s="164"/>
      <c r="BI2201" s="164"/>
      <c r="BK2201" s="137">
        <v>1354</v>
      </c>
      <c r="BL2201" s="137">
        <f t="shared" si="431"/>
        <v>8.6592000000000908</v>
      </c>
      <c r="BM2201" s="137">
        <f t="shared" si="432"/>
        <v>0.27805870057629278</v>
      </c>
      <c r="BN2201" s="137">
        <f t="shared" si="433"/>
        <v>4.9439960418307116E-4</v>
      </c>
      <c r="BO2201" s="137" t="str">
        <f t="shared" si="434"/>
        <v/>
      </c>
      <c r="BP2201" s="137" t="str">
        <f t="shared" si="444"/>
        <v/>
      </c>
    </row>
    <row r="2202" spans="3:68" ht="20.100000000000001" customHeight="1" x14ac:dyDescent="0.25">
      <c r="C2202" s="12"/>
      <c r="E2202" s="130"/>
      <c r="F2202" s="130"/>
      <c r="S2202" s="138"/>
      <c r="U2202" s="154"/>
      <c r="V2202" s="154"/>
      <c r="AF2202" s="137">
        <v>1378</v>
      </c>
      <c r="AG2202" s="137">
        <f t="shared" si="435"/>
        <v>1.5120000000000005</v>
      </c>
      <c r="AK2202" s="137">
        <f t="shared" si="436"/>
        <v>0.12719797688373641</v>
      </c>
      <c r="AL2202" s="137">
        <f t="shared" si="437"/>
        <v>0.93473306872956796</v>
      </c>
      <c r="AM2202" s="137">
        <f t="shared" si="438"/>
        <v>0.12719797688373641</v>
      </c>
      <c r="AN2202" s="137" t="str">
        <f t="shared" si="439"/>
        <v/>
      </c>
      <c r="AO2202" s="137" t="str">
        <f t="shared" si="440"/>
        <v/>
      </c>
      <c r="AP2202" s="137">
        <f t="shared" si="441"/>
        <v>0</v>
      </c>
      <c r="AQ2202" s="137" t="str">
        <f t="shared" si="442"/>
        <v/>
      </c>
      <c r="AR2202" s="137" t="str">
        <f t="shared" si="443"/>
        <v/>
      </c>
      <c r="AZ2202" s="163"/>
      <c r="BA2202" s="142"/>
      <c r="BB2202" s="163"/>
      <c r="BC2202" s="174"/>
      <c r="BD2202" s="174"/>
      <c r="BE2202" s="174"/>
      <c r="BF2202" s="174"/>
      <c r="BG2202" s="164"/>
      <c r="BH2202" s="164"/>
      <c r="BI2202" s="164"/>
      <c r="BK2202" s="137">
        <v>1355</v>
      </c>
      <c r="BL2202" s="137">
        <f t="shared" si="431"/>
        <v>8.6656000000000901</v>
      </c>
      <c r="BM2202" s="137">
        <f t="shared" si="432"/>
        <v>0.27756430097210971</v>
      </c>
      <c r="BN2202" s="137">
        <f t="shared" si="433"/>
        <v>4.9373082842613103E-4</v>
      </c>
      <c r="BO2202" s="137" t="str">
        <f t="shared" si="434"/>
        <v/>
      </c>
      <c r="BP2202" s="137" t="str">
        <f t="shared" si="444"/>
        <v/>
      </c>
    </row>
    <row r="2203" spans="3:68" ht="20.100000000000001" customHeight="1" x14ac:dyDescent="0.25">
      <c r="C2203" s="12"/>
      <c r="E2203" s="130"/>
      <c r="F2203" s="130"/>
      <c r="S2203" s="138"/>
      <c r="U2203" s="154"/>
      <c r="V2203" s="154"/>
      <c r="AF2203" s="137">
        <v>1379</v>
      </c>
      <c r="AG2203" s="137">
        <f t="shared" si="435"/>
        <v>1.516</v>
      </c>
      <c r="AK2203" s="137">
        <f t="shared" si="436"/>
        <v>0.12642999373585614</v>
      </c>
      <c r="AL2203" s="137">
        <f t="shared" si="437"/>
        <v>0.93524032379684541</v>
      </c>
      <c r="AM2203" s="137">
        <f t="shared" si="438"/>
        <v>0.12642999373585614</v>
      </c>
      <c r="AN2203" s="137" t="str">
        <f t="shared" si="439"/>
        <v/>
      </c>
      <c r="AO2203" s="137" t="str">
        <f t="shared" si="440"/>
        <v/>
      </c>
      <c r="AP2203" s="137">
        <f t="shared" si="441"/>
        <v>0</v>
      </c>
      <c r="AQ2203" s="137" t="str">
        <f t="shared" si="442"/>
        <v/>
      </c>
      <c r="AR2203" s="137" t="str">
        <f t="shared" si="443"/>
        <v/>
      </c>
      <c r="AZ2203" s="163"/>
      <c r="BA2203" s="142"/>
      <c r="BB2203" s="163"/>
      <c r="BC2203" s="174"/>
      <c r="BD2203" s="174"/>
      <c r="BE2203" s="174"/>
      <c r="BF2203" s="174"/>
      <c r="BG2203" s="164"/>
      <c r="BH2203" s="164"/>
      <c r="BI2203" s="164"/>
      <c r="BK2203" s="137">
        <v>1356</v>
      </c>
      <c r="BL2203" s="137">
        <f t="shared" si="431"/>
        <v>8.6720000000000894</v>
      </c>
      <c r="BM2203" s="137">
        <f t="shared" si="432"/>
        <v>0.27707057014368358</v>
      </c>
      <c r="BN2203" s="137">
        <f t="shared" si="433"/>
        <v>4.930622854557587E-4</v>
      </c>
      <c r="BO2203" s="137" t="str">
        <f t="shared" si="434"/>
        <v/>
      </c>
      <c r="BP2203" s="137" t="str">
        <f t="shared" si="444"/>
        <v/>
      </c>
    </row>
    <row r="2204" spans="3:68" ht="20.100000000000001" customHeight="1" x14ac:dyDescent="0.25">
      <c r="C2204" s="12"/>
      <c r="E2204" s="130"/>
      <c r="F2204" s="130"/>
      <c r="S2204" s="138"/>
      <c r="U2204" s="154"/>
      <c r="V2204" s="154"/>
      <c r="AF2204" s="137">
        <v>1380</v>
      </c>
      <c r="AG2204" s="137">
        <f t="shared" si="435"/>
        <v>1.5200000000000005</v>
      </c>
      <c r="AK2204" s="137">
        <f t="shared" si="436"/>
        <v>0.12566463678908804</v>
      </c>
      <c r="AL2204" s="137">
        <f t="shared" si="437"/>
        <v>0.93574451218106425</v>
      </c>
      <c r="AM2204" s="137">
        <f t="shared" si="438"/>
        <v>0.12566463678908804</v>
      </c>
      <c r="AN2204" s="137" t="str">
        <f t="shared" si="439"/>
        <v/>
      </c>
      <c r="AO2204" s="137" t="str">
        <f t="shared" si="440"/>
        <v/>
      </c>
      <c r="AP2204" s="137">
        <f t="shared" si="441"/>
        <v>0</v>
      </c>
      <c r="AQ2204" s="137" t="str">
        <f t="shared" si="442"/>
        <v/>
      </c>
      <c r="AR2204" s="137" t="str">
        <f t="shared" si="443"/>
        <v/>
      </c>
      <c r="AZ2204" s="163"/>
      <c r="BA2204" s="142"/>
      <c r="BB2204" s="163"/>
      <c r="BC2204" s="174"/>
      <c r="BD2204" s="174"/>
      <c r="BE2204" s="174"/>
      <c r="BF2204" s="174"/>
      <c r="BG2204" s="164"/>
      <c r="BH2204" s="164"/>
      <c r="BI2204" s="164"/>
      <c r="BK2204" s="137">
        <v>1357</v>
      </c>
      <c r="BL2204" s="137">
        <f t="shared" si="431"/>
        <v>8.6784000000000887</v>
      </c>
      <c r="BM2204" s="137">
        <f t="shared" si="432"/>
        <v>0.27657750785822782</v>
      </c>
      <c r="BN2204" s="137">
        <f t="shared" si="433"/>
        <v>4.9239397776645877E-4</v>
      </c>
      <c r="BO2204" s="137" t="str">
        <f t="shared" si="434"/>
        <v/>
      </c>
      <c r="BP2204" s="137" t="str">
        <f t="shared" si="444"/>
        <v/>
      </c>
    </row>
    <row r="2205" spans="3:68" ht="20.100000000000001" customHeight="1" x14ac:dyDescent="0.25">
      <c r="C2205" s="12"/>
      <c r="E2205" s="130"/>
      <c r="F2205" s="130"/>
      <c r="S2205" s="138"/>
      <c r="U2205" s="154"/>
      <c r="V2205" s="154"/>
      <c r="AF2205" s="137">
        <v>1381</v>
      </c>
      <c r="AG2205" s="137">
        <f t="shared" si="435"/>
        <v>1.524</v>
      </c>
      <c r="AK2205" s="137">
        <f t="shared" si="436"/>
        <v>0.12490191456255072</v>
      </c>
      <c r="AL2205" s="137">
        <f t="shared" si="437"/>
        <v>0.93624564440412628</v>
      </c>
      <c r="AM2205" s="137">
        <f t="shared" si="438"/>
        <v>0.12490191456255072</v>
      </c>
      <c r="AN2205" s="137" t="str">
        <f t="shared" si="439"/>
        <v/>
      </c>
      <c r="AO2205" s="137" t="str">
        <f t="shared" si="440"/>
        <v/>
      </c>
      <c r="AP2205" s="137">
        <f t="shared" si="441"/>
        <v>0</v>
      </c>
      <c r="AQ2205" s="137" t="str">
        <f t="shared" si="442"/>
        <v/>
      </c>
      <c r="AR2205" s="137" t="str">
        <f t="shared" si="443"/>
        <v/>
      </c>
      <c r="AZ2205" s="163"/>
      <c r="BA2205" s="142"/>
      <c r="BB2205" s="163"/>
      <c r="BC2205" s="174"/>
      <c r="BD2205" s="174"/>
      <c r="BE2205" s="174"/>
      <c r="BF2205" s="174"/>
      <c r="BG2205" s="164"/>
      <c r="BH2205" s="164"/>
      <c r="BI2205" s="164"/>
      <c r="BK2205" s="137">
        <v>1358</v>
      </c>
      <c r="BL2205" s="137">
        <f t="shared" si="431"/>
        <v>8.684800000000088</v>
      </c>
      <c r="BM2205" s="137">
        <f t="shared" si="432"/>
        <v>0.27608511388046136</v>
      </c>
      <c r="BN2205" s="137">
        <f t="shared" si="433"/>
        <v>4.9172590784363202E-4</v>
      </c>
      <c r="BO2205" s="137" t="str">
        <f t="shared" si="434"/>
        <v/>
      </c>
      <c r="BP2205" s="137" t="str">
        <f t="shared" si="444"/>
        <v/>
      </c>
    </row>
    <row r="2206" spans="3:68" ht="20.100000000000001" customHeight="1" x14ac:dyDescent="0.25">
      <c r="C2206" s="12"/>
      <c r="E2206" s="130"/>
      <c r="F2206" s="130"/>
      <c r="S2206" s="138"/>
      <c r="U2206" s="154"/>
      <c r="V2206" s="154"/>
      <c r="AF2206" s="137">
        <v>1382</v>
      </c>
      <c r="AG2206" s="137">
        <f t="shared" si="435"/>
        <v>1.5280000000000005</v>
      </c>
      <c r="AK2206" s="137">
        <f t="shared" si="436"/>
        <v>0.12414183539764151</v>
      </c>
      <c r="AL2206" s="137">
        <f t="shared" si="437"/>
        <v>0.93674373102165465</v>
      </c>
      <c r="AM2206" s="137">
        <f t="shared" si="438"/>
        <v>0.12414183539764151</v>
      </c>
      <c r="AN2206" s="137" t="str">
        <f t="shared" si="439"/>
        <v/>
      </c>
      <c r="AO2206" s="137" t="str">
        <f t="shared" si="440"/>
        <v/>
      </c>
      <c r="AP2206" s="137">
        <f t="shared" si="441"/>
        <v>0</v>
      </c>
      <c r="AQ2206" s="137" t="str">
        <f t="shared" si="442"/>
        <v/>
      </c>
      <c r="AR2206" s="137" t="str">
        <f t="shared" si="443"/>
        <v/>
      </c>
      <c r="AZ2206" s="163"/>
      <c r="BA2206" s="142"/>
      <c r="BB2206" s="163"/>
      <c r="BC2206" s="174"/>
      <c r="BD2206" s="174"/>
      <c r="BE2206" s="174"/>
      <c r="BF2206" s="174"/>
      <c r="BG2206" s="164"/>
      <c r="BH2206" s="164"/>
      <c r="BI2206" s="164"/>
      <c r="BK2206" s="137">
        <v>1359</v>
      </c>
      <c r="BL2206" s="137">
        <f t="shared" si="431"/>
        <v>8.6912000000000873</v>
      </c>
      <c r="BM2206" s="137">
        <f t="shared" si="432"/>
        <v>0.27559338797261773</v>
      </c>
      <c r="BN2206" s="137">
        <f t="shared" si="433"/>
        <v>4.9105807816074432E-4</v>
      </c>
      <c r="BO2206" s="137" t="str">
        <f t="shared" si="434"/>
        <v/>
      </c>
      <c r="BP2206" s="137" t="str">
        <f t="shared" si="444"/>
        <v/>
      </c>
    </row>
    <row r="2207" spans="3:68" ht="20.100000000000001" customHeight="1" x14ac:dyDescent="0.25">
      <c r="C2207" s="12"/>
      <c r="E2207" s="130"/>
      <c r="F2207" s="130"/>
      <c r="S2207" s="138"/>
      <c r="U2207" s="154"/>
      <c r="V2207" s="154"/>
      <c r="AF2207" s="137">
        <v>1383</v>
      </c>
      <c r="AG2207" s="137">
        <f t="shared" si="435"/>
        <v>1.532</v>
      </c>
      <c r="AK2207" s="137">
        <f t="shared" si="436"/>
        <v>0.12338440745858412</v>
      </c>
      <c r="AL2207" s="137">
        <f t="shared" si="437"/>
        <v>0.93723878262228311</v>
      </c>
      <c r="AM2207" s="137">
        <f t="shared" si="438"/>
        <v>0.12338440745858412</v>
      </c>
      <c r="AN2207" s="137" t="str">
        <f t="shared" si="439"/>
        <v/>
      </c>
      <c r="AO2207" s="137" t="str">
        <f t="shared" si="440"/>
        <v/>
      </c>
      <c r="AP2207" s="137">
        <f t="shared" si="441"/>
        <v>0</v>
      </c>
      <c r="AQ2207" s="137" t="str">
        <f t="shared" si="442"/>
        <v/>
      </c>
      <c r="AR2207" s="137" t="str">
        <f t="shared" si="443"/>
        <v/>
      </c>
      <c r="AZ2207" s="163"/>
      <c r="BA2207" s="142"/>
      <c r="BB2207" s="163"/>
      <c r="BC2207" s="174"/>
      <c r="BD2207" s="174"/>
      <c r="BE2207" s="174"/>
      <c r="BF2207" s="174"/>
      <c r="BG2207" s="164"/>
      <c r="BH2207" s="164"/>
      <c r="BI2207" s="164"/>
      <c r="BK2207" s="137">
        <v>1360</v>
      </c>
      <c r="BL2207" s="137">
        <f t="shared" si="431"/>
        <v>8.6976000000000866</v>
      </c>
      <c r="BM2207" s="137">
        <f t="shared" si="432"/>
        <v>0.27510232989445699</v>
      </c>
      <c r="BN2207" s="137">
        <f t="shared" si="433"/>
        <v>4.9039049118188016E-4</v>
      </c>
      <c r="BO2207" s="137" t="str">
        <f t="shared" si="434"/>
        <v/>
      </c>
      <c r="BP2207" s="137" t="str">
        <f t="shared" si="444"/>
        <v/>
      </c>
    </row>
    <row r="2208" spans="3:68" ht="20.100000000000001" customHeight="1" x14ac:dyDescent="0.25">
      <c r="C2208" s="12"/>
      <c r="E2208" s="130"/>
      <c r="F2208" s="130"/>
      <c r="S2208" s="138"/>
      <c r="U2208" s="154"/>
      <c r="V2208" s="154"/>
      <c r="AF2208" s="137">
        <v>1384</v>
      </c>
      <c r="AG2208" s="137">
        <f t="shared" si="435"/>
        <v>1.5360000000000005</v>
      </c>
      <c r="AK2208" s="137">
        <f t="shared" si="436"/>
        <v>0.12262963873298491</v>
      </c>
      <c r="AL2208" s="137">
        <f t="shared" si="437"/>
        <v>0.93773080982694912</v>
      </c>
      <c r="AM2208" s="137">
        <f t="shared" si="438"/>
        <v>0.12262963873298491</v>
      </c>
      <c r="AN2208" s="137" t="str">
        <f t="shared" si="439"/>
        <v/>
      </c>
      <c r="AO2208" s="137" t="str">
        <f t="shared" si="440"/>
        <v/>
      </c>
      <c r="AP2208" s="137">
        <f t="shared" si="441"/>
        <v>0</v>
      </c>
      <c r="AQ2208" s="137" t="str">
        <f t="shared" si="442"/>
        <v/>
      </c>
      <c r="AR2208" s="137" t="str">
        <f t="shared" si="443"/>
        <v/>
      </c>
      <c r="AZ2208" s="163"/>
      <c r="BA2208" s="142"/>
      <c r="BB2208" s="163"/>
      <c r="BC2208" s="174"/>
      <c r="BD2208" s="174"/>
      <c r="BE2208" s="174"/>
      <c r="BF2208" s="174"/>
      <c r="BG2208" s="164"/>
      <c r="BH2208" s="164"/>
      <c r="BI2208" s="164"/>
      <c r="BK2208" s="137">
        <v>1361</v>
      </c>
      <c r="BL2208" s="137">
        <f t="shared" si="431"/>
        <v>8.7040000000000859</v>
      </c>
      <c r="BM2208" s="137">
        <f t="shared" si="432"/>
        <v>0.27461193940327511</v>
      </c>
      <c r="BN2208" s="137">
        <f t="shared" si="433"/>
        <v>4.8972314935930017E-4</v>
      </c>
      <c r="BO2208" s="137" t="str">
        <f t="shared" si="434"/>
        <v/>
      </c>
      <c r="BP2208" s="137" t="str">
        <f t="shared" si="444"/>
        <v/>
      </c>
    </row>
    <row r="2209" spans="3:68" ht="20.100000000000001" customHeight="1" x14ac:dyDescent="0.25">
      <c r="C2209" s="12"/>
      <c r="E2209" s="130"/>
      <c r="F2209" s="130"/>
      <c r="S2209" s="138"/>
      <c r="U2209" s="154"/>
      <c r="V2209" s="154"/>
      <c r="AF2209" s="137">
        <v>1385</v>
      </c>
      <c r="AG2209" s="137">
        <f t="shared" si="435"/>
        <v>1.54</v>
      </c>
      <c r="AK2209" s="137">
        <f t="shared" si="436"/>
        <v>0.12187753703240178</v>
      </c>
      <c r="AL2209" s="137">
        <f t="shared" si="437"/>
        <v>0.93821982328818809</v>
      </c>
      <c r="AM2209" s="137">
        <f t="shared" si="438"/>
        <v>0.12187753703240178</v>
      </c>
      <c r="AN2209" s="137" t="str">
        <f t="shared" si="439"/>
        <v/>
      </c>
      <c r="AO2209" s="137" t="str">
        <f t="shared" si="440"/>
        <v/>
      </c>
      <c r="AP2209" s="137">
        <f t="shared" si="441"/>
        <v>0</v>
      </c>
      <c r="AQ2209" s="137" t="str">
        <f t="shared" si="442"/>
        <v/>
      </c>
      <c r="AR2209" s="137" t="str">
        <f t="shared" si="443"/>
        <v/>
      </c>
      <c r="AZ2209" s="163"/>
      <c r="BA2209" s="142"/>
      <c r="BB2209" s="163"/>
      <c r="BC2209" s="174"/>
      <c r="BD2209" s="174"/>
      <c r="BE2209" s="174"/>
      <c r="BF2209" s="174"/>
      <c r="BG2209" s="164"/>
      <c r="BH2209" s="164"/>
      <c r="BI2209" s="164"/>
      <c r="BK2209" s="137">
        <v>1362</v>
      </c>
      <c r="BL2209" s="137">
        <f t="shared" si="431"/>
        <v>8.7104000000000852</v>
      </c>
      <c r="BM2209" s="137">
        <f t="shared" si="432"/>
        <v>0.27412221625391581</v>
      </c>
      <c r="BN2209" s="137">
        <f t="shared" si="433"/>
        <v>4.8905605513660522E-4</v>
      </c>
      <c r="BO2209" s="137" t="str">
        <f t="shared" si="434"/>
        <v/>
      </c>
      <c r="BP2209" s="137" t="str">
        <f t="shared" si="444"/>
        <v/>
      </c>
    </row>
    <row r="2210" spans="3:68" ht="20.100000000000001" customHeight="1" x14ac:dyDescent="0.25">
      <c r="C2210" s="12"/>
      <c r="E2210" s="130"/>
      <c r="F2210" s="130"/>
      <c r="S2210" s="138"/>
      <c r="U2210" s="154"/>
      <c r="V2210" s="154"/>
      <c r="AF2210" s="137">
        <v>1386</v>
      </c>
      <c r="AG2210" s="137">
        <f t="shared" si="435"/>
        <v>1.5440000000000005</v>
      </c>
      <c r="AK2210" s="137">
        <f t="shared" si="436"/>
        <v>0.1211281099929216</v>
      </c>
      <c r="AL2210" s="137">
        <f t="shared" si="437"/>
        <v>0.93870583368943095</v>
      </c>
      <c r="AM2210" s="137">
        <f t="shared" si="438"/>
        <v>0.1211281099929216</v>
      </c>
      <c r="AN2210" s="137" t="str">
        <f t="shared" si="439"/>
        <v/>
      </c>
      <c r="AO2210" s="137" t="str">
        <f t="shared" si="440"/>
        <v/>
      </c>
      <c r="AP2210" s="137">
        <f t="shared" si="441"/>
        <v>0</v>
      </c>
      <c r="AQ2210" s="137" t="str">
        <f t="shared" si="442"/>
        <v/>
      </c>
      <c r="AR2210" s="137" t="str">
        <f t="shared" si="443"/>
        <v/>
      </c>
      <c r="AZ2210" s="163"/>
      <c r="BA2210" s="142"/>
      <c r="BB2210" s="163"/>
      <c r="BC2210" s="174"/>
      <c r="BD2210" s="174"/>
      <c r="BE2210" s="174"/>
      <c r="BF2210" s="174"/>
      <c r="BG2210" s="164"/>
      <c r="BH2210" s="164"/>
      <c r="BI2210" s="164"/>
      <c r="BK2210" s="137">
        <v>1363</v>
      </c>
      <c r="BL2210" s="137">
        <f t="shared" si="431"/>
        <v>8.7168000000000845</v>
      </c>
      <c r="BM2210" s="137">
        <f t="shared" si="432"/>
        <v>0.2736331601987792</v>
      </c>
      <c r="BN2210" s="137">
        <f t="shared" si="433"/>
        <v>4.8838921094546128E-4</v>
      </c>
      <c r="BO2210" s="137" t="str">
        <f t="shared" si="434"/>
        <v/>
      </c>
      <c r="BP2210" s="137" t="str">
        <f t="shared" si="444"/>
        <v/>
      </c>
    </row>
    <row r="2211" spans="3:68" ht="20.100000000000001" customHeight="1" x14ac:dyDescent="0.25">
      <c r="C2211" s="12"/>
      <c r="E2211" s="130"/>
      <c r="F2211" s="130"/>
      <c r="S2211" s="138"/>
      <c r="U2211" s="154"/>
      <c r="V2211" s="154"/>
      <c r="AF2211" s="137">
        <v>1387</v>
      </c>
      <c r="AG2211" s="137">
        <f t="shared" si="435"/>
        <v>1.548</v>
      </c>
      <c r="AK2211" s="137">
        <f t="shared" si="436"/>
        <v>0.12038136507575044</v>
      </c>
      <c r="AL2211" s="137">
        <f t="shared" si="437"/>
        <v>0.93918885174430233</v>
      </c>
      <c r="AM2211" s="137">
        <f t="shared" si="438"/>
        <v>0.12038136507575044</v>
      </c>
      <c r="AN2211" s="137" t="str">
        <f t="shared" si="439"/>
        <v/>
      </c>
      <c r="AO2211" s="137" t="str">
        <f t="shared" si="440"/>
        <v/>
      </c>
      <c r="AP2211" s="137">
        <f t="shared" si="441"/>
        <v>0</v>
      </c>
      <c r="AQ2211" s="137" t="str">
        <f t="shared" si="442"/>
        <v/>
      </c>
      <c r="AR2211" s="137" t="str">
        <f t="shared" si="443"/>
        <v/>
      </c>
      <c r="AZ2211" s="163"/>
      <c r="BA2211" s="142"/>
      <c r="BB2211" s="163"/>
      <c r="BC2211" s="174"/>
      <c r="BD2211" s="174"/>
      <c r="BE2211" s="174"/>
      <c r="BF2211" s="174"/>
      <c r="BG2211" s="164"/>
      <c r="BH2211" s="164"/>
      <c r="BI2211" s="164"/>
      <c r="BK2211" s="137">
        <v>1364</v>
      </c>
      <c r="BL2211" s="137">
        <f t="shared" si="431"/>
        <v>8.7232000000000838</v>
      </c>
      <c r="BM2211" s="137">
        <f t="shared" si="432"/>
        <v>0.27314477098783374</v>
      </c>
      <c r="BN2211" s="137">
        <f t="shared" si="433"/>
        <v>4.8772261920726478E-4</v>
      </c>
      <c r="BO2211" s="137" t="str">
        <f t="shared" si="434"/>
        <v/>
      </c>
      <c r="BP2211" s="137" t="str">
        <f t="shared" si="444"/>
        <v/>
      </c>
    </row>
    <row r="2212" spans="3:68" ht="20.100000000000001" customHeight="1" x14ac:dyDescent="0.25">
      <c r="C2212" s="12"/>
      <c r="E2212" s="130"/>
      <c r="F2212" s="130"/>
      <c r="S2212" s="138"/>
      <c r="U2212" s="154"/>
      <c r="V2212" s="154"/>
      <c r="AF2212" s="137">
        <v>1388</v>
      </c>
      <c r="AG2212" s="137">
        <f t="shared" si="435"/>
        <v>1.5520000000000005</v>
      </c>
      <c r="AK2212" s="137">
        <f t="shared" si="436"/>
        <v>0.11963730956781161</v>
      </c>
      <c r="AL2212" s="137">
        <f t="shared" si="437"/>
        <v>0.93966888819592365</v>
      </c>
      <c r="AM2212" s="137">
        <f t="shared" si="438"/>
        <v>0.11963730956781161</v>
      </c>
      <c r="AN2212" s="137" t="str">
        <f t="shared" si="439"/>
        <v/>
      </c>
      <c r="AO2212" s="137" t="str">
        <f t="shared" si="440"/>
        <v/>
      </c>
      <c r="AP2212" s="137">
        <f t="shared" si="441"/>
        <v>0</v>
      </c>
      <c r="AQ2212" s="137" t="str">
        <f t="shared" si="442"/>
        <v/>
      </c>
      <c r="AR2212" s="137" t="str">
        <f t="shared" si="443"/>
        <v/>
      </c>
      <c r="AZ2212" s="163"/>
      <c r="BA2212" s="142"/>
      <c r="BB2212" s="163"/>
      <c r="BC2212" s="174"/>
      <c r="BD2212" s="174"/>
      <c r="BE2212" s="174"/>
      <c r="BF2212" s="174"/>
      <c r="BG2212" s="164"/>
      <c r="BH2212" s="164"/>
      <c r="BI2212" s="164"/>
      <c r="BK2212" s="137">
        <v>1365</v>
      </c>
      <c r="BL2212" s="137">
        <f t="shared" si="431"/>
        <v>8.7296000000000831</v>
      </c>
      <c r="BM2212" s="137">
        <f t="shared" si="432"/>
        <v>0.27265704836862648</v>
      </c>
      <c r="BN2212" s="137">
        <f t="shared" si="433"/>
        <v>4.8705628233403075E-4</v>
      </c>
      <c r="BO2212" s="137" t="str">
        <f t="shared" si="434"/>
        <v/>
      </c>
      <c r="BP2212" s="137" t="str">
        <f t="shared" si="444"/>
        <v/>
      </c>
    </row>
    <row r="2213" spans="3:68" ht="20.100000000000001" customHeight="1" x14ac:dyDescent="0.25">
      <c r="C2213" s="12"/>
      <c r="E2213" s="130"/>
      <c r="F2213" s="130"/>
      <c r="S2213" s="138"/>
      <c r="U2213" s="154"/>
      <c r="V2213" s="154"/>
      <c r="AF2213" s="137">
        <v>1389</v>
      </c>
      <c r="AG2213" s="137">
        <f t="shared" si="435"/>
        <v>1.556</v>
      </c>
      <c r="AK2213" s="137">
        <f t="shared" si="436"/>
        <v>0.11889595058235634</v>
      </c>
      <c r="AL2213" s="137">
        <f t="shared" si="437"/>
        <v>0.9401459538162158</v>
      </c>
      <c r="AM2213" s="137">
        <f t="shared" si="438"/>
        <v>0.11889595058235634</v>
      </c>
      <c r="AN2213" s="137" t="str">
        <f t="shared" si="439"/>
        <v/>
      </c>
      <c r="AO2213" s="137" t="str">
        <f t="shared" si="440"/>
        <v/>
      </c>
      <c r="AP2213" s="137">
        <f t="shared" si="441"/>
        <v>0</v>
      </c>
      <c r="AQ2213" s="137" t="str">
        <f t="shared" si="442"/>
        <v/>
      </c>
      <c r="AR2213" s="137" t="str">
        <f t="shared" si="443"/>
        <v/>
      </c>
      <c r="AZ2213" s="163"/>
      <c r="BA2213" s="142"/>
      <c r="BB2213" s="163"/>
      <c r="BC2213" s="174"/>
      <c r="BD2213" s="174"/>
      <c r="BE2213" s="174"/>
      <c r="BF2213" s="174"/>
      <c r="BG2213" s="164"/>
      <c r="BH2213" s="164"/>
      <c r="BI2213" s="164"/>
      <c r="BK2213" s="137">
        <v>1366</v>
      </c>
      <c r="BL2213" s="137">
        <f t="shared" ref="BL2213:BL2276" si="445">BL2212+$BO$845</f>
        <v>8.7360000000000824</v>
      </c>
      <c r="BM2213" s="137">
        <f t="shared" ref="BM2213:BM2276" si="446">_xlfn.CHISQ.DIST.RT(BL2213,7)</f>
        <v>0.27216999208629244</v>
      </c>
      <c r="BN2213" s="137">
        <f t="shared" ref="BN2213:BN2276" si="447">BM2213-BM2214</f>
        <v>4.8639020272600586E-4</v>
      </c>
      <c r="BO2213" s="137" t="str">
        <f t="shared" ref="BO2213:BO2276" si="448">IF(BM2213&lt;(1-$BI$852),BN2213,"")</f>
        <v/>
      </c>
      <c r="BP2213" s="137" t="str">
        <f t="shared" si="444"/>
        <v/>
      </c>
    </row>
    <row r="2214" spans="3:68" ht="20.100000000000001" customHeight="1" x14ac:dyDescent="0.25">
      <c r="C2214" s="12"/>
      <c r="E2214" s="130"/>
      <c r="F2214" s="130"/>
      <c r="S2214" s="138"/>
      <c r="U2214" s="154"/>
      <c r="V2214" s="154"/>
      <c r="AF2214" s="137">
        <v>1390</v>
      </c>
      <c r="AG2214" s="137">
        <f t="shared" si="435"/>
        <v>1.5600000000000005</v>
      </c>
      <c r="AK2214" s="137">
        <f t="shared" si="436"/>
        <v>0.11815729505958221</v>
      </c>
      <c r="AL2214" s="137">
        <f t="shared" si="437"/>
        <v>0.9406200594052071</v>
      </c>
      <c r="AM2214" s="137">
        <f t="shared" si="438"/>
        <v>0.11815729505958221</v>
      </c>
      <c r="AN2214" s="137" t="str">
        <f t="shared" si="439"/>
        <v/>
      </c>
      <c r="AO2214" s="137" t="str">
        <f t="shared" si="440"/>
        <v/>
      </c>
      <c r="AP2214" s="137">
        <f t="shared" si="441"/>
        <v>0</v>
      </c>
      <c r="AQ2214" s="137" t="str">
        <f t="shared" si="442"/>
        <v/>
      </c>
      <c r="AR2214" s="137" t="str">
        <f t="shared" si="443"/>
        <v/>
      </c>
      <c r="AZ2214" s="163"/>
      <c r="BA2214" s="142"/>
      <c r="BB2214" s="163"/>
      <c r="BC2214" s="174"/>
      <c r="BD2214" s="174"/>
      <c r="BE2214" s="174"/>
      <c r="BF2214" s="174"/>
      <c r="BG2214" s="164"/>
      <c r="BH2214" s="164"/>
      <c r="BI2214" s="164"/>
      <c r="BK2214" s="137">
        <v>1367</v>
      </c>
      <c r="BL2214" s="137">
        <f t="shared" si="445"/>
        <v>8.7424000000000817</v>
      </c>
      <c r="BM2214" s="137">
        <f t="shared" si="446"/>
        <v>0.27168360188356644</v>
      </c>
      <c r="BN2214" s="137">
        <f t="shared" si="447"/>
        <v>4.8572438277455499E-4</v>
      </c>
      <c r="BO2214" s="137" t="str">
        <f t="shared" si="448"/>
        <v/>
      </c>
      <c r="BP2214" s="137" t="str">
        <f t="shared" si="444"/>
        <v/>
      </c>
    </row>
    <row r="2215" spans="3:68" ht="20.100000000000001" customHeight="1" x14ac:dyDescent="0.25">
      <c r="C2215" s="12"/>
      <c r="E2215" s="130"/>
      <c r="F2215" s="130"/>
      <c r="S2215" s="138"/>
      <c r="U2215" s="154"/>
      <c r="V2215" s="154"/>
      <c r="AF2215" s="137">
        <v>1391</v>
      </c>
      <c r="AG2215" s="137">
        <f t="shared" si="435"/>
        <v>1.5640000000000001</v>
      </c>
      <c r="AK2215" s="137">
        <f t="shared" si="436"/>
        <v>0.11742134976726393</v>
      </c>
      <c r="AL2215" s="137">
        <f t="shared" si="437"/>
        <v>0.94109121579034072</v>
      </c>
      <c r="AM2215" s="137">
        <f t="shared" si="438"/>
        <v>0.11742134976726393</v>
      </c>
      <c r="AN2215" s="137" t="str">
        <f t="shared" si="439"/>
        <v/>
      </c>
      <c r="AO2215" s="137" t="str">
        <f t="shared" si="440"/>
        <v/>
      </c>
      <c r="AP2215" s="137">
        <f t="shared" si="441"/>
        <v>0</v>
      </c>
      <c r="AQ2215" s="137" t="str">
        <f t="shared" si="442"/>
        <v/>
      </c>
      <c r="AR2215" s="137" t="str">
        <f t="shared" si="443"/>
        <v/>
      </c>
      <c r="AZ2215" s="163"/>
      <c r="BA2215" s="142"/>
      <c r="BB2215" s="163"/>
      <c r="BC2215" s="174"/>
      <c r="BD2215" s="174"/>
      <c r="BE2215" s="174"/>
      <c r="BF2215" s="174"/>
      <c r="BG2215" s="164"/>
      <c r="BH2215" s="164"/>
      <c r="BI2215" s="164"/>
      <c r="BK2215" s="137">
        <v>1368</v>
      </c>
      <c r="BL2215" s="137">
        <f t="shared" si="445"/>
        <v>8.748800000000081</v>
      </c>
      <c r="BM2215" s="137">
        <f t="shared" si="446"/>
        <v>0.27119787750079188</v>
      </c>
      <c r="BN2215" s="137">
        <f t="shared" si="447"/>
        <v>4.8505882485927465E-4</v>
      </c>
      <c r="BO2215" s="137" t="str">
        <f t="shared" si="448"/>
        <v/>
      </c>
      <c r="BP2215" s="137" t="str">
        <f t="shared" si="444"/>
        <v/>
      </c>
    </row>
    <row r="2216" spans="3:68" ht="20.100000000000001" customHeight="1" x14ac:dyDescent="0.25">
      <c r="C2216" s="12"/>
      <c r="E2216" s="130"/>
      <c r="F2216" s="130"/>
      <c r="S2216" s="138"/>
      <c r="U2216" s="154"/>
      <c r="V2216" s="154"/>
      <c r="AF2216" s="137">
        <v>1392</v>
      </c>
      <c r="AG2216" s="137">
        <f t="shared" si="435"/>
        <v>1.5680000000000005</v>
      </c>
      <c r="AK2216" s="137">
        <f t="shared" si="436"/>
        <v>0.11668812130139154</v>
      </c>
      <c r="AL2216" s="137">
        <f t="shared" si="437"/>
        <v>0.94155943382578799</v>
      </c>
      <c r="AM2216" s="137">
        <f t="shared" si="438"/>
        <v>0.11668812130139154</v>
      </c>
      <c r="AN2216" s="137" t="str">
        <f t="shared" si="439"/>
        <v/>
      </c>
      <c r="AO2216" s="137" t="str">
        <f t="shared" si="440"/>
        <v/>
      </c>
      <c r="AP2216" s="137">
        <f t="shared" si="441"/>
        <v>0</v>
      </c>
      <c r="AQ2216" s="137" t="str">
        <f t="shared" si="442"/>
        <v/>
      </c>
      <c r="AR2216" s="137" t="str">
        <f t="shared" si="443"/>
        <v/>
      </c>
      <c r="AZ2216" s="163"/>
      <c r="BA2216" s="142"/>
      <c r="BB2216" s="163"/>
      <c r="BC2216" s="174"/>
      <c r="BD2216" s="174"/>
      <c r="BE2216" s="174"/>
      <c r="BF2216" s="174"/>
      <c r="BG2216" s="164"/>
      <c r="BH2216" s="164"/>
      <c r="BI2216" s="164"/>
      <c r="BK2216" s="137">
        <v>1369</v>
      </c>
      <c r="BL2216" s="137">
        <f t="shared" si="445"/>
        <v>8.7552000000000803</v>
      </c>
      <c r="BM2216" s="137">
        <f t="shared" si="446"/>
        <v>0.27071281867593261</v>
      </c>
      <c r="BN2216" s="137">
        <f t="shared" si="447"/>
        <v>4.8439353135071306E-4</v>
      </c>
      <c r="BO2216" s="137" t="str">
        <f t="shared" si="448"/>
        <v/>
      </c>
      <c r="BP2216" s="137" t="str">
        <f t="shared" si="444"/>
        <v/>
      </c>
    </row>
    <row r="2217" spans="3:68" ht="20.100000000000001" customHeight="1" x14ac:dyDescent="0.25">
      <c r="C2217" s="12"/>
      <c r="E2217" s="130"/>
      <c r="F2217" s="130"/>
      <c r="S2217" s="138"/>
      <c r="U2217" s="154"/>
      <c r="V2217" s="154"/>
      <c r="AF2217" s="137">
        <v>1393</v>
      </c>
      <c r="AG2217" s="137">
        <f t="shared" si="435"/>
        <v>1.5720000000000001</v>
      </c>
      <c r="AK2217" s="137">
        <f t="shared" si="436"/>
        <v>0.1159576160868208</v>
      </c>
      <c r="AL2217" s="137">
        <f t="shared" si="437"/>
        <v>0.94202472439176121</v>
      </c>
      <c r="AM2217" s="137">
        <f t="shared" si="438"/>
        <v>0.1159576160868208</v>
      </c>
      <c r="AN2217" s="137" t="str">
        <f t="shared" si="439"/>
        <v/>
      </c>
      <c r="AO2217" s="137" t="str">
        <f t="shared" si="440"/>
        <v/>
      </c>
      <c r="AP2217" s="137">
        <f t="shared" si="441"/>
        <v>0</v>
      </c>
      <c r="AQ2217" s="137" t="str">
        <f t="shared" si="442"/>
        <v/>
      </c>
      <c r="AR2217" s="137" t="str">
        <f t="shared" si="443"/>
        <v/>
      </c>
      <c r="AZ2217" s="163"/>
      <c r="BA2217" s="142"/>
      <c r="BB2217" s="163"/>
      <c r="BC2217" s="174"/>
      <c r="BD2217" s="174"/>
      <c r="BE2217" s="174"/>
      <c r="BF2217" s="174"/>
      <c r="BG2217" s="164"/>
      <c r="BH2217" s="164"/>
      <c r="BI2217" s="164"/>
      <c r="BK2217" s="137">
        <v>1370</v>
      </c>
      <c r="BL2217" s="137">
        <f t="shared" si="445"/>
        <v>8.7616000000000795</v>
      </c>
      <c r="BM2217" s="137">
        <f t="shared" si="446"/>
        <v>0.2702284251445819</v>
      </c>
      <c r="BN2217" s="137">
        <f t="shared" si="447"/>
        <v>4.8372850460798311E-4</v>
      </c>
      <c r="BO2217" s="137" t="str">
        <f t="shared" si="448"/>
        <v/>
      </c>
      <c r="BP2217" s="137" t="str">
        <f t="shared" si="444"/>
        <v/>
      </c>
    </row>
    <row r="2218" spans="3:68" ht="20.100000000000001" customHeight="1" x14ac:dyDescent="0.25">
      <c r="C2218" s="12"/>
      <c r="E2218" s="130"/>
      <c r="F2218" s="130"/>
      <c r="S2218" s="138"/>
      <c r="U2218" s="154"/>
      <c r="V2218" s="154"/>
      <c r="AF2218" s="137">
        <v>1394</v>
      </c>
      <c r="AG2218" s="137">
        <f t="shared" si="435"/>
        <v>1.5760000000000005</v>
      </c>
      <c r="AK2218" s="137">
        <f t="shared" si="436"/>
        <v>0.11522984037793058</v>
      </c>
      <c r="AL2218" s="137">
        <f t="shared" si="437"/>
        <v>0.94248709839383105</v>
      </c>
      <c r="AM2218" s="137">
        <f t="shared" si="438"/>
        <v>0.11522984037793058</v>
      </c>
      <c r="AN2218" s="137" t="str">
        <f t="shared" si="439"/>
        <v/>
      </c>
      <c r="AO2218" s="137" t="str">
        <f t="shared" si="440"/>
        <v/>
      </c>
      <c r="AP2218" s="137">
        <f t="shared" si="441"/>
        <v>0</v>
      </c>
      <c r="AQ2218" s="137" t="str">
        <f t="shared" si="442"/>
        <v/>
      </c>
      <c r="AR2218" s="137" t="str">
        <f t="shared" si="443"/>
        <v/>
      </c>
      <c r="AZ2218" s="163"/>
      <c r="BA2218" s="142"/>
      <c r="BB2218" s="163"/>
      <c r="BC2218" s="174"/>
      <c r="BD2218" s="174"/>
      <c r="BE2218" s="174"/>
      <c r="BF2218" s="174"/>
      <c r="BG2218" s="164"/>
      <c r="BH2218" s="164"/>
      <c r="BI2218" s="164"/>
      <c r="BK2218" s="137">
        <v>1371</v>
      </c>
      <c r="BL2218" s="137">
        <f t="shared" si="445"/>
        <v>8.7680000000000788</v>
      </c>
      <c r="BM2218" s="137">
        <f t="shared" si="446"/>
        <v>0.26974469663997391</v>
      </c>
      <c r="BN2218" s="137">
        <f t="shared" si="447"/>
        <v>4.8306374698103838E-4</v>
      </c>
      <c r="BO2218" s="137" t="str">
        <f t="shared" si="448"/>
        <v/>
      </c>
      <c r="BP2218" s="137" t="str">
        <f t="shared" si="444"/>
        <v/>
      </c>
    </row>
    <row r="2219" spans="3:68" ht="20.100000000000001" customHeight="1" x14ac:dyDescent="0.25">
      <c r="C2219" s="12"/>
      <c r="E2219" s="130"/>
      <c r="F2219" s="130"/>
      <c r="S2219" s="138"/>
      <c r="U2219" s="154"/>
      <c r="V2219" s="154"/>
      <c r="AF2219" s="137">
        <v>1395</v>
      </c>
      <c r="AG2219" s="137">
        <f t="shared" si="435"/>
        <v>1.58</v>
      </c>
      <c r="AK2219" s="137">
        <f t="shared" si="436"/>
        <v>0.11450480025929236</v>
      </c>
      <c r="AL2219" s="137">
        <f t="shared" si="437"/>
        <v>0.94294656676224586</v>
      </c>
      <c r="AM2219" s="137">
        <f t="shared" si="438"/>
        <v>0.11450480025929236</v>
      </c>
      <c r="AN2219" s="137" t="str">
        <f t="shared" si="439"/>
        <v/>
      </c>
      <c r="AO2219" s="137" t="str">
        <f t="shared" si="440"/>
        <v/>
      </c>
      <c r="AP2219" s="137">
        <f t="shared" si="441"/>
        <v>0</v>
      </c>
      <c r="AQ2219" s="137" t="str">
        <f t="shared" si="442"/>
        <v/>
      </c>
      <c r="AR2219" s="137" t="str">
        <f t="shared" si="443"/>
        <v/>
      </c>
      <c r="AZ2219" s="163"/>
      <c r="BA2219" s="142"/>
      <c r="BB2219" s="163"/>
      <c r="BC2219" s="174"/>
      <c r="BD2219" s="174"/>
      <c r="BE2219" s="174"/>
      <c r="BF2219" s="174"/>
      <c r="BG2219" s="164"/>
      <c r="BH2219" s="164"/>
      <c r="BI2219" s="164"/>
      <c r="BK2219" s="137">
        <v>1372</v>
      </c>
      <c r="BL2219" s="137">
        <f t="shared" si="445"/>
        <v>8.7744000000000781</v>
      </c>
      <c r="BM2219" s="137">
        <f t="shared" si="446"/>
        <v>0.26926163289299287</v>
      </c>
      <c r="BN2219" s="137">
        <f t="shared" si="447"/>
        <v>4.8239926080884121E-4</v>
      </c>
      <c r="BO2219" s="137" t="str">
        <f t="shared" si="448"/>
        <v/>
      </c>
      <c r="BP2219" s="137" t="str">
        <f t="shared" si="444"/>
        <v/>
      </c>
    </row>
    <row r="2220" spans="3:68" ht="20.100000000000001" customHeight="1" x14ac:dyDescent="0.25">
      <c r="C2220" s="12"/>
      <c r="E2220" s="130"/>
      <c r="F2220" s="130"/>
      <c r="S2220" s="138"/>
      <c r="U2220" s="154"/>
      <c r="V2220" s="154"/>
      <c r="AF2220" s="137">
        <v>1396</v>
      </c>
      <c r="AG2220" s="137">
        <f t="shared" si="435"/>
        <v>1.5840000000000005</v>
      </c>
      <c r="AK2220" s="137">
        <f t="shared" si="436"/>
        <v>0.11378250164634666</v>
      </c>
      <c r="AL2220" s="137">
        <f t="shared" si="437"/>
        <v>0.94340314045125373</v>
      </c>
      <c r="AM2220" s="137">
        <f t="shared" si="438"/>
        <v>0.11378250164634666</v>
      </c>
      <c r="AN2220" s="137" t="str">
        <f t="shared" si="439"/>
        <v/>
      </c>
      <c r="AO2220" s="137" t="str">
        <f t="shared" si="440"/>
        <v/>
      </c>
      <c r="AP2220" s="137">
        <f t="shared" si="441"/>
        <v>0</v>
      </c>
      <c r="AQ2220" s="137" t="str">
        <f t="shared" si="442"/>
        <v/>
      </c>
      <c r="AR2220" s="137" t="str">
        <f t="shared" si="443"/>
        <v/>
      </c>
      <c r="AZ2220" s="163"/>
      <c r="BA2220" s="142"/>
      <c r="BB2220" s="163"/>
      <c r="BC2220" s="174"/>
      <c r="BD2220" s="174"/>
      <c r="BE2220" s="174"/>
      <c r="BF2220" s="174"/>
      <c r="BG2220" s="164"/>
      <c r="BH2220" s="164"/>
      <c r="BI2220" s="164"/>
      <c r="BK2220" s="137">
        <v>1373</v>
      </c>
      <c r="BL2220" s="137">
        <f t="shared" si="445"/>
        <v>8.7808000000000774</v>
      </c>
      <c r="BM2220" s="137">
        <f t="shared" si="446"/>
        <v>0.26877923363218403</v>
      </c>
      <c r="BN2220" s="137">
        <f t="shared" si="447"/>
        <v>4.8173504841997339E-4</v>
      </c>
      <c r="BO2220" s="137" t="str">
        <f t="shared" si="448"/>
        <v/>
      </c>
      <c r="BP2220" s="137" t="str">
        <f t="shared" si="444"/>
        <v/>
      </c>
    </row>
    <row r="2221" spans="3:68" ht="20.100000000000001" customHeight="1" x14ac:dyDescent="0.25">
      <c r="C2221" s="12"/>
      <c r="E2221" s="130"/>
      <c r="F2221" s="130"/>
      <c r="S2221" s="138"/>
      <c r="U2221" s="154"/>
      <c r="V2221" s="154"/>
      <c r="AF2221" s="137">
        <v>1397</v>
      </c>
      <c r="AG2221" s="137">
        <f t="shared" si="435"/>
        <v>1.5880000000000001</v>
      </c>
      <c r="AK2221" s="137">
        <f t="shared" si="436"/>
        <v>0.1130629502860909</v>
      </c>
      <c r="AL2221" s="137">
        <f t="shared" si="437"/>
        <v>0.94385683043842761</v>
      </c>
      <c r="AM2221" s="137">
        <f t="shared" si="438"/>
        <v>0.1130629502860909</v>
      </c>
      <c r="AN2221" s="137" t="str">
        <f t="shared" si="439"/>
        <v/>
      </c>
      <c r="AO2221" s="137" t="str">
        <f t="shared" si="440"/>
        <v/>
      </c>
      <c r="AP2221" s="137">
        <f t="shared" si="441"/>
        <v>0</v>
      </c>
      <c r="AQ2221" s="137" t="str">
        <f t="shared" si="442"/>
        <v/>
      </c>
      <c r="AR2221" s="137" t="str">
        <f t="shared" si="443"/>
        <v/>
      </c>
      <c r="AZ2221" s="163"/>
      <c r="BA2221" s="142"/>
      <c r="BB2221" s="163"/>
      <c r="BC2221" s="174"/>
      <c r="BD2221" s="174"/>
      <c r="BE2221" s="174"/>
      <c r="BF2221" s="174"/>
      <c r="BG2221" s="164"/>
      <c r="BH2221" s="164"/>
      <c r="BI2221" s="164"/>
      <c r="BK2221" s="137">
        <v>1374</v>
      </c>
      <c r="BL2221" s="137">
        <f t="shared" si="445"/>
        <v>8.7872000000000767</v>
      </c>
      <c r="BM2221" s="137">
        <f t="shared" si="446"/>
        <v>0.26829749858376406</v>
      </c>
      <c r="BN2221" s="137">
        <f t="shared" si="447"/>
        <v>4.8107111213352427E-4</v>
      </c>
      <c r="BO2221" s="137" t="str">
        <f t="shared" si="448"/>
        <v/>
      </c>
      <c r="BP2221" s="137" t="str">
        <f t="shared" si="444"/>
        <v/>
      </c>
    </row>
    <row r="2222" spans="3:68" ht="20.100000000000001" customHeight="1" x14ac:dyDescent="0.25">
      <c r="C2222" s="12"/>
      <c r="E2222" s="130"/>
      <c r="F2222" s="130"/>
      <c r="S2222" s="138"/>
      <c r="U2222" s="154"/>
      <c r="V2222" s="154"/>
      <c r="AF2222" s="137">
        <v>1398</v>
      </c>
      <c r="AG2222" s="137">
        <f t="shared" si="435"/>
        <v>1.5920000000000005</v>
      </c>
      <c r="AK2222" s="137">
        <f t="shared" si="436"/>
        <v>0.11234615175777421</v>
      </c>
      <c r="AL2222" s="137">
        <f t="shared" si="437"/>
        <v>0.94430764772399256</v>
      </c>
      <c r="AM2222" s="137">
        <f t="shared" si="438"/>
        <v>0.11234615175777421</v>
      </c>
      <c r="AN2222" s="137" t="str">
        <f t="shared" si="439"/>
        <v/>
      </c>
      <c r="AO2222" s="137" t="str">
        <f t="shared" si="440"/>
        <v/>
      </c>
      <c r="AP2222" s="137">
        <f t="shared" si="441"/>
        <v>0</v>
      </c>
      <c r="AQ2222" s="137" t="str">
        <f t="shared" si="442"/>
        <v/>
      </c>
      <c r="AR2222" s="137" t="str">
        <f t="shared" si="443"/>
        <v/>
      </c>
      <c r="AZ2222" s="163"/>
      <c r="BA2222" s="142"/>
      <c r="BB2222" s="163"/>
      <c r="BC2222" s="174"/>
      <c r="BD2222" s="174"/>
      <c r="BE2222" s="174"/>
      <c r="BF2222" s="174"/>
      <c r="BG2222" s="164"/>
      <c r="BH2222" s="164"/>
      <c r="BI2222" s="164"/>
      <c r="BK2222" s="137">
        <v>1375</v>
      </c>
      <c r="BL2222" s="137">
        <f t="shared" si="445"/>
        <v>8.793600000000076</v>
      </c>
      <c r="BM2222" s="137">
        <f t="shared" si="446"/>
        <v>0.26781642747163054</v>
      </c>
      <c r="BN2222" s="137">
        <f t="shared" si="447"/>
        <v>4.8040745425798059E-4</v>
      </c>
      <c r="BO2222" s="137" t="str">
        <f t="shared" si="448"/>
        <v/>
      </c>
      <c r="BP2222" s="137" t="str">
        <f t="shared" si="444"/>
        <v/>
      </c>
    </row>
    <row r="2223" spans="3:68" ht="20.100000000000001" customHeight="1" x14ac:dyDescent="0.25">
      <c r="C2223" s="12"/>
      <c r="E2223" s="130"/>
      <c r="F2223" s="130"/>
      <c r="S2223" s="138"/>
      <c r="U2223" s="154"/>
      <c r="V2223" s="154"/>
      <c r="AF2223" s="137">
        <v>1399</v>
      </c>
      <c r="AG2223" s="137">
        <f t="shared" si="435"/>
        <v>1.5960000000000001</v>
      </c>
      <c r="AK2223" s="137">
        <f t="shared" si="436"/>
        <v>0.11163211147360337</v>
      </c>
      <c r="AL2223" s="137">
        <f t="shared" si="437"/>
        <v>0.94475560333015607</v>
      </c>
      <c r="AM2223" s="137">
        <f t="shared" si="438"/>
        <v>0.11163211147360337</v>
      </c>
      <c r="AN2223" s="137" t="str">
        <f t="shared" si="439"/>
        <v/>
      </c>
      <c r="AO2223" s="137" t="str">
        <f t="shared" si="440"/>
        <v/>
      </c>
      <c r="AP2223" s="137">
        <f t="shared" si="441"/>
        <v>0</v>
      </c>
      <c r="AQ2223" s="137" t="str">
        <f t="shared" si="442"/>
        <v/>
      </c>
      <c r="AR2223" s="137" t="str">
        <f t="shared" si="443"/>
        <v/>
      </c>
      <c r="AZ2223" s="163"/>
      <c r="BA2223" s="142"/>
      <c r="BB2223" s="163"/>
      <c r="BC2223" s="174"/>
      <c r="BD2223" s="174"/>
      <c r="BE2223" s="174"/>
      <c r="BF2223" s="174"/>
      <c r="BG2223" s="164"/>
      <c r="BH2223" s="164"/>
      <c r="BI2223" s="164"/>
      <c r="BK2223" s="137">
        <v>1376</v>
      </c>
      <c r="BL2223" s="137">
        <f t="shared" si="445"/>
        <v>8.8000000000000753</v>
      </c>
      <c r="BM2223" s="137">
        <f t="shared" si="446"/>
        <v>0.26733602001737256</v>
      </c>
      <c r="BN2223" s="137">
        <f t="shared" si="447"/>
        <v>4.7974407709222566E-4</v>
      </c>
      <c r="BO2223" s="137" t="str">
        <f t="shared" si="448"/>
        <v/>
      </c>
      <c r="BP2223" s="137" t="str">
        <f t="shared" si="444"/>
        <v/>
      </c>
    </row>
    <row r="2224" spans="3:68" ht="20.100000000000001" customHeight="1" x14ac:dyDescent="0.25">
      <c r="C2224" s="12"/>
      <c r="E2224" s="130"/>
      <c r="F2224" s="130"/>
      <c r="S2224" s="138"/>
      <c r="U2224" s="154"/>
      <c r="V2224" s="154"/>
      <c r="AF2224" s="137">
        <v>1400</v>
      </c>
      <c r="AG2224" s="137">
        <f t="shared" si="435"/>
        <v>1.6000000000000005</v>
      </c>
      <c r="AK2224" s="137">
        <f t="shared" si="436"/>
        <v>0.11092083467945546</v>
      </c>
      <c r="AL2224" s="137">
        <f t="shared" si="437"/>
        <v>0.94520070830044212</v>
      </c>
      <c r="AM2224" s="137">
        <f t="shared" si="438"/>
        <v>0.11092083467945546</v>
      </c>
      <c r="AN2224" s="137" t="str">
        <f t="shared" si="439"/>
        <v/>
      </c>
      <c r="AO2224" s="137" t="str">
        <f t="shared" si="440"/>
        <v/>
      </c>
      <c r="AP2224" s="137">
        <f t="shared" si="441"/>
        <v>0</v>
      </c>
      <c r="AQ2224" s="137" t="str">
        <f t="shared" si="442"/>
        <v/>
      </c>
      <c r="AR2224" s="137" t="str">
        <f t="shared" si="443"/>
        <v/>
      </c>
      <c r="AZ2224" s="163"/>
      <c r="BA2224" s="142"/>
      <c r="BB2224" s="163"/>
      <c r="BC2224" s="174"/>
      <c r="BD2224" s="174"/>
      <c r="BE2224" s="174"/>
      <c r="BF2224" s="174"/>
      <c r="BG2224" s="164"/>
      <c r="BH2224" s="164"/>
      <c r="BI2224" s="164"/>
      <c r="BK2224" s="137">
        <v>1377</v>
      </c>
      <c r="BL2224" s="137">
        <f t="shared" si="445"/>
        <v>8.8064000000000746</v>
      </c>
      <c r="BM2224" s="137">
        <f t="shared" si="446"/>
        <v>0.26685627594028033</v>
      </c>
      <c r="BN2224" s="137">
        <f t="shared" si="447"/>
        <v>4.7908098292381851E-4</v>
      </c>
      <c r="BO2224" s="137" t="str">
        <f t="shared" si="448"/>
        <v/>
      </c>
      <c r="BP2224" s="137" t="str">
        <f t="shared" si="444"/>
        <v/>
      </c>
    </row>
    <row r="2225" spans="3:68" ht="20.100000000000001" customHeight="1" x14ac:dyDescent="0.25">
      <c r="C2225" s="12"/>
      <c r="E2225" s="130"/>
      <c r="F2225" s="130"/>
      <c r="S2225" s="138"/>
      <c r="U2225" s="154"/>
      <c r="V2225" s="154"/>
      <c r="AF2225" s="137">
        <v>1401</v>
      </c>
      <c r="AG2225" s="137">
        <f t="shared" si="435"/>
        <v>1.6040000000000001</v>
      </c>
      <c r="AK2225" s="137">
        <f t="shared" si="436"/>
        <v>0.11021232645560161</v>
      </c>
      <c r="AL2225" s="137">
        <f t="shared" si="437"/>
        <v>0.94564297369902606</v>
      </c>
      <c r="AM2225" s="137">
        <f t="shared" si="438"/>
        <v>0.11021232645560161</v>
      </c>
      <c r="AN2225" s="137" t="str">
        <f t="shared" si="439"/>
        <v/>
      </c>
      <c r="AO2225" s="137" t="str">
        <f t="shared" si="440"/>
        <v/>
      </c>
      <c r="AP2225" s="137">
        <f t="shared" si="441"/>
        <v>0</v>
      </c>
      <c r="AQ2225" s="137" t="str">
        <f t="shared" si="442"/>
        <v/>
      </c>
      <c r="AR2225" s="137" t="str">
        <f t="shared" si="443"/>
        <v/>
      </c>
      <c r="AZ2225" s="163"/>
      <c r="BA2225" s="142"/>
      <c r="BB2225" s="163"/>
      <c r="BC2225" s="174"/>
      <c r="BD2225" s="174"/>
      <c r="BE2225" s="174"/>
      <c r="BF2225" s="174"/>
      <c r="BG2225" s="164"/>
      <c r="BH2225" s="164"/>
      <c r="BI2225" s="164"/>
      <c r="BK2225" s="137">
        <v>1378</v>
      </c>
      <c r="BL2225" s="137">
        <f t="shared" si="445"/>
        <v>8.8128000000000739</v>
      </c>
      <c r="BM2225" s="137">
        <f t="shared" si="446"/>
        <v>0.26637719495735651</v>
      </c>
      <c r="BN2225" s="137">
        <f t="shared" si="447"/>
        <v>4.7841817403093678E-4</v>
      </c>
      <c r="BO2225" s="137" t="str">
        <f t="shared" si="448"/>
        <v/>
      </c>
      <c r="BP2225" s="137" t="str">
        <f t="shared" si="444"/>
        <v/>
      </c>
    </row>
    <row r="2226" spans="3:68" ht="20.100000000000001" customHeight="1" x14ac:dyDescent="0.25">
      <c r="C2226" s="12"/>
      <c r="E2226" s="130"/>
      <c r="F2226" s="130"/>
      <c r="S2226" s="138"/>
      <c r="U2226" s="154"/>
      <c r="V2226" s="154"/>
      <c r="AF2226" s="137">
        <v>1402</v>
      </c>
      <c r="AG2226" s="137">
        <f t="shared" si="435"/>
        <v>1.6080000000000005</v>
      </c>
      <c r="AK2226" s="137">
        <f t="shared" si="436"/>
        <v>0.10950659171743668</v>
      </c>
      <c r="AL2226" s="137">
        <f t="shared" si="437"/>
        <v>0.94608241061007503</v>
      </c>
      <c r="AM2226" s="137">
        <f t="shared" si="438"/>
        <v>0.10950659171743668</v>
      </c>
      <c r="AN2226" s="137" t="str">
        <f t="shared" si="439"/>
        <v/>
      </c>
      <c r="AO2226" s="137" t="str">
        <f t="shared" si="440"/>
        <v/>
      </c>
      <c r="AP2226" s="137">
        <f t="shared" si="441"/>
        <v>0</v>
      </c>
      <c r="AQ2226" s="137" t="str">
        <f t="shared" si="442"/>
        <v/>
      </c>
      <c r="AR2226" s="137" t="str">
        <f t="shared" si="443"/>
        <v/>
      </c>
      <c r="AZ2226" s="163"/>
      <c r="BA2226" s="142"/>
      <c r="BB2226" s="163"/>
      <c r="BC2226" s="174"/>
      <c r="BD2226" s="174"/>
      <c r="BE2226" s="174"/>
      <c r="BF2226" s="174"/>
      <c r="BG2226" s="164"/>
      <c r="BH2226" s="164"/>
      <c r="BI2226" s="164"/>
      <c r="BK2226" s="137">
        <v>1379</v>
      </c>
      <c r="BL2226" s="137">
        <f t="shared" si="445"/>
        <v>8.8192000000000732</v>
      </c>
      <c r="BM2226" s="137">
        <f t="shared" si="446"/>
        <v>0.26589877678332557</v>
      </c>
      <c r="BN2226" s="137">
        <f t="shared" si="447"/>
        <v>4.777556526821547E-4</v>
      </c>
      <c r="BO2226" s="137" t="str">
        <f t="shared" si="448"/>
        <v/>
      </c>
      <c r="BP2226" s="137" t="str">
        <f t="shared" si="444"/>
        <v/>
      </c>
    </row>
    <row r="2227" spans="3:68" ht="20.100000000000001" customHeight="1" x14ac:dyDescent="0.25">
      <c r="C2227" s="12"/>
      <c r="E2227" s="130"/>
      <c r="F2227" s="130"/>
      <c r="S2227" s="138"/>
      <c r="U2227" s="154"/>
      <c r="V2227" s="154"/>
      <c r="AF2227" s="137">
        <v>1403</v>
      </c>
      <c r="AG2227" s="137">
        <f t="shared" si="435"/>
        <v>1.6120000000000001</v>
      </c>
      <c r="AK2227" s="137">
        <f t="shared" si="436"/>
        <v>0.10880363521622008</v>
      </c>
      <c r="AL2227" s="137">
        <f t="shared" si="437"/>
        <v>0.94651903013708882</v>
      </c>
      <c r="AM2227" s="137">
        <f t="shared" si="438"/>
        <v>0.10880363521622008</v>
      </c>
      <c r="AN2227" s="137" t="str">
        <f t="shared" si="439"/>
        <v/>
      </c>
      <c r="AO2227" s="137" t="str">
        <f t="shared" si="440"/>
        <v/>
      </c>
      <c r="AP2227" s="137">
        <f t="shared" si="441"/>
        <v>0</v>
      </c>
      <c r="AQ2227" s="137" t="str">
        <f t="shared" si="442"/>
        <v/>
      </c>
      <c r="AR2227" s="137" t="str">
        <f t="shared" si="443"/>
        <v/>
      </c>
      <c r="AZ2227" s="163"/>
      <c r="BA2227" s="142"/>
      <c r="BB2227" s="163"/>
      <c r="BC2227" s="174"/>
      <c r="BD2227" s="174"/>
      <c r="BE2227" s="174"/>
      <c r="BF2227" s="174"/>
      <c r="BG2227" s="164"/>
      <c r="BH2227" s="164"/>
      <c r="BI2227" s="164"/>
      <c r="BK2227" s="137">
        <v>1380</v>
      </c>
      <c r="BL2227" s="137">
        <f t="shared" si="445"/>
        <v>8.8256000000000725</v>
      </c>
      <c r="BM2227" s="137">
        <f t="shared" si="446"/>
        <v>0.26542102113064342</v>
      </c>
      <c r="BN2227" s="137">
        <f t="shared" si="447"/>
        <v>4.7709342113561037E-4</v>
      </c>
      <c r="BO2227" s="137" t="str">
        <f t="shared" si="448"/>
        <v/>
      </c>
      <c r="BP2227" s="137" t="str">
        <f t="shared" si="444"/>
        <v/>
      </c>
    </row>
    <row r="2228" spans="3:68" ht="20.100000000000001" customHeight="1" x14ac:dyDescent="0.25">
      <c r="C2228" s="12"/>
      <c r="E2228" s="130"/>
      <c r="F2228" s="130"/>
      <c r="S2228" s="138"/>
      <c r="U2228" s="154"/>
      <c r="V2228" s="154"/>
      <c r="AF2228" s="137">
        <v>1404</v>
      </c>
      <c r="AG2228" s="137">
        <f t="shared" si="435"/>
        <v>1.6160000000000005</v>
      </c>
      <c r="AK2228" s="137">
        <f t="shared" si="436"/>
        <v>0.10810346153982264</v>
      </c>
      <c r="AL2228" s="137">
        <f t="shared" si="437"/>
        <v>0.94695284340224517</v>
      </c>
      <c r="AM2228" s="137">
        <f t="shared" si="438"/>
        <v>0.10810346153982264</v>
      </c>
      <c r="AN2228" s="137" t="str">
        <f t="shared" si="439"/>
        <v/>
      </c>
      <c r="AO2228" s="137" t="str">
        <f t="shared" si="440"/>
        <v/>
      </c>
      <c r="AP2228" s="137">
        <f t="shared" si="441"/>
        <v>0</v>
      </c>
      <c r="AQ2228" s="137" t="str">
        <f t="shared" si="442"/>
        <v/>
      </c>
      <c r="AR2228" s="137" t="str">
        <f t="shared" si="443"/>
        <v/>
      </c>
      <c r="AZ2228" s="163"/>
      <c r="BA2228" s="142"/>
      <c r="BB2228" s="163"/>
      <c r="BC2228" s="174"/>
      <c r="BD2228" s="174"/>
      <c r="BE2228" s="174"/>
      <c r="BF2228" s="174"/>
      <c r="BG2228" s="164"/>
      <c r="BH2228" s="164"/>
      <c r="BI2228" s="164"/>
      <c r="BK2228" s="137">
        <v>1381</v>
      </c>
      <c r="BL2228" s="137">
        <f t="shared" si="445"/>
        <v>8.8320000000000718</v>
      </c>
      <c r="BM2228" s="137">
        <f t="shared" si="446"/>
        <v>0.26494392770950781</v>
      </c>
      <c r="BN2228" s="137">
        <f t="shared" si="447"/>
        <v>4.7643148163839522E-4</v>
      </c>
      <c r="BO2228" s="137" t="str">
        <f t="shared" si="448"/>
        <v/>
      </c>
      <c r="BP2228" s="137" t="str">
        <f t="shared" si="444"/>
        <v/>
      </c>
    </row>
    <row r="2229" spans="3:68" ht="20.100000000000001" customHeight="1" x14ac:dyDescent="0.25">
      <c r="C2229" s="12"/>
      <c r="E2229" s="130"/>
      <c r="F2229" s="130"/>
      <c r="S2229" s="138"/>
      <c r="U2229" s="154"/>
      <c r="V2229" s="154"/>
      <c r="AF2229" s="137">
        <v>1405</v>
      </c>
      <c r="AG2229" s="137">
        <f t="shared" si="435"/>
        <v>1.62</v>
      </c>
      <c r="AK2229" s="137">
        <f t="shared" si="436"/>
        <v>0.1074060751134838</v>
      </c>
      <c r="AL2229" s="137">
        <f t="shared" si="437"/>
        <v>0.94738386154574794</v>
      </c>
      <c r="AM2229" s="137">
        <f t="shared" si="438"/>
        <v>0.1074060751134838</v>
      </c>
      <c r="AN2229" s="137" t="str">
        <f t="shared" si="439"/>
        <v/>
      </c>
      <c r="AO2229" s="137" t="str">
        <f t="shared" si="440"/>
        <v/>
      </c>
      <c r="AP2229" s="137">
        <f t="shared" si="441"/>
        <v>0</v>
      </c>
      <c r="AQ2229" s="137" t="str">
        <f t="shared" si="442"/>
        <v/>
      </c>
      <c r="AR2229" s="137" t="str">
        <f t="shared" si="443"/>
        <v/>
      </c>
      <c r="AZ2229" s="163"/>
      <c r="BA2229" s="142"/>
      <c r="BB2229" s="163"/>
      <c r="BC2229" s="174"/>
      <c r="BD2229" s="174"/>
      <c r="BE2229" s="174"/>
      <c r="BF2229" s="174"/>
      <c r="BG2229" s="164"/>
      <c r="BH2229" s="164"/>
      <c r="BI2229" s="164"/>
      <c r="BK2229" s="137">
        <v>1382</v>
      </c>
      <c r="BL2229" s="137">
        <f t="shared" si="445"/>
        <v>8.8384000000000711</v>
      </c>
      <c r="BM2229" s="137">
        <f t="shared" si="446"/>
        <v>0.26446749622786941</v>
      </c>
      <c r="BN2229" s="137">
        <f t="shared" si="447"/>
        <v>4.7576983642927395E-4</v>
      </c>
      <c r="BO2229" s="137" t="str">
        <f t="shared" si="448"/>
        <v/>
      </c>
      <c r="BP2229" s="137" t="str">
        <f t="shared" si="444"/>
        <v/>
      </c>
    </row>
    <row r="2230" spans="3:68" ht="20.100000000000001" customHeight="1" x14ac:dyDescent="0.25">
      <c r="C2230" s="12"/>
      <c r="E2230" s="130"/>
      <c r="F2230" s="130"/>
      <c r="S2230" s="138"/>
      <c r="U2230" s="154"/>
      <c r="V2230" s="154"/>
      <c r="AF2230" s="137">
        <v>1406</v>
      </c>
      <c r="AG2230" s="137">
        <f t="shared" si="435"/>
        <v>1.6240000000000006</v>
      </c>
      <c r="AK2230" s="137">
        <f t="shared" si="436"/>
        <v>0.10671148020057472</v>
      </c>
      <c r="AL2230" s="137">
        <f t="shared" si="437"/>
        <v>0.94781209572517811</v>
      </c>
      <c r="AM2230" s="137">
        <f t="shared" si="438"/>
        <v>0.10671148020057472</v>
      </c>
      <c r="AN2230" s="137" t="str">
        <f t="shared" si="439"/>
        <v/>
      </c>
      <c r="AO2230" s="137" t="str">
        <f t="shared" si="440"/>
        <v/>
      </c>
      <c r="AP2230" s="137">
        <f t="shared" si="441"/>
        <v>0</v>
      </c>
      <c r="AQ2230" s="137" t="str">
        <f t="shared" si="442"/>
        <v/>
      </c>
      <c r="AR2230" s="137" t="str">
        <f t="shared" si="443"/>
        <v/>
      </c>
      <c r="AZ2230" s="163"/>
      <c r="BA2230" s="142"/>
      <c r="BB2230" s="163"/>
      <c r="BC2230" s="174"/>
      <c r="BD2230" s="174"/>
      <c r="BE2230" s="174"/>
      <c r="BF2230" s="174"/>
      <c r="BG2230" s="164"/>
      <c r="BH2230" s="164"/>
      <c r="BI2230" s="164"/>
      <c r="BK2230" s="137">
        <v>1383</v>
      </c>
      <c r="BL2230" s="137">
        <f t="shared" si="445"/>
        <v>8.8448000000000704</v>
      </c>
      <c r="BM2230" s="137">
        <f t="shared" si="446"/>
        <v>0.26399172639144014</v>
      </c>
      <c r="BN2230" s="137">
        <f t="shared" si="447"/>
        <v>4.7510848773557601E-4</v>
      </c>
      <c r="BO2230" s="137" t="str">
        <f t="shared" si="448"/>
        <v/>
      </c>
      <c r="BP2230" s="137" t="str">
        <f t="shared" si="444"/>
        <v/>
      </c>
    </row>
    <row r="2231" spans="3:68" ht="20.100000000000001" customHeight="1" x14ac:dyDescent="0.25">
      <c r="C2231" s="12"/>
      <c r="E2231" s="130"/>
      <c r="F2231" s="130"/>
      <c r="S2231" s="138"/>
      <c r="U2231" s="154"/>
      <c r="V2231" s="154"/>
      <c r="AF2231" s="137">
        <v>1407</v>
      </c>
      <c r="AG2231" s="137">
        <f t="shared" si="435"/>
        <v>1.6280000000000001</v>
      </c>
      <c r="AK2231" s="137">
        <f t="shared" si="436"/>
        <v>0.10601968090337181</v>
      </c>
      <c r="AL2231" s="137">
        <f t="shared" si="437"/>
        <v>0.94823755711484736</v>
      </c>
      <c r="AM2231" s="137">
        <f t="shared" si="438"/>
        <v>0.10601968090337181</v>
      </c>
      <c r="AN2231" s="137" t="str">
        <f t="shared" si="439"/>
        <v/>
      </c>
      <c r="AO2231" s="137" t="str">
        <f t="shared" si="440"/>
        <v/>
      </c>
      <c r="AP2231" s="137">
        <f t="shared" si="441"/>
        <v>0</v>
      </c>
      <c r="AQ2231" s="137" t="str">
        <f t="shared" si="442"/>
        <v/>
      </c>
      <c r="AR2231" s="137" t="str">
        <f t="shared" si="443"/>
        <v/>
      </c>
      <c r="AZ2231" s="163"/>
      <c r="BA2231" s="142"/>
      <c r="BB2231" s="163"/>
      <c r="BC2231" s="174"/>
      <c r="BD2231" s="174"/>
      <c r="BE2231" s="174"/>
      <c r="BF2231" s="174"/>
      <c r="BG2231" s="164"/>
      <c r="BH2231" s="164"/>
      <c r="BI2231" s="164"/>
      <c r="BK2231" s="137">
        <v>1384</v>
      </c>
      <c r="BL2231" s="137">
        <f t="shared" si="445"/>
        <v>8.8512000000000697</v>
      </c>
      <c r="BM2231" s="137">
        <f t="shared" si="446"/>
        <v>0.26351661790370456</v>
      </c>
      <c r="BN2231" s="137">
        <f t="shared" si="447"/>
        <v>4.7444743777597109E-4</v>
      </c>
      <c r="BO2231" s="137" t="str">
        <f t="shared" si="448"/>
        <v/>
      </c>
      <c r="BP2231" s="137" t="str">
        <f t="shared" si="444"/>
        <v/>
      </c>
    </row>
    <row r="2232" spans="3:68" ht="20.100000000000001" customHeight="1" x14ac:dyDescent="0.25">
      <c r="C2232" s="12"/>
      <c r="E2232" s="130"/>
      <c r="F2232" s="130"/>
      <c r="S2232" s="138"/>
      <c r="U2232" s="154"/>
      <c r="V2232" s="154"/>
      <c r="AF2232" s="137">
        <v>1408</v>
      </c>
      <c r="AG2232" s="137">
        <f t="shared" si="435"/>
        <v>1.6319999999999997</v>
      </c>
      <c r="AK2232" s="137">
        <f t="shared" si="436"/>
        <v>0.10533068116383558</v>
      </c>
      <c r="AL2232" s="137">
        <f t="shared" si="437"/>
        <v>0.94866025690515565</v>
      </c>
      <c r="AM2232" s="137">
        <f t="shared" si="438"/>
        <v>0.10533068116383558</v>
      </c>
      <c r="AN2232" s="137" t="str">
        <f t="shared" si="439"/>
        <v/>
      </c>
      <c r="AO2232" s="137" t="str">
        <f t="shared" si="440"/>
        <v/>
      </c>
      <c r="AP2232" s="137">
        <f t="shared" si="441"/>
        <v>0</v>
      </c>
      <c r="AQ2232" s="137" t="str">
        <f t="shared" si="442"/>
        <v/>
      </c>
      <c r="AR2232" s="137" t="str">
        <f t="shared" si="443"/>
        <v/>
      </c>
      <c r="AZ2232" s="163"/>
      <c r="BA2232" s="142"/>
      <c r="BB2232" s="163"/>
      <c r="BC2232" s="174"/>
      <c r="BD2232" s="174"/>
      <c r="BE2232" s="174"/>
      <c r="BF2232" s="174"/>
      <c r="BG2232" s="164"/>
      <c r="BH2232" s="164"/>
      <c r="BI2232" s="164"/>
      <c r="BK2232" s="137">
        <v>1385</v>
      </c>
      <c r="BL2232" s="137">
        <f t="shared" si="445"/>
        <v>8.857600000000069</v>
      </c>
      <c r="BM2232" s="137">
        <f t="shared" si="446"/>
        <v>0.26304217046592859</v>
      </c>
      <c r="BN2232" s="137">
        <f t="shared" si="447"/>
        <v>4.7378668875797114E-4</v>
      </c>
      <c r="BO2232" s="137" t="str">
        <f t="shared" si="448"/>
        <v/>
      </c>
      <c r="BP2232" s="137" t="str">
        <f t="shared" si="444"/>
        <v/>
      </c>
    </row>
    <row r="2233" spans="3:68" ht="20.100000000000001" customHeight="1" x14ac:dyDescent="0.25">
      <c r="C2233" s="12"/>
      <c r="E2233" s="130"/>
      <c r="F2233" s="130"/>
      <c r="S2233" s="138"/>
      <c r="U2233" s="154"/>
      <c r="V2233" s="154"/>
      <c r="AF2233" s="137">
        <v>1409</v>
      </c>
      <c r="AG2233" s="137">
        <f t="shared" ref="AG2233:AG2296" si="449">AG$818+(AF2233*AG$821)</f>
        <v>1.6360000000000001</v>
      </c>
      <c r="AK2233" s="137">
        <f t="shared" ref="AK2233:AK2296" si="450">_xlfn.NORM.DIST(AG2233,AG$815,AG$816,0)</f>
        <v>0.10464448476439925</v>
      </c>
      <c r="AL2233" s="137">
        <f t="shared" ref="AL2233:AL2296" si="451">_xlfn.NORM.DIST(AG2233,AG$815,AG$816,1)</f>
        <v>0.94908020630195189</v>
      </c>
      <c r="AM2233" s="137">
        <f t="shared" ref="AM2233:AM2296" si="452">IF(OR(AL2233&lt;$AN$820,AL2233&gt;$AN$821),AK2233,"")</f>
        <v>0.10464448476439925</v>
      </c>
      <c r="AN2233" s="137" t="str">
        <f t="shared" ref="AN2233:AN2296" si="453">IF(AND(AL2233&gt;$AN$820,AL2233&lt;$AN$821),AK2233,"")</f>
        <v/>
      </c>
      <c r="AO2233" s="137" t="str">
        <f t="shared" ref="AO2233:AO2296" si="454">IF(AK2233=MAX(AK$824:AK$2815),AK2233,"")</f>
        <v/>
      </c>
      <c r="AP2233" s="137">
        <f t="shared" ref="AP2233:AP2296" si="455">_xlfn.NORM.DIST(AF2233,AN$816,AN$817,0)</f>
        <v>0</v>
      </c>
      <c r="AQ2233" s="137" t="str">
        <f t="shared" ref="AQ2233:AQ2296" si="456">IF(AP2233=MAX(AP$824:AP$2815),AK2233,"")</f>
        <v/>
      </c>
      <c r="AR2233" s="137" t="str">
        <f t="shared" ref="AR2233:AR2296" si="457">IF(AQ2233=MIN(AQ$824:AQ$2815),AQ2233,"")</f>
        <v/>
      </c>
      <c r="AZ2233" s="163"/>
      <c r="BA2233" s="142"/>
      <c r="BB2233" s="163"/>
      <c r="BC2233" s="174"/>
      <c r="BD2233" s="174"/>
      <c r="BE2233" s="174"/>
      <c r="BF2233" s="174"/>
      <c r="BG2233" s="164"/>
      <c r="BH2233" s="164"/>
      <c r="BI2233" s="164"/>
      <c r="BK2233" s="137">
        <v>1386</v>
      </c>
      <c r="BL2233" s="137">
        <f t="shared" si="445"/>
        <v>8.8640000000000683</v>
      </c>
      <c r="BM2233" s="137">
        <f t="shared" si="446"/>
        <v>0.26256838377717062</v>
      </c>
      <c r="BN2233" s="137">
        <f t="shared" si="447"/>
        <v>4.7312624287942917E-4</v>
      </c>
      <c r="BO2233" s="137" t="str">
        <f t="shared" si="448"/>
        <v/>
      </c>
      <c r="BP2233" s="137" t="str">
        <f t="shared" si="444"/>
        <v/>
      </c>
    </row>
    <row r="2234" spans="3:68" ht="20.100000000000001" customHeight="1" x14ac:dyDescent="0.25">
      <c r="C2234" s="12"/>
      <c r="E2234" s="130"/>
      <c r="F2234" s="130"/>
      <c r="S2234" s="138"/>
      <c r="U2234" s="154"/>
      <c r="V2234" s="154"/>
      <c r="AF2234" s="137">
        <v>1410</v>
      </c>
      <c r="AG2234" s="137">
        <f t="shared" si="449"/>
        <v>1.6399999999999997</v>
      </c>
      <c r="AK2234" s="137">
        <f t="shared" si="450"/>
        <v>0.10396109532876426</v>
      </c>
      <c r="AL2234" s="137">
        <f t="shared" si="451"/>
        <v>0.94949741652589625</v>
      </c>
      <c r="AM2234" s="137">
        <f t="shared" si="452"/>
        <v>0.10396109532876426</v>
      </c>
      <c r="AN2234" s="137" t="str">
        <f t="shared" si="453"/>
        <v/>
      </c>
      <c r="AO2234" s="137" t="str">
        <f t="shared" si="454"/>
        <v/>
      </c>
      <c r="AP2234" s="137">
        <f t="shared" si="455"/>
        <v>0</v>
      </c>
      <c r="AQ2234" s="137" t="str">
        <f t="shared" si="456"/>
        <v/>
      </c>
      <c r="AR2234" s="137" t="str">
        <f t="shared" si="457"/>
        <v/>
      </c>
      <c r="AZ2234" s="163"/>
      <c r="BA2234" s="142"/>
      <c r="BB2234" s="163"/>
      <c r="BC2234" s="174"/>
      <c r="BD2234" s="174"/>
      <c r="BE2234" s="174"/>
      <c r="BF2234" s="174"/>
      <c r="BG2234" s="164"/>
      <c r="BH2234" s="164"/>
      <c r="BI2234" s="164"/>
      <c r="BK2234" s="137">
        <v>1387</v>
      </c>
      <c r="BL2234" s="137">
        <f t="shared" si="445"/>
        <v>8.8704000000000676</v>
      </c>
      <c r="BM2234" s="137">
        <f t="shared" si="446"/>
        <v>0.26209525753429119</v>
      </c>
      <c r="BN2234" s="137">
        <f t="shared" si="447"/>
        <v>4.7246610232931641E-4</v>
      </c>
      <c r="BO2234" s="137" t="str">
        <f t="shared" si="448"/>
        <v/>
      </c>
      <c r="BP2234" s="137" t="str">
        <f t="shared" si="444"/>
        <v/>
      </c>
    </row>
    <row r="2235" spans="3:68" ht="20.100000000000001" customHeight="1" x14ac:dyDescent="0.25">
      <c r="C2235" s="12"/>
      <c r="E2235" s="130"/>
      <c r="F2235" s="130"/>
      <c r="S2235" s="138"/>
      <c r="U2235" s="154"/>
      <c r="V2235" s="154"/>
      <c r="AF2235" s="137">
        <v>1411</v>
      </c>
      <c r="AG2235" s="137">
        <f t="shared" si="449"/>
        <v>1.6440000000000001</v>
      </c>
      <c r="AK2235" s="137">
        <f t="shared" si="450"/>
        <v>0.10328051632270249</v>
      </c>
      <c r="AL2235" s="137">
        <f t="shared" si="451"/>
        <v>0.94991189881182836</v>
      </c>
      <c r="AM2235" s="137">
        <f t="shared" si="452"/>
        <v>0.10328051632270249</v>
      </c>
      <c r="AN2235" s="137" t="str">
        <f t="shared" si="453"/>
        <v/>
      </c>
      <c r="AO2235" s="137" t="str">
        <f t="shared" si="454"/>
        <v/>
      </c>
      <c r="AP2235" s="137">
        <f t="shared" si="455"/>
        <v>0</v>
      </c>
      <c r="AQ2235" s="137" t="str">
        <f t="shared" si="456"/>
        <v/>
      </c>
      <c r="AR2235" s="137" t="str">
        <f t="shared" si="457"/>
        <v/>
      </c>
      <c r="AZ2235" s="163"/>
      <c r="BA2235" s="142"/>
      <c r="BB2235" s="163"/>
      <c r="BC2235" s="174"/>
      <c r="BD2235" s="174"/>
      <c r="BE2235" s="174"/>
      <c r="BF2235" s="174"/>
      <c r="BG2235" s="164"/>
      <c r="BH2235" s="164"/>
      <c r="BI2235" s="164"/>
      <c r="BK2235" s="137">
        <v>1388</v>
      </c>
      <c r="BL2235" s="137">
        <f t="shared" si="445"/>
        <v>8.8768000000000669</v>
      </c>
      <c r="BM2235" s="137">
        <f t="shared" si="446"/>
        <v>0.26162279143196188</v>
      </c>
      <c r="BN2235" s="137">
        <f t="shared" si="447"/>
        <v>4.7180626928500224E-4</v>
      </c>
      <c r="BO2235" s="137" t="str">
        <f t="shared" si="448"/>
        <v/>
      </c>
      <c r="BP2235" s="137" t="str">
        <f t="shared" si="444"/>
        <v/>
      </c>
    </row>
    <row r="2236" spans="3:68" ht="20.100000000000001" customHeight="1" x14ac:dyDescent="0.25">
      <c r="C2236" s="12"/>
      <c r="E2236" s="130"/>
      <c r="F2236" s="130"/>
      <c r="S2236" s="138"/>
      <c r="U2236" s="154"/>
      <c r="V2236" s="154"/>
      <c r="AF2236" s="137">
        <v>1412</v>
      </c>
      <c r="AG2236" s="137">
        <f t="shared" si="449"/>
        <v>1.6479999999999997</v>
      </c>
      <c r="AK2236" s="137">
        <f t="shared" si="450"/>
        <v>0.10260275105486756</v>
      </c>
      <c r="AL2236" s="137">
        <f t="shared" si="451"/>
        <v>0.95032366440813576</v>
      </c>
      <c r="AM2236" s="137">
        <f t="shared" si="452"/>
        <v>0.10260275105486756</v>
      </c>
      <c r="AN2236" s="137" t="str">
        <f t="shared" si="453"/>
        <v/>
      </c>
      <c r="AO2236" s="137" t="str">
        <f t="shared" si="454"/>
        <v/>
      </c>
      <c r="AP2236" s="137">
        <f t="shared" si="455"/>
        <v>0</v>
      </c>
      <c r="AQ2236" s="137" t="str">
        <f t="shared" si="456"/>
        <v/>
      </c>
      <c r="AR2236" s="137" t="str">
        <f t="shared" si="457"/>
        <v/>
      </c>
      <c r="AZ2236" s="163"/>
      <c r="BA2236" s="142"/>
      <c r="BB2236" s="163"/>
      <c r="BC2236" s="174"/>
      <c r="BD2236" s="174"/>
      <c r="BE2236" s="174"/>
      <c r="BF2236" s="174"/>
      <c r="BG2236" s="164"/>
      <c r="BH2236" s="164"/>
      <c r="BI2236" s="164"/>
      <c r="BK2236" s="137">
        <v>1389</v>
      </c>
      <c r="BL2236" s="137">
        <f t="shared" si="445"/>
        <v>8.8832000000000662</v>
      </c>
      <c r="BM2236" s="137">
        <f t="shared" si="446"/>
        <v>0.26115098516267687</v>
      </c>
      <c r="BN2236" s="137">
        <f t="shared" si="447"/>
        <v>4.7114674591552941E-4</v>
      </c>
      <c r="BO2236" s="137" t="str">
        <f t="shared" si="448"/>
        <v/>
      </c>
      <c r="BP2236" s="137" t="str">
        <f t="shared" si="444"/>
        <v/>
      </c>
    </row>
    <row r="2237" spans="3:68" ht="20.100000000000001" customHeight="1" x14ac:dyDescent="0.25">
      <c r="C2237" s="12"/>
      <c r="E2237" s="130"/>
      <c r="F2237" s="130"/>
      <c r="S2237" s="138"/>
      <c r="U2237" s="154"/>
      <c r="V2237" s="154"/>
      <c r="AF2237" s="137">
        <v>1413</v>
      </c>
      <c r="AG2237" s="137">
        <f t="shared" si="449"/>
        <v>1.6520000000000001</v>
      </c>
      <c r="AK2237" s="137">
        <f t="shared" si="450"/>
        <v>0.10192780267761112</v>
      </c>
      <c r="AL2237" s="137">
        <f t="shared" si="451"/>
        <v>0.95073272457612834</v>
      </c>
      <c r="AM2237" s="137">
        <f t="shared" si="452"/>
        <v>0.10192780267761112</v>
      </c>
      <c r="AN2237" s="137" t="str">
        <f t="shared" si="453"/>
        <v/>
      </c>
      <c r="AO2237" s="137" t="str">
        <f t="shared" si="454"/>
        <v/>
      </c>
      <c r="AP2237" s="137">
        <f t="shared" si="455"/>
        <v>2.1200065515246056E-298</v>
      </c>
      <c r="AQ2237" s="137" t="str">
        <f t="shared" si="456"/>
        <v/>
      </c>
      <c r="AR2237" s="137" t="str">
        <f t="shared" si="457"/>
        <v/>
      </c>
      <c r="AZ2237" s="163"/>
      <c r="BA2237" s="142"/>
      <c r="BB2237" s="163"/>
      <c r="BC2237" s="174"/>
      <c r="BD2237" s="174"/>
      <c r="BE2237" s="174"/>
      <c r="BF2237" s="174"/>
      <c r="BG2237" s="164"/>
      <c r="BH2237" s="164"/>
      <c r="BI2237" s="164"/>
      <c r="BK2237" s="137">
        <v>1390</v>
      </c>
      <c r="BL2237" s="137">
        <f t="shared" si="445"/>
        <v>8.8896000000000654</v>
      </c>
      <c r="BM2237" s="137">
        <f t="shared" si="446"/>
        <v>0.26067983841676134</v>
      </c>
      <c r="BN2237" s="137">
        <f t="shared" si="447"/>
        <v>4.7048753437906043E-4</v>
      </c>
      <c r="BO2237" s="137" t="str">
        <f t="shared" si="448"/>
        <v/>
      </c>
      <c r="BP2237" s="137" t="str">
        <f t="shared" si="444"/>
        <v/>
      </c>
    </row>
    <row r="2238" spans="3:68" ht="20.100000000000001" customHeight="1" x14ac:dyDescent="0.25">
      <c r="C2238" s="12"/>
      <c r="E2238" s="130"/>
      <c r="F2238" s="130"/>
      <c r="S2238" s="138"/>
      <c r="U2238" s="154"/>
      <c r="V2238" s="154"/>
      <c r="AF2238" s="137">
        <v>1414</v>
      </c>
      <c r="AG2238" s="137">
        <f t="shared" si="449"/>
        <v>1.6559999999999997</v>
      </c>
      <c r="AK2238" s="137">
        <f t="shared" si="450"/>
        <v>0.10125567418780883</v>
      </c>
      <c r="AL2238" s="137">
        <f t="shared" si="451"/>
        <v>0.95113909058941348</v>
      </c>
      <c r="AM2238" s="137">
        <f t="shared" si="452"/>
        <v>0.10125567418780883</v>
      </c>
      <c r="AN2238" s="137" t="str">
        <f t="shared" si="453"/>
        <v/>
      </c>
      <c r="AO2238" s="137" t="str">
        <f t="shared" si="454"/>
        <v/>
      </c>
      <c r="AP2238" s="137">
        <f t="shared" si="455"/>
        <v>1.5069047176203946E-282</v>
      </c>
      <c r="AQ2238" s="137" t="str">
        <f t="shared" si="456"/>
        <v/>
      </c>
      <c r="AR2238" s="137" t="str">
        <f t="shared" si="457"/>
        <v/>
      </c>
      <c r="AZ2238" s="163"/>
      <c r="BA2238" s="142"/>
      <c r="BB2238" s="163"/>
      <c r="BC2238" s="174"/>
      <c r="BD2238" s="174"/>
      <c r="BE2238" s="174"/>
      <c r="BF2238" s="174"/>
      <c r="BG2238" s="164"/>
      <c r="BH2238" s="164"/>
      <c r="BI2238" s="164"/>
      <c r="BK2238" s="137">
        <v>1391</v>
      </c>
      <c r="BL2238" s="137">
        <f t="shared" si="445"/>
        <v>8.8960000000000647</v>
      </c>
      <c r="BM2238" s="137">
        <f t="shared" si="446"/>
        <v>0.26020935088238228</v>
      </c>
      <c r="BN2238" s="137">
        <f t="shared" si="447"/>
        <v>4.6982863682459852E-4</v>
      </c>
      <c r="BO2238" s="137" t="str">
        <f t="shared" si="448"/>
        <v/>
      </c>
      <c r="BP2238" s="137" t="str">
        <f t="shared" si="444"/>
        <v/>
      </c>
    </row>
    <row r="2239" spans="3:68" ht="20.100000000000001" customHeight="1" x14ac:dyDescent="0.25">
      <c r="C2239" s="12"/>
      <c r="E2239" s="130"/>
      <c r="F2239" s="130"/>
      <c r="S2239" s="138"/>
      <c r="U2239" s="154"/>
      <c r="V2239" s="154"/>
      <c r="AF2239" s="137">
        <v>1415</v>
      </c>
      <c r="AG2239" s="137">
        <f t="shared" si="449"/>
        <v>1.6600000000000001</v>
      </c>
      <c r="AK2239" s="137">
        <f t="shared" si="450"/>
        <v>0.10058636842769055</v>
      </c>
      <c r="AL2239" s="137">
        <f t="shared" si="451"/>
        <v>0.95154277373327723</v>
      </c>
      <c r="AM2239" s="137">
        <f t="shared" si="452"/>
        <v>0.10058636842769055</v>
      </c>
      <c r="AN2239" s="137" t="str">
        <f t="shared" si="453"/>
        <v/>
      </c>
      <c r="AO2239" s="137" t="str">
        <f t="shared" si="454"/>
        <v/>
      </c>
      <c r="AP2239" s="137">
        <f t="shared" si="455"/>
        <v>3.9403962771360244E-267</v>
      </c>
      <c r="AQ2239" s="137" t="str">
        <f t="shared" si="456"/>
        <v/>
      </c>
      <c r="AR2239" s="137" t="str">
        <f t="shared" si="457"/>
        <v/>
      </c>
      <c r="AZ2239" s="163"/>
      <c r="BA2239" s="142"/>
      <c r="BB2239" s="163"/>
      <c r="BC2239" s="174"/>
      <c r="BD2239" s="174"/>
      <c r="BE2239" s="174"/>
      <c r="BF2239" s="174"/>
      <c r="BG2239" s="164"/>
      <c r="BH2239" s="164"/>
      <c r="BI2239" s="164"/>
      <c r="BK2239" s="137">
        <v>1392</v>
      </c>
      <c r="BL2239" s="137">
        <f t="shared" si="445"/>
        <v>8.902400000000064</v>
      </c>
      <c r="BM2239" s="137">
        <f t="shared" si="446"/>
        <v>0.25973952224555769</v>
      </c>
      <c r="BN2239" s="137">
        <f t="shared" si="447"/>
        <v>4.6917005539109935E-4</v>
      </c>
      <c r="BO2239" s="137" t="str">
        <f t="shared" si="448"/>
        <v/>
      </c>
      <c r="BP2239" s="137" t="str">
        <f t="shared" si="444"/>
        <v/>
      </c>
    </row>
    <row r="2240" spans="3:68" ht="20.100000000000001" customHeight="1" x14ac:dyDescent="0.25">
      <c r="C2240" s="12"/>
      <c r="E2240" s="130"/>
      <c r="F2240" s="130"/>
      <c r="S2240" s="138"/>
      <c r="U2240" s="154"/>
      <c r="V2240" s="154"/>
      <c r="AF2240" s="137">
        <v>1416</v>
      </c>
      <c r="AG2240" s="137">
        <f t="shared" si="449"/>
        <v>1.6639999999999997</v>
      </c>
      <c r="AK2240" s="137">
        <f t="shared" si="450"/>
        <v>9.9919888085680128E-2</v>
      </c>
      <c r="AL2240" s="137">
        <f t="shared" si="451"/>
        <v>0.95194378530406598</v>
      </c>
      <c r="AM2240" s="137">
        <f t="shared" si="452"/>
        <v>9.9919888085680128E-2</v>
      </c>
      <c r="AN2240" s="137" t="str">
        <f t="shared" si="453"/>
        <v/>
      </c>
      <c r="AO2240" s="137" t="str">
        <f t="shared" si="454"/>
        <v/>
      </c>
      <c r="AP2240" s="137">
        <f t="shared" si="455"/>
        <v>3.7905264000928681E-252</v>
      </c>
      <c r="AQ2240" s="137" t="str">
        <f t="shared" si="456"/>
        <v/>
      </c>
      <c r="AR2240" s="137" t="str">
        <f t="shared" si="457"/>
        <v/>
      </c>
      <c r="AZ2240" s="163"/>
      <c r="BA2240" s="142"/>
      <c r="BB2240" s="163"/>
      <c r="BC2240" s="174"/>
      <c r="BD2240" s="174"/>
      <c r="BE2240" s="174"/>
      <c r="BF2240" s="174"/>
      <c r="BG2240" s="164"/>
      <c r="BH2240" s="164"/>
      <c r="BI2240" s="164"/>
      <c r="BK2240" s="137">
        <v>1393</v>
      </c>
      <c r="BL2240" s="137">
        <f t="shared" si="445"/>
        <v>8.9088000000000633</v>
      </c>
      <c r="BM2240" s="137">
        <f t="shared" si="446"/>
        <v>0.25927035219016659</v>
      </c>
      <c r="BN2240" s="137">
        <f t="shared" si="447"/>
        <v>4.6851179220741557E-4</v>
      </c>
      <c r="BO2240" s="137" t="str">
        <f t="shared" si="448"/>
        <v/>
      </c>
      <c r="BP2240" s="137" t="str">
        <f t="shared" si="444"/>
        <v/>
      </c>
    </row>
    <row r="2241" spans="3:68" ht="20.100000000000001" customHeight="1" x14ac:dyDescent="0.25">
      <c r="C2241" s="12"/>
      <c r="E2241" s="130"/>
      <c r="F2241" s="130"/>
      <c r="S2241" s="138"/>
      <c r="U2241" s="154"/>
      <c r="V2241" s="154"/>
      <c r="AF2241" s="137">
        <v>1417</v>
      </c>
      <c r="AG2241" s="137">
        <f t="shared" si="449"/>
        <v>1.6680000000000001</v>
      </c>
      <c r="AK2241" s="137">
        <f t="shared" si="450"/>
        <v>9.9256235697239362E-2</v>
      </c>
      <c r="AL2241" s="137">
        <f t="shared" si="451"/>
        <v>0.95234213660857414</v>
      </c>
      <c r="AM2241" s="137">
        <f t="shared" si="452"/>
        <v>9.9256235697239362E-2</v>
      </c>
      <c r="AN2241" s="137" t="str">
        <f t="shared" si="453"/>
        <v/>
      </c>
      <c r="AO2241" s="137" t="str">
        <f t="shared" si="454"/>
        <v/>
      </c>
      <c r="AP2241" s="137">
        <f t="shared" si="455"/>
        <v>1.3414196673494362E-237</v>
      </c>
      <c r="AQ2241" s="137" t="str">
        <f t="shared" si="456"/>
        <v/>
      </c>
      <c r="AR2241" s="137" t="str">
        <f t="shared" si="457"/>
        <v/>
      </c>
      <c r="AZ2241" s="163"/>
      <c r="BA2241" s="142"/>
      <c r="BB2241" s="163"/>
      <c r="BC2241" s="174"/>
      <c r="BD2241" s="174"/>
      <c r="BE2241" s="174"/>
      <c r="BF2241" s="174"/>
      <c r="BG2241" s="164"/>
      <c r="BH2241" s="164"/>
      <c r="BI2241" s="164"/>
      <c r="BK2241" s="137">
        <v>1394</v>
      </c>
      <c r="BL2241" s="137">
        <f t="shared" si="445"/>
        <v>8.9152000000000626</v>
      </c>
      <c r="BM2241" s="137">
        <f t="shared" si="446"/>
        <v>0.25880184039795917</v>
      </c>
      <c r="BN2241" s="137">
        <f t="shared" si="447"/>
        <v>4.6785384939318497E-4</v>
      </c>
      <c r="BO2241" s="137" t="str">
        <f t="shared" si="448"/>
        <v/>
      </c>
      <c r="BP2241" s="137" t="str">
        <f t="shared" si="444"/>
        <v/>
      </c>
    </row>
    <row r="2242" spans="3:68" ht="20.100000000000001" customHeight="1" x14ac:dyDescent="0.25">
      <c r="C2242" s="12"/>
      <c r="E2242" s="130"/>
      <c r="F2242" s="130"/>
      <c r="S2242" s="138"/>
      <c r="U2242" s="154"/>
      <c r="V2242" s="154"/>
      <c r="AF2242" s="137">
        <v>1418</v>
      </c>
      <c r="AG2242" s="137">
        <f t="shared" si="449"/>
        <v>1.6719999999999997</v>
      </c>
      <c r="AK2242" s="137">
        <f t="shared" si="450"/>
        <v>9.859541364572097E-2</v>
      </c>
      <c r="AL2242" s="137">
        <f t="shared" si="451"/>
        <v>0.95273783896343311</v>
      </c>
      <c r="AM2242" s="137">
        <f t="shared" si="452"/>
        <v>9.859541364572097E-2</v>
      </c>
      <c r="AN2242" s="137" t="str">
        <f t="shared" si="453"/>
        <v/>
      </c>
      <c r="AO2242" s="137" t="str">
        <f t="shared" si="454"/>
        <v/>
      </c>
      <c r="AP2242" s="137">
        <f t="shared" si="455"/>
        <v>1.7463662567587768E-223</v>
      </c>
      <c r="AQ2242" s="137" t="str">
        <f t="shared" si="456"/>
        <v/>
      </c>
      <c r="AR2242" s="137" t="str">
        <f t="shared" si="457"/>
        <v/>
      </c>
      <c r="AZ2242" s="163"/>
      <c r="BA2242" s="142"/>
      <c r="BB2242" s="163"/>
      <c r="BC2242" s="174"/>
      <c r="BD2242" s="174"/>
      <c r="BE2242" s="174"/>
      <c r="BF2242" s="174"/>
      <c r="BG2242" s="164"/>
      <c r="BH2242" s="164"/>
      <c r="BI2242" s="164"/>
      <c r="BK2242" s="137">
        <v>1395</v>
      </c>
      <c r="BL2242" s="137">
        <f t="shared" si="445"/>
        <v>8.9216000000000619</v>
      </c>
      <c r="BM2242" s="137">
        <f t="shared" si="446"/>
        <v>0.25833398654856599</v>
      </c>
      <c r="BN2242" s="137">
        <f t="shared" si="447"/>
        <v>4.6719622905805336E-4</v>
      </c>
      <c r="BO2242" s="137" t="str">
        <f t="shared" si="448"/>
        <v/>
      </c>
      <c r="BP2242" s="137" t="str">
        <f t="shared" si="444"/>
        <v/>
      </c>
    </row>
    <row r="2243" spans="3:68" ht="20.100000000000001" customHeight="1" x14ac:dyDescent="0.25">
      <c r="C2243" s="12"/>
      <c r="E2243" s="130"/>
      <c r="F2243" s="130"/>
      <c r="S2243" s="138"/>
      <c r="U2243" s="154"/>
      <c r="V2243" s="154"/>
      <c r="AF2243" s="137">
        <v>1419</v>
      </c>
      <c r="AG2243" s="137">
        <f t="shared" si="449"/>
        <v>1.6760000000000002</v>
      </c>
      <c r="AK2243" s="137">
        <f t="shared" si="450"/>
        <v>9.7937424163225553E-2</v>
      </c>
      <c r="AL2243" s="137">
        <f t="shared" si="451"/>
        <v>0.95313090369450526</v>
      </c>
      <c r="AM2243" s="137">
        <f t="shared" si="452"/>
        <v>9.7937424163225553E-2</v>
      </c>
      <c r="AN2243" s="137" t="str">
        <f t="shared" si="453"/>
        <v/>
      </c>
      <c r="AO2243" s="137" t="str">
        <f t="shared" si="454"/>
        <v/>
      </c>
      <c r="AP2243" s="137">
        <f t="shared" si="455"/>
        <v>8.3639516058564629E-210</v>
      </c>
      <c r="AQ2243" s="137" t="str">
        <f t="shared" si="456"/>
        <v/>
      </c>
      <c r="AR2243" s="137" t="str">
        <f t="shared" si="457"/>
        <v/>
      </c>
      <c r="AZ2243" s="163"/>
      <c r="BA2243" s="142"/>
      <c r="BB2243" s="163"/>
      <c r="BC2243" s="174"/>
      <c r="BD2243" s="174"/>
      <c r="BE2243" s="174"/>
      <c r="BF2243" s="174"/>
      <c r="BG2243" s="164"/>
      <c r="BH2243" s="164"/>
      <c r="BI2243" s="164"/>
      <c r="BK2243" s="137">
        <v>1396</v>
      </c>
      <c r="BL2243" s="137">
        <f t="shared" si="445"/>
        <v>8.9280000000000612</v>
      </c>
      <c r="BM2243" s="137">
        <f t="shared" si="446"/>
        <v>0.25786679031950793</v>
      </c>
      <c r="BN2243" s="137">
        <f t="shared" si="447"/>
        <v>4.6653893330173002E-4</v>
      </c>
      <c r="BO2243" s="137" t="str">
        <f t="shared" si="448"/>
        <v/>
      </c>
      <c r="BP2243" s="137" t="str">
        <f t="shared" si="444"/>
        <v/>
      </c>
    </row>
    <row r="2244" spans="3:68" ht="20.100000000000001" customHeight="1" x14ac:dyDescent="0.25">
      <c r="C2244" s="12"/>
      <c r="E2244" s="130"/>
      <c r="F2244" s="130"/>
      <c r="S2244" s="138"/>
      <c r="U2244" s="154"/>
      <c r="V2244" s="154"/>
      <c r="AF2244" s="137">
        <v>1420</v>
      </c>
      <c r="AG2244" s="137">
        <f t="shared" si="449"/>
        <v>1.6799999999999997</v>
      </c>
      <c r="AK2244" s="137">
        <f t="shared" si="450"/>
        <v>9.7282269331467539E-2</v>
      </c>
      <c r="AL2244" s="137">
        <f t="shared" si="451"/>
        <v>0.95352134213627993</v>
      </c>
      <c r="AM2244" s="137">
        <f t="shared" si="452"/>
        <v>9.7282269331467539E-2</v>
      </c>
      <c r="AN2244" s="137" t="str">
        <f t="shared" si="453"/>
        <v/>
      </c>
      <c r="AO2244" s="137" t="str">
        <f t="shared" si="454"/>
        <v/>
      </c>
      <c r="AP2244" s="137">
        <f t="shared" si="455"/>
        <v>1.4736461348785476E-196</v>
      </c>
      <c r="AQ2244" s="137" t="str">
        <f t="shared" si="456"/>
        <v/>
      </c>
      <c r="AR2244" s="137" t="str">
        <f t="shared" si="457"/>
        <v/>
      </c>
      <c r="AZ2244" s="163"/>
      <c r="BA2244" s="142"/>
      <c r="BB2244" s="163"/>
      <c r="BC2244" s="174"/>
      <c r="BD2244" s="174"/>
      <c r="BE2244" s="174"/>
      <c r="BF2244" s="174"/>
      <c r="BG2244" s="164"/>
      <c r="BH2244" s="164"/>
      <c r="BI2244" s="164"/>
      <c r="BK2244" s="137">
        <v>1397</v>
      </c>
      <c r="BL2244" s="137">
        <f t="shared" si="445"/>
        <v>8.9344000000000605</v>
      </c>
      <c r="BM2244" s="137">
        <f t="shared" si="446"/>
        <v>0.2574002513862062</v>
      </c>
      <c r="BN2244" s="137">
        <f t="shared" si="447"/>
        <v>4.6588196421498695E-4</v>
      </c>
      <c r="BO2244" s="137" t="str">
        <f t="shared" si="448"/>
        <v/>
      </c>
      <c r="BP2244" s="137" t="str">
        <f t="shared" si="444"/>
        <v/>
      </c>
    </row>
    <row r="2245" spans="3:68" ht="20.100000000000001" customHeight="1" x14ac:dyDescent="0.25">
      <c r="C2245" s="12"/>
      <c r="E2245" s="130"/>
      <c r="F2245" s="130"/>
      <c r="S2245" s="138"/>
      <c r="U2245" s="154"/>
      <c r="V2245" s="154"/>
      <c r="AF2245" s="137">
        <v>1421</v>
      </c>
      <c r="AG2245" s="137">
        <f t="shared" si="449"/>
        <v>1.6840000000000002</v>
      </c>
      <c r="AK2245" s="137">
        <f t="shared" si="450"/>
        <v>9.6629951082644813E-2</v>
      </c>
      <c r="AL2245" s="137">
        <f t="shared" si="451"/>
        <v>0.95390916563127426</v>
      </c>
      <c r="AM2245" s="137">
        <f t="shared" si="452"/>
        <v>9.6629951082644813E-2</v>
      </c>
      <c r="AN2245" s="137" t="str">
        <f t="shared" si="453"/>
        <v/>
      </c>
      <c r="AO2245" s="137" t="str">
        <f t="shared" si="454"/>
        <v/>
      </c>
      <c r="AP2245" s="137">
        <f t="shared" si="455"/>
        <v>9.551694541948838E-184</v>
      </c>
      <c r="AQ2245" s="137" t="str">
        <f t="shared" si="456"/>
        <v/>
      </c>
      <c r="AR2245" s="137" t="str">
        <f t="shared" si="457"/>
        <v/>
      </c>
      <c r="AZ2245" s="163"/>
      <c r="BA2245" s="142"/>
      <c r="BB2245" s="163"/>
      <c r="BC2245" s="174"/>
      <c r="BD2245" s="174"/>
      <c r="BE2245" s="174"/>
      <c r="BF2245" s="174"/>
      <c r="BG2245" s="164"/>
      <c r="BH2245" s="164"/>
      <c r="BI2245" s="164"/>
      <c r="BK2245" s="137">
        <v>1398</v>
      </c>
      <c r="BL2245" s="137">
        <f t="shared" si="445"/>
        <v>8.9408000000000598</v>
      </c>
      <c r="BM2245" s="137">
        <f t="shared" si="446"/>
        <v>0.25693436942199122</v>
      </c>
      <c r="BN2245" s="137">
        <f t="shared" si="447"/>
        <v>4.65225323877827E-4</v>
      </c>
      <c r="BO2245" s="137" t="str">
        <f t="shared" si="448"/>
        <v/>
      </c>
      <c r="BP2245" s="137" t="str">
        <f t="shared" si="444"/>
        <v/>
      </c>
    </row>
    <row r="2246" spans="3:68" ht="20.100000000000001" customHeight="1" x14ac:dyDescent="0.25">
      <c r="C2246" s="12"/>
      <c r="E2246" s="130"/>
      <c r="F2246" s="130"/>
      <c r="S2246" s="138"/>
      <c r="U2246" s="154"/>
      <c r="V2246" s="154"/>
      <c r="AF2246" s="137">
        <v>1422</v>
      </c>
      <c r="AG2246" s="137">
        <f t="shared" si="449"/>
        <v>1.6879999999999997</v>
      </c>
      <c r="AK2246" s="137">
        <f t="shared" si="450"/>
        <v>9.5980471200316775E-2</v>
      </c>
      <c r="AL2246" s="137">
        <f t="shared" si="451"/>
        <v>0.95429438552943635</v>
      </c>
      <c r="AM2246" s="137">
        <f t="shared" si="452"/>
        <v>9.5980471200316775E-2</v>
      </c>
      <c r="AN2246" s="137" t="str">
        <f t="shared" si="453"/>
        <v/>
      </c>
      <c r="AO2246" s="137" t="str">
        <f t="shared" si="454"/>
        <v/>
      </c>
      <c r="AP2246" s="137">
        <f t="shared" si="455"/>
        <v>2.2775774787366612E-171</v>
      </c>
      <c r="AQ2246" s="137" t="str">
        <f t="shared" si="456"/>
        <v/>
      </c>
      <c r="AR2246" s="137" t="str">
        <f t="shared" si="457"/>
        <v/>
      </c>
      <c r="AZ2246" s="163"/>
      <c r="BA2246" s="142"/>
      <c r="BB2246" s="163"/>
      <c r="BC2246" s="174"/>
      <c r="BD2246" s="174"/>
      <c r="BE2246" s="174"/>
      <c r="BF2246" s="174"/>
      <c r="BG2246" s="164"/>
      <c r="BH2246" s="164"/>
      <c r="BI2246" s="164"/>
      <c r="BK2246" s="137">
        <v>1399</v>
      </c>
      <c r="BL2246" s="137">
        <f t="shared" si="445"/>
        <v>8.9472000000000591</v>
      </c>
      <c r="BM2246" s="137">
        <f t="shared" si="446"/>
        <v>0.25646914409811339</v>
      </c>
      <c r="BN2246" s="137">
        <f t="shared" si="447"/>
        <v>4.6456901436175979E-4</v>
      </c>
      <c r="BO2246" s="137" t="str">
        <f t="shared" si="448"/>
        <v/>
      </c>
      <c r="BP2246" s="137" t="str">
        <f t="shared" si="444"/>
        <v/>
      </c>
    </row>
    <row r="2247" spans="3:68" ht="20.100000000000001" customHeight="1" x14ac:dyDescent="0.25">
      <c r="C2247" s="12"/>
      <c r="E2247" s="130"/>
      <c r="F2247" s="130"/>
      <c r="S2247" s="138"/>
      <c r="U2247" s="154"/>
      <c r="V2247" s="154"/>
      <c r="AF2247" s="137">
        <v>1423</v>
      </c>
      <c r="AG2247" s="137">
        <f t="shared" si="449"/>
        <v>1.6920000000000002</v>
      </c>
      <c r="AK2247" s="137">
        <f t="shared" si="450"/>
        <v>9.5333831320286069E-2</v>
      </c>
      <c r="AL2247" s="137">
        <f t="shared" si="451"/>
        <v>0.95467701318755305</v>
      </c>
      <c r="AM2247" s="137">
        <f t="shared" si="452"/>
        <v>9.5333831320286069E-2</v>
      </c>
      <c r="AN2247" s="137" t="str">
        <f t="shared" si="453"/>
        <v/>
      </c>
      <c r="AO2247" s="137" t="str">
        <f t="shared" si="454"/>
        <v/>
      </c>
      <c r="AP2247" s="137">
        <f t="shared" si="455"/>
        <v>1.9978892591682797E-159</v>
      </c>
      <c r="AQ2247" s="137" t="str">
        <f t="shared" si="456"/>
        <v/>
      </c>
      <c r="AR2247" s="137" t="str">
        <f t="shared" si="457"/>
        <v/>
      </c>
      <c r="AZ2247" s="163"/>
      <c r="BA2247" s="142"/>
      <c r="BB2247" s="163"/>
      <c r="BC2247" s="174"/>
      <c r="BD2247" s="174"/>
      <c r="BE2247" s="174"/>
      <c r="BF2247" s="174"/>
      <c r="BG2247" s="164"/>
      <c r="BH2247" s="164"/>
      <c r="BI2247" s="164"/>
      <c r="BK2247" s="137">
        <v>1400</v>
      </c>
      <c r="BL2247" s="137">
        <f t="shared" si="445"/>
        <v>8.9536000000000584</v>
      </c>
      <c r="BM2247" s="137">
        <f t="shared" si="446"/>
        <v>0.25600457508375163</v>
      </c>
      <c r="BN2247" s="137">
        <f t="shared" si="447"/>
        <v>4.6391303772763681E-4</v>
      </c>
      <c r="BO2247" s="137" t="str">
        <f t="shared" si="448"/>
        <v/>
      </c>
      <c r="BP2247" s="137" t="str">
        <f t="shared" si="444"/>
        <v/>
      </c>
    </row>
    <row r="2248" spans="3:68" ht="20.100000000000001" customHeight="1" x14ac:dyDescent="0.25">
      <c r="C2248" s="12"/>
      <c r="E2248" s="130"/>
      <c r="F2248" s="130"/>
      <c r="S2248" s="138"/>
      <c r="U2248" s="154"/>
      <c r="V2248" s="154"/>
      <c r="AF2248" s="137">
        <v>1424</v>
      </c>
      <c r="AG2248" s="137">
        <f t="shared" si="449"/>
        <v>1.6959999999999997</v>
      </c>
      <c r="AK2248" s="137">
        <f t="shared" si="450"/>
        <v>9.4690032931488616E-2</v>
      </c>
      <c r="AL2248" s="137">
        <f t="shared" si="451"/>
        <v>0.95505705996866008</v>
      </c>
      <c r="AM2248" s="137">
        <f t="shared" si="452"/>
        <v>9.4690032931488616E-2</v>
      </c>
      <c r="AN2248" s="137" t="str">
        <f t="shared" si="453"/>
        <v/>
      </c>
      <c r="AO2248" s="137" t="str">
        <f t="shared" si="454"/>
        <v/>
      </c>
      <c r="AP2248" s="137">
        <f t="shared" si="455"/>
        <v>6.4472599713978517E-148</v>
      </c>
      <c r="AQ2248" s="137" t="str">
        <f t="shared" si="456"/>
        <v/>
      </c>
      <c r="AR2248" s="137" t="str">
        <f t="shared" si="457"/>
        <v/>
      </c>
      <c r="AZ2248" s="163"/>
      <c r="BA2248" s="142"/>
      <c r="BB2248" s="163"/>
      <c r="BC2248" s="174"/>
      <c r="BD2248" s="174"/>
      <c r="BE2248" s="174"/>
      <c r="BF2248" s="174"/>
      <c r="BG2248" s="164"/>
      <c r="BH2248" s="164"/>
      <c r="BI2248" s="164"/>
      <c r="BK2248" s="137">
        <v>1401</v>
      </c>
      <c r="BL2248" s="137">
        <f t="shared" si="445"/>
        <v>8.9600000000000577</v>
      </c>
      <c r="BM2248" s="137">
        <f t="shared" si="446"/>
        <v>0.25554066204602399</v>
      </c>
      <c r="BN2248" s="137">
        <f t="shared" si="447"/>
        <v>4.6325739602731675E-4</v>
      </c>
      <c r="BO2248" s="137" t="str">
        <f t="shared" si="448"/>
        <v/>
      </c>
      <c r="BP2248" s="137" t="str">
        <f t="shared" si="444"/>
        <v/>
      </c>
    </row>
    <row r="2249" spans="3:68" ht="20.100000000000001" customHeight="1" x14ac:dyDescent="0.25">
      <c r="C2249" s="12"/>
      <c r="E2249" s="130"/>
      <c r="F2249" s="130"/>
      <c r="S2249" s="138"/>
      <c r="U2249" s="154"/>
      <c r="V2249" s="154"/>
      <c r="AF2249" s="137">
        <v>1425</v>
      </c>
      <c r="AG2249" s="137">
        <f t="shared" si="449"/>
        <v>1.7000000000000002</v>
      </c>
      <c r="AK2249" s="137">
        <f t="shared" si="450"/>
        <v>9.4049077376886905E-2</v>
      </c>
      <c r="AL2249" s="137">
        <f t="shared" si="451"/>
        <v>0.95543453724145699</v>
      </c>
      <c r="AM2249" s="137">
        <f t="shared" si="452"/>
        <v>9.4049077376886905E-2</v>
      </c>
      <c r="AN2249" s="137" t="str">
        <f t="shared" si="453"/>
        <v/>
      </c>
      <c r="AO2249" s="137" t="str">
        <f t="shared" si="454"/>
        <v/>
      </c>
      <c r="AP2249" s="137">
        <f t="shared" si="455"/>
        <v>7.6539297364193932E-137</v>
      </c>
      <c r="AQ2249" s="137" t="str">
        <f t="shared" si="456"/>
        <v/>
      </c>
      <c r="AR2249" s="137" t="str">
        <f t="shared" si="457"/>
        <v/>
      </c>
      <c r="AZ2249" s="163"/>
      <c r="BA2249" s="142"/>
      <c r="BB2249" s="163"/>
      <c r="BC2249" s="174"/>
      <c r="BD2249" s="174"/>
      <c r="BE2249" s="174"/>
      <c r="BF2249" s="174"/>
      <c r="BG2249" s="164"/>
      <c r="BH2249" s="164"/>
      <c r="BI2249" s="164"/>
      <c r="BK2249" s="137">
        <v>1402</v>
      </c>
      <c r="BL2249" s="137">
        <f t="shared" si="445"/>
        <v>8.966400000000057</v>
      </c>
      <c r="BM2249" s="137">
        <f t="shared" si="446"/>
        <v>0.25507740464999668</v>
      </c>
      <c r="BN2249" s="137">
        <f t="shared" si="447"/>
        <v>4.6260209130322139E-4</v>
      </c>
      <c r="BO2249" s="137" t="str">
        <f t="shared" si="448"/>
        <v/>
      </c>
      <c r="BP2249" s="137" t="str">
        <f t="shared" si="444"/>
        <v/>
      </c>
    </row>
    <row r="2250" spans="3:68" ht="20.100000000000001" customHeight="1" x14ac:dyDescent="0.25">
      <c r="C2250" s="12"/>
      <c r="E2250" s="130"/>
      <c r="F2250" s="130"/>
      <c r="S2250" s="138"/>
      <c r="U2250" s="154"/>
      <c r="V2250" s="154"/>
      <c r="AF2250" s="137">
        <v>1426</v>
      </c>
      <c r="AG2250" s="137">
        <f t="shared" si="449"/>
        <v>1.7039999999999997</v>
      </c>
      <c r="AK2250" s="137">
        <f t="shared" si="450"/>
        <v>9.3410965854371211E-2</v>
      </c>
      <c r="AL2250" s="137">
        <f t="shared" si="451"/>
        <v>0.95580945637972436</v>
      </c>
      <c r="AM2250" s="137">
        <f t="shared" si="452"/>
        <v>9.3410965854371211E-2</v>
      </c>
      <c r="AN2250" s="137" t="str">
        <f t="shared" si="453"/>
        <v/>
      </c>
      <c r="AO2250" s="137" t="str">
        <f t="shared" si="454"/>
        <v/>
      </c>
      <c r="AP2250" s="137">
        <f t="shared" si="455"/>
        <v>3.3427144417944578E-126</v>
      </c>
      <c r="AQ2250" s="137" t="str">
        <f t="shared" si="456"/>
        <v/>
      </c>
      <c r="AR2250" s="137" t="str">
        <f t="shared" si="457"/>
        <v/>
      </c>
      <c r="AZ2250" s="163"/>
      <c r="BA2250" s="142"/>
      <c r="BB2250" s="163"/>
      <c r="BC2250" s="174"/>
      <c r="BD2250" s="174"/>
      <c r="BE2250" s="174"/>
      <c r="BF2250" s="174"/>
      <c r="BG2250" s="164"/>
      <c r="BH2250" s="164"/>
      <c r="BI2250" s="164"/>
      <c r="BK2250" s="137">
        <v>1403</v>
      </c>
      <c r="BL2250" s="137">
        <f t="shared" si="445"/>
        <v>8.9728000000000563</v>
      </c>
      <c r="BM2250" s="137">
        <f t="shared" si="446"/>
        <v>0.25461480255869345</v>
      </c>
      <c r="BN2250" s="137">
        <f t="shared" si="447"/>
        <v>4.6194712558750295E-4</v>
      </c>
      <c r="BO2250" s="137" t="str">
        <f t="shared" si="448"/>
        <v/>
      </c>
      <c r="BP2250" s="137" t="str">
        <f t="shared" si="444"/>
        <v/>
      </c>
    </row>
    <row r="2251" spans="3:68" ht="20.100000000000001" customHeight="1" x14ac:dyDescent="0.25">
      <c r="C2251" s="12"/>
      <c r="E2251" s="130"/>
      <c r="F2251" s="130"/>
      <c r="S2251" s="138"/>
      <c r="U2251" s="154"/>
      <c r="V2251" s="154"/>
      <c r="AF2251" s="137">
        <v>1427</v>
      </c>
      <c r="AG2251" s="137">
        <f t="shared" si="449"/>
        <v>1.7080000000000002</v>
      </c>
      <c r="AK2251" s="137">
        <f t="shared" si="450"/>
        <v>9.2775699417664115E-2</v>
      </c>
      <c r="AL2251" s="137">
        <f t="shared" si="451"/>
        <v>0.95618182876174607</v>
      </c>
      <c r="AM2251" s="137">
        <f t="shared" si="452"/>
        <v>9.2775699417664115E-2</v>
      </c>
      <c r="AN2251" s="137" t="str">
        <f t="shared" si="453"/>
        <v/>
      </c>
      <c r="AO2251" s="137" t="str">
        <f t="shared" si="454"/>
        <v/>
      </c>
      <c r="AP2251" s="137">
        <f t="shared" si="455"/>
        <v>5.3705603650205916E-116</v>
      </c>
      <c r="AQ2251" s="137" t="str">
        <f t="shared" si="456"/>
        <v/>
      </c>
      <c r="AR2251" s="137" t="str">
        <f t="shared" si="457"/>
        <v/>
      </c>
      <c r="AZ2251" s="163"/>
      <c r="BA2251" s="142"/>
      <c r="BB2251" s="163"/>
      <c r="BC2251" s="174"/>
      <c r="BD2251" s="174"/>
      <c r="BE2251" s="174"/>
      <c r="BF2251" s="174"/>
      <c r="BG2251" s="164"/>
      <c r="BH2251" s="164"/>
      <c r="BI2251" s="164"/>
      <c r="BK2251" s="137">
        <v>1404</v>
      </c>
      <c r="BL2251" s="137">
        <f t="shared" si="445"/>
        <v>8.9792000000000556</v>
      </c>
      <c r="BM2251" s="137">
        <f t="shared" si="446"/>
        <v>0.25415285543310595</v>
      </c>
      <c r="BN2251" s="137">
        <f t="shared" si="447"/>
        <v>4.6129250090365392E-4</v>
      </c>
      <c r="BO2251" s="137" t="str">
        <f t="shared" si="448"/>
        <v/>
      </c>
      <c r="BP2251" s="137" t="str">
        <f t="shared" si="444"/>
        <v/>
      </c>
    </row>
    <row r="2252" spans="3:68" ht="20.100000000000001" customHeight="1" x14ac:dyDescent="0.25">
      <c r="C2252" s="12"/>
      <c r="E2252" s="130"/>
      <c r="F2252" s="130"/>
      <c r="S2252" s="138"/>
      <c r="U2252" s="154"/>
      <c r="V2252" s="154"/>
      <c r="AF2252" s="137">
        <v>1428</v>
      </c>
      <c r="AG2252" s="137">
        <f t="shared" si="449"/>
        <v>1.7119999999999997</v>
      </c>
      <c r="AK2252" s="137">
        <f t="shared" si="450"/>
        <v>9.2143278977232526E-2</v>
      </c>
      <c r="AL2252" s="137">
        <f t="shared" si="451"/>
        <v>0.95655166576973372</v>
      </c>
      <c r="AM2252" s="137">
        <f t="shared" si="452"/>
        <v>9.2143278977232526E-2</v>
      </c>
      <c r="AN2252" s="137" t="str">
        <f t="shared" si="453"/>
        <v/>
      </c>
      <c r="AO2252" s="137" t="str">
        <f t="shared" si="454"/>
        <v/>
      </c>
      <c r="AP2252" s="137">
        <f t="shared" si="455"/>
        <v>3.1742815528252622E-106</v>
      </c>
      <c r="AQ2252" s="137" t="str">
        <f t="shared" si="456"/>
        <v/>
      </c>
      <c r="AR2252" s="137" t="str">
        <f t="shared" si="457"/>
        <v/>
      </c>
      <c r="AZ2252" s="163"/>
      <c r="BA2252" s="142"/>
      <c r="BB2252" s="163"/>
      <c r="BC2252" s="174"/>
      <c r="BD2252" s="174"/>
      <c r="BE2252" s="174"/>
      <c r="BF2252" s="174"/>
      <c r="BG2252" s="164"/>
      <c r="BH2252" s="164"/>
      <c r="BI2252" s="164"/>
      <c r="BK2252" s="137">
        <v>1405</v>
      </c>
      <c r="BL2252" s="137">
        <f t="shared" si="445"/>
        <v>8.9856000000000549</v>
      </c>
      <c r="BM2252" s="137">
        <f t="shared" si="446"/>
        <v>0.2536915629322023</v>
      </c>
      <c r="BN2252" s="137">
        <f t="shared" si="447"/>
        <v>4.606382192647307E-4</v>
      </c>
      <c r="BO2252" s="137" t="str">
        <f t="shared" si="448"/>
        <v/>
      </c>
      <c r="BP2252" s="137" t="str">
        <f t="shared" si="444"/>
        <v/>
      </c>
    </row>
    <row r="2253" spans="3:68" ht="20.100000000000001" customHeight="1" x14ac:dyDescent="0.25">
      <c r="C2253" s="12"/>
      <c r="E2253" s="130"/>
      <c r="F2253" s="130"/>
      <c r="S2253" s="138"/>
      <c r="U2253" s="154"/>
      <c r="V2253" s="154"/>
      <c r="AF2253" s="137">
        <v>1429</v>
      </c>
      <c r="AG2253" s="137">
        <f t="shared" si="449"/>
        <v>1.7160000000000002</v>
      </c>
      <c r="AK2253" s="137">
        <f t="shared" si="450"/>
        <v>9.1513705301202758E-2</v>
      </c>
      <c r="AL2253" s="137">
        <f t="shared" si="451"/>
        <v>0.95691897878925614</v>
      </c>
      <c r="AM2253" s="137">
        <f t="shared" si="452"/>
        <v>9.1513705301202758E-2</v>
      </c>
      <c r="AN2253" s="137" t="str">
        <f t="shared" si="453"/>
        <v/>
      </c>
      <c r="AO2253" s="137" t="str">
        <f t="shared" si="454"/>
        <v/>
      </c>
      <c r="AP2253" s="137">
        <f t="shared" si="455"/>
        <v>6.9020294201272195E-97</v>
      </c>
      <c r="AQ2253" s="137" t="str">
        <f t="shared" si="456"/>
        <v/>
      </c>
      <c r="AR2253" s="137" t="str">
        <f t="shared" si="457"/>
        <v/>
      </c>
      <c r="AZ2253" s="163"/>
      <c r="BA2253" s="142"/>
      <c r="BB2253" s="163"/>
      <c r="BC2253" s="174"/>
      <c r="BD2253" s="174"/>
      <c r="BE2253" s="174"/>
      <c r="BF2253" s="174"/>
      <c r="BG2253" s="164"/>
      <c r="BH2253" s="164"/>
      <c r="BI2253" s="164"/>
      <c r="BK2253" s="137">
        <v>1406</v>
      </c>
      <c r="BL2253" s="137">
        <f t="shared" si="445"/>
        <v>8.9920000000000542</v>
      </c>
      <c r="BM2253" s="137">
        <f t="shared" si="446"/>
        <v>0.25323092471293757</v>
      </c>
      <c r="BN2253" s="137">
        <f t="shared" si="447"/>
        <v>4.5998428267540747E-4</v>
      </c>
      <c r="BO2253" s="137" t="str">
        <f t="shared" si="448"/>
        <v/>
      </c>
      <c r="BP2253" s="137" t="str">
        <f t="shared" si="444"/>
        <v/>
      </c>
    </row>
    <row r="2254" spans="3:68" ht="20.100000000000001" customHeight="1" x14ac:dyDescent="0.25">
      <c r="C2254" s="12"/>
      <c r="E2254" s="130"/>
      <c r="F2254" s="130"/>
      <c r="S2254" s="138"/>
      <c r="U2254" s="154"/>
      <c r="V2254" s="154"/>
      <c r="AF2254" s="137">
        <v>1430</v>
      </c>
      <c r="AG2254" s="137">
        <f t="shared" si="449"/>
        <v>1.7199999999999998</v>
      </c>
      <c r="AK2254" s="137">
        <f t="shared" si="450"/>
        <v>9.0886979016282898E-2</v>
      </c>
      <c r="AL2254" s="137">
        <f t="shared" si="451"/>
        <v>0.95728377920867103</v>
      </c>
      <c r="AM2254" s="137">
        <f t="shared" si="452"/>
        <v>9.0886979016282898E-2</v>
      </c>
      <c r="AN2254" s="137" t="str">
        <f t="shared" si="453"/>
        <v/>
      </c>
      <c r="AO2254" s="137" t="str">
        <f t="shared" si="454"/>
        <v/>
      </c>
      <c r="AP2254" s="137">
        <f t="shared" si="455"/>
        <v>5.5209483621597635E-88</v>
      </c>
      <c r="AQ2254" s="137" t="str">
        <f t="shared" si="456"/>
        <v/>
      </c>
      <c r="AR2254" s="137" t="str">
        <f t="shared" si="457"/>
        <v/>
      </c>
      <c r="AZ2254" s="163"/>
      <c r="BA2254" s="142"/>
      <c r="BB2254" s="163"/>
      <c r="BC2254" s="174"/>
      <c r="BD2254" s="174"/>
      <c r="BE2254" s="174"/>
      <c r="BF2254" s="174"/>
      <c r="BG2254" s="164"/>
      <c r="BH2254" s="164"/>
      <c r="BI2254" s="164"/>
      <c r="BK2254" s="137">
        <v>1407</v>
      </c>
      <c r="BL2254" s="137">
        <f t="shared" si="445"/>
        <v>8.9984000000000535</v>
      </c>
      <c r="BM2254" s="137">
        <f t="shared" si="446"/>
        <v>0.25277094043026216</v>
      </c>
      <c r="BN2254" s="137">
        <f t="shared" si="447"/>
        <v>4.5933069312970032E-4</v>
      </c>
      <c r="BO2254" s="137" t="str">
        <f t="shared" si="448"/>
        <v/>
      </c>
      <c r="BP2254" s="137" t="str">
        <f t="shared" si="444"/>
        <v/>
      </c>
    </row>
    <row r="2255" spans="3:68" ht="20.100000000000001" customHeight="1" x14ac:dyDescent="0.25">
      <c r="C2255" s="12"/>
      <c r="E2255" s="130"/>
      <c r="F2255" s="130"/>
      <c r="S2255" s="138"/>
      <c r="U2255" s="154"/>
      <c r="V2255" s="154"/>
      <c r="AF2255" s="137">
        <v>1431</v>
      </c>
      <c r="AG2255" s="137">
        <f t="shared" si="449"/>
        <v>1.7240000000000002</v>
      </c>
      <c r="AK2255" s="137">
        <f t="shared" si="450"/>
        <v>9.0263100608688029E-2</v>
      </c>
      <c r="AL2255" s="137">
        <f t="shared" si="451"/>
        <v>0.95764607841856231</v>
      </c>
      <c r="AM2255" s="137">
        <f t="shared" si="452"/>
        <v>9.0263100608688029E-2</v>
      </c>
      <c r="AN2255" s="137" t="str">
        <f t="shared" si="453"/>
        <v/>
      </c>
      <c r="AO2255" s="137" t="str">
        <f t="shared" si="454"/>
        <v/>
      </c>
      <c r="AP2255" s="137">
        <f t="shared" si="455"/>
        <v>1.6246360367736081E-79</v>
      </c>
      <c r="AQ2255" s="137" t="str">
        <f t="shared" si="456"/>
        <v/>
      </c>
      <c r="AR2255" s="137" t="str">
        <f t="shared" si="457"/>
        <v/>
      </c>
      <c r="AZ2255" s="163"/>
      <c r="BA2255" s="142"/>
      <c r="BB2255" s="163"/>
      <c r="BC2255" s="174"/>
      <c r="BD2255" s="174"/>
      <c r="BE2255" s="174"/>
      <c r="BF2255" s="174"/>
      <c r="BG2255" s="164"/>
      <c r="BH2255" s="164"/>
      <c r="BI2255" s="164"/>
      <c r="BK2255" s="137">
        <v>1408</v>
      </c>
      <c r="BL2255" s="137">
        <f t="shared" si="445"/>
        <v>9.0048000000000528</v>
      </c>
      <c r="BM2255" s="137">
        <f t="shared" si="446"/>
        <v>0.25231160973713246</v>
      </c>
      <c r="BN2255" s="137">
        <f t="shared" si="447"/>
        <v>4.5867745261274351E-4</v>
      </c>
      <c r="BO2255" s="137" t="str">
        <f t="shared" si="448"/>
        <v/>
      </c>
      <c r="BP2255" s="137" t="str">
        <f t="shared" si="444"/>
        <v/>
      </c>
    </row>
    <row r="2256" spans="3:68" ht="20.100000000000001" customHeight="1" x14ac:dyDescent="0.25">
      <c r="C2256" s="12"/>
      <c r="E2256" s="130"/>
      <c r="F2256" s="130"/>
      <c r="S2256" s="138"/>
      <c r="U2256" s="154"/>
      <c r="V2256" s="154"/>
      <c r="AF2256" s="137">
        <v>1432</v>
      </c>
      <c r="AG2256" s="137">
        <f t="shared" si="449"/>
        <v>1.7279999999999998</v>
      </c>
      <c r="AK2256" s="137">
        <f t="shared" si="450"/>
        <v>8.9642070425072398E-2</v>
      </c>
      <c r="AL2256" s="137">
        <f t="shared" si="451"/>
        <v>0.95800588781117868</v>
      </c>
      <c r="AM2256" s="137">
        <f t="shared" si="452"/>
        <v>8.9642070425072398E-2</v>
      </c>
      <c r="AN2256" s="137" t="str">
        <f t="shared" si="453"/>
        <v/>
      </c>
      <c r="AO2256" s="137" t="str">
        <f t="shared" si="454"/>
        <v/>
      </c>
      <c r="AP2256" s="137">
        <f t="shared" si="455"/>
        <v>1.7587495425951039E-71</v>
      </c>
      <c r="AQ2256" s="137" t="str">
        <f t="shared" si="456"/>
        <v/>
      </c>
      <c r="AR2256" s="137" t="str">
        <f t="shared" si="457"/>
        <v/>
      </c>
      <c r="AZ2256" s="163"/>
      <c r="BA2256" s="142"/>
      <c r="BB2256" s="163"/>
      <c r="BC2256" s="174"/>
      <c r="BD2256" s="174"/>
      <c r="BE2256" s="174"/>
      <c r="BF2256" s="174"/>
      <c r="BG2256" s="164"/>
      <c r="BH2256" s="164"/>
      <c r="BI2256" s="164"/>
      <c r="BK2256" s="137">
        <v>1409</v>
      </c>
      <c r="BL2256" s="137">
        <f t="shared" si="445"/>
        <v>9.0112000000000521</v>
      </c>
      <c r="BM2256" s="137">
        <f t="shared" si="446"/>
        <v>0.25185293228451971</v>
      </c>
      <c r="BN2256" s="137">
        <f t="shared" si="447"/>
        <v>4.5802456310078954E-4</v>
      </c>
      <c r="BO2256" s="137" t="str">
        <f t="shared" si="448"/>
        <v/>
      </c>
      <c r="BP2256" s="137" t="str">
        <f t="shared" ref="BP2256:BP2319" si="458">IF($BM2256&lt;(1-$BI$860),$BN2256,"")</f>
        <v/>
      </c>
    </row>
    <row r="2257" spans="3:68" ht="20.100000000000001" customHeight="1" x14ac:dyDescent="0.25">
      <c r="C2257" s="12"/>
      <c r="E2257" s="130"/>
      <c r="F2257" s="130"/>
      <c r="S2257" s="138"/>
      <c r="U2257" s="154"/>
      <c r="V2257" s="154"/>
      <c r="AF2257" s="137">
        <v>1433</v>
      </c>
      <c r="AG2257" s="137">
        <f t="shared" si="449"/>
        <v>1.7320000000000002</v>
      </c>
      <c r="AK2257" s="137">
        <f t="shared" si="450"/>
        <v>8.9023888673464321E-2</v>
      </c>
      <c r="AL2257" s="137">
        <f t="shared" si="451"/>
        <v>0.9583632187798784</v>
      </c>
      <c r="AM2257" s="137">
        <f t="shared" si="452"/>
        <v>8.9023888673464321E-2</v>
      </c>
      <c r="AN2257" s="137" t="str">
        <f t="shared" si="453"/>
        <v/>
      </c>
      <c r="AO2257" s="137" t="str">
        <f t="shared" si="454"/>
        <v/>
      </c>
      <c r="AP2257" s="137">
        <f t="shared" si="455"/>
        <v>7.0041821343185826E-64</v>
      </c>
      <c r="AQ2257" s="137" t="str">
        <f t="shared" si="456"/>
        <v/>
      </c>
      <c r="AR2257" s="137" t="str">
        <f t="shared" si="457"/>
        <v/>
      </c>
      <c r="AZ2257" s="163"/>
      <c r="BA2257" s="142"/>
      <c r="BB2257" s="163"/>
      <c r="BC2257" s="174"/>
      <c r="BD2257" s="174"/>
      <c r="BE2257" s="174"/>
      <c r="BF2257" s="174"/>
      <c r="BG2257" s="164"/>
      <c r="BH2257" s="164"/>
      <c r="BI2257" s="164"/>
      <c r="BK2257" s="137">
        <v>1410</v>
      </c>
      <c r="BL2257" s="137">
        <f t="shared" si="445"/>
        <v>9.0176000000000514</v>
      </c>
      <c r="BM2257" s="137">
        <f t="shared" si="446"/>
        <v>0.25139490772141893</v>
      </c>
      <c r="BN2257" s="137">
        <f t="shared" si="447"/>
        <v>4.5737202655982134E-4</v>
      </c>
      <c r="BO2257" s="137" t="str">
        <f t="shared" si="448"/>
        <v/>
      </c>
      <c r="BP2257" s="137" t="str">
        <f t="shared" si="458"/>
        <v/>
      </c>
    </row>
    <row r="2258" spans="3:68" ht="20.100000000000001" customHeight="1" x14ac:dyDescent="0.25">
      <c r="C2258" s="12"/>
      <c r="E2258" s="130"/>
      <c r="F2258" s="130"/>
      <c r="S2258" s="138"/>
      <c r="U2258" s="154"/>
      <c r="V2258" s="154"/>
      <c r="AF2258" s="137">
        <v>1434</v>
      </c>
      <c r="AG2258" s="137">
        <f t="shared" si="449"/>
        <v>1.7359999999999998</v>
      </c>
      <c r="AK2258" s="137">
        <f t="shared" si="450"/>
        <v>8.8408555424207613E-2</v>
      </c>
      <c r="AL2258" s="137">
        <f t="shared" si="451"/>
        <v>0.95871808271857561</v>
      </c>
      <c r="AM2258" s="137">
        <f t="shared" si="452"/>
        <v>8.8408555424207613E-2</v>
      </c>
      <c r="AN2258" s="137" t="str">
        <f t="shared" si="453"/>
        <v/>
      </c>
      <c r="AO2258" s="137" t="str">
        <f t="shared" si="454"/>
        <v/>
      </c>
      <c r="AP2258" s="137">
        <f t="shared" si="455"/>
        <v>1.0261630727919036E-56</v>
      </c>
      <c r="AQ2258" s="137" t="str">
        <f t="shared" si="456"/>
        <v/>
      </c>
      <c r="AR2258" s="137" t="str">
        <f t="shared" si="457"/>
        <v/>
      </c>
      <c r="AZ2258" s="163"/>
      <c r="BA2258" s="142"/>
      <c r="BB2258" s="163"/>
      <c r="BC2258" s="174"/>
      <c r="BD2258" s="174"/>
      <c r="BE2258" s="174"/>
      <c r="BF2258" s="174"/>
      <c r="BG2258" s="164"/>
      <c r="BH2258" s="164"/>
      <c r="BI2258" s="164"/>
      <c r="BK2258" s="137">
        <v>1411</v>
      </c>
      <c r="BL2258" s="137">
        <f t="shared" si="445"/>
        <v>9.0240000000000506</v>
      </c>
      <c r="BM2258" s="137">
        <f t="shared" si="446"/>
        <v>0.2509375356948591</v>
      </c>
      <c r="BN2258" s="137">
        <f t="shared" si="447"/>
        <v>4.5671984494666251E-4</v>
      </c>
      <c r="BO2258" s="137" t="str">
        <f t="shared" si="448"/>
        <v/>
      </c>
      <c r="BP2258" s="137" t="str">
        <f t="shared" si="458"/>
        <v/>
      </c>
    </row>
    <row r="2259" spans="3:68" ht="20.100000000000001" customHeight="1" x14ac:dyDescent="0.25">
      <c r="C2259" s="12"/>
      <c r="E2259" s="130"/>
      <c r="F2259" s="130"/>
      <c r="S2259" s="138"/>
      <c r="U2259" s="154"/>
      <c r="V2259" s="154"/>
      <c r="AF2259" s="137">
        <v>1435</v>
      </c>
      <c r="AG2259" s="137">
        <f t="shared" si="449"/>
        <v>1.7400000000000002</v>
      </c>
      <c r="AK2259" s="137">
        <f t="shared" si="450"/>
        <v>8.7796070610905594E-2</v>
      </c>
      <c r="AL2259" s="137">
        <f t="shared" si="451"/>
        <v>0.95907049102119268</v>
      </c>
      <c r="AM2259" s="137">
        <f t="shared" si="452"/>
        <v>8.7796070610905594E-2</v>
      </c>
      <c r="AN2259" s="137" t="str">
        <f t="shared" si="453"/>
        <v/>
      </c>
      <c r="AO2259" s="137" t="str">
        <f t="shared" si="454"/>
        <v/>
      </c>
      <c r="AP2259" s="137">
        <f t="shared" si="455"/>
        <v>5.5307095498444164E-50</v>
      </c>
      <c r="AQ2259" s="137" t="str">
        <f t="shared" si="456"/>
        <v/>
      </c>
      <c r="AR2259" s="137" t="str">
        <f t="shared" si="457"/>
        <v/>
      </c>
      <c r="AZ2259" s="163"/>
      <c r="BA2259" s="142"/>
      <c r="BB2259" s="163"/>
      <c r="BC2259" s="174"/>
      <c r="BD2259" s="174"/>
      <c r="BE2259" s="174"/>
      <c r="BF2259" s="174"/>
      <c r="BG2259" s="164"/>
      <c r="BH2259" s="164"/>
      <c r="BI2259" s="164"/>
      <c r="BK2259" s="137">
        <v>1412</v>
      </c>
      <c r="BL2259" s="137">
        <f t="shared" si="445"/>
        <v>9.0304000000000499</v>
      </c>
      <c r="BM2259" s="137">
        <f t="shared" si="446"/>
        <v>0.25048081584991244</v>
      </c>
      <c r="BN2259" s="137">
        <f t="shared" si="447"/>
        <v>4.5606802020869974E-4</v>
      </c>
      <c r="BO2259" s="137" t="str">
        <f t="shared" si="448"/>
        <v/>
      </c>
      <c r="BP2259" s="137" t="str">
        <f t="shared" si="458"/>
        <v/>
      </c>
    </row>
    <row r="2260" spans="3:68" ht="20.100000000000001" customHeight="1" x14ac:dyDescent="0.25">
      <c r="C2260" s="12"/>
      <c r="E2260" s="130"/>
      <c r="F2260" s="130"/>
      <c r="S2260" s="138"/>
      <c r="U2260" s="154"/>
      <c r="V2260" s="154"/>
      <c r="AF2260" s="137">
        <v>1436</v>
      </c>
      <c r="AG2260" s="137">
        <f t="shared" si="449"/>
        <v>1.7439999999999998</v>
      </c>
      <c r="AK2260" s="137">
        <f t="shared" si="450"/>
        <v>8.7186434031371593E-2</v>
      </c>
      <c r="AL2260" s="137">
        <f t="shared" si="451"/>
        <v>0.95942045508111384</v>
      </c>
      <c r="AM2260" s="137">
        <f t="shared" si="452"/>
        <v>8.7186434031371593E-2</v>
      </c>
      <c r="AN2260" s="137" t="str">
        <f t="shared" si="453"/>
        <v/>
      </c>
      <c r="AO2260" s="137" t="str">
        <f t="shared" si="454"/>
        <v/>
      </c>
      <c r="AP2260" s="137">
        <f t="shared" si="455"/>
        <v>1.0966065593889713E-43</v>
      </c>
      <c r="AQ2260" s="137" t="str">
        <f t="shared" si="456"/>
        <v/>
      </c>
      <c r="AR2260" s="137" t="str">
        <f t="shared" si="457"/>
        <v/>
      </c>
      <c r="AZ2260" s="163"/>
      <c r="BA2260" s="142"/>
      <c r="BB2260" s="163"/>
      <c r="BC2260" s="174"/>
      <c r="BD2260" s="174"/>
      <c r="BE2260" s="174"/>
      <c r="BF2260" s="174"/>
      <c r="BG2260" s="164"/>
      <c r="BH2260" s="164"/>
      <c r="BI2260" s="164"/>
      <c r="BK2260" s="137">
        <v>1413</v>
      </c>
      <c r="BL2260" s="137">
        <f t="shared" si="445"/>
        <v>9.0368000000000492</v>
      </c>
      <c r="BM2260" s="137">
        <f t="shared" si="446"/>
        <v>0.25002474782970374</v>
      </c>
      <c r="BN2260" s="137">
        <f t="shared" si="447"/>
        <v>4.5541655428504857E-4</v>
      </c>
      <c r="BO2260" s="137" t="str">
        <f t="shared" si="448"/>
        <v/>
      </c>
      <c r="BP2260" s="137" t="str">
        <f t="shared" si="458"/>
        <v/>
      </c>
    </row>
    <row r="2261" spans="3:68" ht="20.100000000000001" customHeight="1" x14ac:dyDescent="0.25">
      <c r="C2261" s="12"/>
      <c r="E2261" s="130"/>
      <c r="F2261" s="130"/>
      <c r="S2261" s="138"/>
      <c r="U2261" s="154"/>
      <c r="V2261" s="154"/>
      <c r="AF2261" s="137">
        <v>1437</v>
      </c>
      <c r="AG2261" s="137">
        <f t="shared" si="449"/>
        <v>1.7480000000000002</v>
      </c>
      <c r="AK2261" s="137">
        <f t="shared" si="450"/>
        <v>8.657964534858141E-2</v>
      </c>
      <c r="AL2261" s="137">
        <f t="shared" si="451"/>
        <v>0.95976798629064519</v>
      </c>
      <c r="AM2261" s="137">
        <f t="shared" si="452"/>
        <v>8.657964534858141E-2</v>
      </c>
      <c r="AN2261" s="137" t="str">
        <f t="shared" si="453"/>
        <v/>
      </c>
      <c r="AO2261" s="137" t="str">
        <f t="shared" si="454"/>
        <v/>
      </c>
      <c r="AP2261" s="137">
        <f t="shared" si="455"/>
        <v>7.9988277570068127E-38</v>
      </c>
      <c r="AQ2261" s="137" t="str">
        <f t="shared" si="456"/>
        <v/>
      </c>
      <c r="AR2261" s="137" t="str">
        <f t="shared" si="457"/>
        <v/>
      </c>
      <c r="AZ2261" s="163"/>
      <c r="BA2261" s="142"/>
      <c r="BB2261" s="163"/>
      <c r="BC2261" s="174"/>
      <c r="BD2261" s="174"/>
      <c r="BE2261" s="174"/>
      <c r="BF2261" s="174"/>
      <c r="BG2261" s="164"/>
      <c r="BH2261" s="164"/>
      <c r="BI2261" s="164"/>
      <c r="BK2261" s="137">
        <v>1414</v>
      </c>
      <c r="BL2261" s="137">
        <f t="shared" si="445"/>
        <v>9.0432000000000485</v>
      </c>
      <c r="BM2261" s="137">
        <f t="shared" si="446"/>
        <v>0.24956933127541869</v>
      </c>
      <c r="BN2261" s="137">
        <f t="shared" si="447"/>
        <v>4.5476544910361127E-4</v>
      </c>
      <c r="BO2261" s="137" t="str">
        <f t="shared" si="448"/>
        <v/>
      </c>
      <c r="BP2261" s="137" t="str">
        <f t="shared" si="458"/>
        <v/>
      </c>
    </row>
    <row r="2262" spans="3:68" ht="20.100000000000001" customHeight="1" x14ac:dyDescent="0.25">
      <c r="C2262" s="12"/>
      <c r="E2262" s="130"/>
      <c r="F2262" s="130"/>
      <c r="S2262" s="138"/>
      <c r="U2262" s="154"/>
      <c r="V2262" s="154"/>
      <c r="AF2262" s="137">
        <v>1438</v>
      </c>
      <c r="AG2262" s="137">
        <f t="shared" si="449"/>
        <v>1.7519999999999998</v>
      </c>
      <c r="AK2262" s="137">
        <f t="shared" si="450"/>
        <v>8.5975704091632174E-2</v>
      </c>
      <c r="AL2262" s="137">
        <f t="shared" si="451"/>
        <v>0.96011309604047623</v>
      </c>
      <c r="AM2262" s="137">
        <f t="shared" si="452"/>
        <v>8.5975704091632174E-2</v>
      </c>
      <c r="AN2262" s="137" t="str">
        <f t="shared" si="453"/>
        <v/>
      </c>
      <c r="AO2262" s="137" t="str">
        <f t="shared" si="454"/>
        <v/>
      </c>
      <c r="AP2262" s="137">
        <f t="shared" si="455"/>
        <v>2.1463837356630605E-32</v>
      </c>
      <c r="AQ2262" s="137" t="str">
        <f t="shared" si="456"/>
        <v/>
      </c>
      <c r="AR2262" s="137" t="str">
        <f t="shared" si="457"/>
        <v/>
      </c>
      <c r="AZ2262" s="163"/>
      <c r="BA2262" s="142"/>
      <c r="BB2262" s="163"/>
      <c r="BC2262" s="174"/>
      <c r="BD2262" s="174"/>
      <c r="BE2262" s="174"/>
      <c r="BF2262" s="174"/>
      <c r="BG2262" s="164"/>
      <c r="BH2262" s="164"/>
      <c r="BI2262" s="164"/>
      <c r="BK2262" s="137">
        <v>1415</v>
      </c>
      <c r="BL2262" s="137">
        <f t="shared" si="445"/>
        <v>9.0496000000000478</v>
      </c>
      <c r="BM2262" s="137">
        <f t="shared" si="446"/>
        <v>0.24911456582631508</v>
      </c>
      <c r="BN2262" s="137">
        <f t="shared" si="447"/>
        <v>4.5411470658499042E-4</v>
      </c>
      <c r="BO2262" s="137" t="str">
        <f t="shared" si="448"/>
        <v/>
      </c>
      <c r="BP2262" s="137" t="str">
        <f t="shared" si="458"/>
        <v/>
      </c>
    </row>
    <row r="2263" spans="3:68" ht="20.100000000000001" customHeight="1" x14ac:dyDescent="0.25">
      <c r="C2263" s="12"/>
      <c r="E2263" s="130"/>
      <c r="F2263" s="130"/>
      <c r="S2263" s="138"/>
      <c r="U2263" s="154"/>
      <c r="V2263" s="154"/>
      <c r="AF2263" s="137">
        <v>1439</v>
      </c>
      <c r="AG2263" s="137">
        <f t="shared" si="449"/>
        <v>1.7560000000000002</v>
      </c>
      <c r="AK2263" s="137">
        <f t="shared" si="450"/>
        <v>8.5374609656703113E-2</v>
      </c>
      <c r="AL2263" s="137">
        <f t="shared" si="451"/>
        <v>0.96045579571914685</v>
      </c>
      <c r="AM2263" s="137">
        <f t="shared" si="452"/>
        <v>8.5374609656703113E-2</v>
      </c>
      <c r="AN2263" s="137" t="str">
        <f t="shared" si="453"/>
        <v/>
      </c>
      <c r="AO2263" s="137" t="str">
        <f t="shared" si="454"/>
        <v/>
      </c>
      <c r="AP2263" s="137">
        <f t="shared" si="455"/>
        <v>2.1188192535093538E-27</v>
      </c>
      <c r="AQ2263" s="137" t="str">
        <f t="shared" si="456"/>
        <v/>
      </c>
      <c r="AR2263" s="137" t="str">
        <f t="shared" si="457"/>
        <v/>
      </c>
      <c r="AZ2263" s="163"/>
      <c r="BA2263" s="142"/>
      <c r="BB2263" s="163"/>
      <c r="BC2263" s="174"/>
      <c r="BD2263" s="174"/>
      <c r="BE2263" s="174"/>
      <c r="BF2263" s="174"/>
      <c r="BG2263" s="164"/>
      <c r="BH2263" s="164"/>
      <c r="BI2263" s="164"/>
      <c r="BK2263" s="137">
        <v>1416</v>
      </c>
      <c r="BL2263" s="137">
        <f t="shared" si="445"/>
        <v>9.0560000000000471</v>
      </c>
      <c r="BM2263" s="137">
        <f t="shared" si="446"/>
        <v>0.24866045111973009</v>
      </c>
      <c r="BN2263" s="137">
        <f t="shared" si="447"/>
        <v>4.5346432863849206E-4</v>
      </c>
      <c r="BO2263" s="137" t="str">
        <f t="shared" si="448"/>
        <v/>
      </c>
      <c r="BP2263" s="137" t="str">
        <f t="shared" si="458"/>
        <v/>
      </c>
    </row>
    <row r="2264" spans="3:68" ht="20.100000000000001" customHeight="1" x14ac:dyDescent="0.25">
      <c r="C2264" s="12"/>
      <c r="E2264" s="130"/>
      <c r="F2264" s="130"/>
      <c r="S2264" s="138"/>
      <c r="U2264" s="154"/>
      <c r="V2264" s="154"/>
      <c r="AF2264" s="137">
        <v>1440</v>
      </c>
      <c r="AG2264" s="137">
        <f t="shared" si="449"/>
        <v>1.7599999999999998</v>
      </c>
      <c r="AK2264" s="137">
        <f t="shared" si="450"/>
        <v>8.4776361308022255E-2</v>
      </c>
      <c r="AL2264" s="137">
        <f t="shared" si="451"/>
        <v>0.96079609671251731</v>
      </c>
      <c r="AM2264" s="137">
        <f t="shared" si="452"/>
        <v>8.4776361308022255E-2</v>
      </c>
      <c r="AN2264" s="137" t="str">
        <f t="shared" si="453"/>
        <v/>
      </c>
      <c r="AO2264" s="137" t="str">
        <f t="shared" si="454"/>
        <v/>
      </c>
      <c r="AP2264" s="137">
        <f t="shared" si="455"/>
        <v>7.6945986267064199E-23</v>
      </c>
      <c r="AQ2264" s="137" t="str">
        <f t="shared" si="456"/>
        <v/>
      </c>
      <c r="AR2264" s="137" t="str">
        <f t="shared" si="457"/>
        <v/>
      </c>
      <c r="AZ2264" s="163"/>
      <c r="BA2264" s="142"/>
      <c r="BB2264" s="163"/>
      <c r="BC2264" s="174"/>
      <c r="BD2264" s="174"/>
      <c r="BE2264" s="174"/>
      <c r="BF2264" s="174"/>
      <c r="BG2264" s="164"/>
      <c r="BH2264" s="164"/>
      <c r="BI2264" s="164"/>
      <c r="BK2264" s="137">
        <v>1417</v>
      </c>
      <c r="BL2264" s="137">
        <f t="shared" si="445"/>
        <v>9.0624000000000464</v>
      </c>
      <c r="BM2264" s="137">
        <f t="shared" si="446"/>
        <v>0.2482069867910916</v>
      </c>
      <c r="BN2264" s="137">
        <f t="shared" si="447"/>
        <v>4.5281431716606702E-4</v>
      </c>
      <c r="BO2264" s="137" t="str">
        <f t="shared" si="448"/>
        <v/>
      </c>
      <c r="BP2264" s="137" t="str">
        <f t="shared" si="458"/>
        <v/>
      </c>
    </row>
    <row r="2265" spans="3:68" ht="20.100000000000001" customHeight="1" x14ac:dyDescent="0.25">
      <c r="C2265" s="12"/>
      <c r="E2265" s="130"/>
      <c r="F2265" s="130"/>
      <c r="S2265" s="138"/>
      <c r="U2265" s="154"/>
      <c r="V2265" s="154"/>
      <c r="AF2265" s="137">
        <v>1441</v>
      </c>
      <c r="AG2265" s="137">
        <f t="shared" si="449"/>
        <v>1.7640000000000002</v>
      </c>
      <c r="AK2265" s="137">
        <f t="shared" si="450"/>
        <v>8.4180958178834822E-2</v>
      </c>
      <c r="AL2265" s="137">
        <f t="shared" si="451"/>
        <v>0.96113401040324287</v>
      </c>
      <c r="AM2265" s="137">
        <f t="shared" si="452"/>
        <v>8.4180958178834822E-2</v>
      </c>
      <c r="AN2265" s="137" t="str">
        <f t="shared" si="453"/>
        <v/>
      </c>
      <c r="AO2265" s="137" t="str">
        <f t="shared" si="454"/>
        <v/>
      </c>
      <c r="AP2265" s="137">
        <f t="shared" si="455"/>
        <v>1.0279773571668917E-18</v>
      </c>
      <c r="AQ2265" s="137" t="str">
        <f t="shared" si="456"/>
        <v/>
      </c>
      <c r="AR2265" s="137" t="str">
        <f t="shared" si="457"/>
        <v/>
      </c>
      <c r="AZ2265" s="163"/>
      <c r="BA2265" s="142"/>
      <c r="BB2265" s="163"/>
      <c r="BC2265" s="174"/>
      <c r="BD2265" s="174"/>
      <c r="BE2265" s="174"/>
      <c r="BF2265" s="174"/>
      <c r="BG2265" s="164"/>
      <c r="BH2265" s="164"/>
      <c r="BI2265" s="164"/>
      <c r="BK2265" s="137">
        <v>1418</v>
      </c>
      <c r="BL2265" s="137">
        <f t="shared" si="445"/>
        <v>9.0688000000000457</v>
      </c>
      <c r="BM2265" s="137">
        <f t="shared" si="446"/>
        <v>0.24775417247392553</v>
      </c>
      <c r="BN2265" s="137">
        <f t="shared" si="447"/>
        <v>4.5216467405917449E-4</v>
      </c>
      <c r="BO2265" s="137" t="str">
        <f t="shared" si="448"/>
        <v/>
      </c>
      <c r="BP2265" s="137" t="str">
        <f t="shared" si="458"/>
        <v/>
      </c>
    </row>
    <row r="2266" spans="3:68" ht="20.100000000000001" customHeight="1" x14ac:dyDescent="0.25">
      <c r="C2266" s="12"/>
      <c r="E2266" s="130"/>
      <c r="F2266" s="130"/>
      <c r="S2266" s="138"/>
      <c r="U2266" s="154"/>
      <c r="V2266" s="154"/>
      <c r="AF2266" s="137">
        <v>1442</v>
      </c>
      <c r="AG2266" s="137">
        <f t="shared" si="449"/>
        <v>1.7679999999999998</v>
      </c>
      <c r="AK2266" s="137">
        <f t="shared" si="450"/>
        <v>8.3588399272377337E-2</v>
      </c>
      <c r="AL2266" s="137">
        <f t="shared" si="451"/>
        <v>0.96146954817025077</v>
      </c>
      <c r="AM2266" s="137">
        <f t="shared" si="452"/>
        <v>8.3588399272377337E-2</v>
      </c>
      <c r="AN2266" s="137" t="str">
        <f t="shared" si="453"/>
        <v/>
      </c>
      <c r="AO2266" s="137" t="str">
        <f t="shared" si="454"/>
        <v/>
      </c>
      <c r="AP2266" s="137">
        <f t="shared" si="455"/>
        <v>5.0522710835368927E-15</v>
      </c>
      <c r="AQ2266" s="137" t="str">
        <f t="shared" si="456"/>
        <v/>
      </c>
      <c r="AR2266" s="137" t="str">
        <f t="shared" si="457"/>
        <v/>
      </c>
      <c r="AZ2266" s="163"/>
      <c r="BA2266" s="142"/>
      <c r="BB2266" s="163"/>
      <c r="BC2266" s="174"/>
      <c r="BD2266" s="174"/>
      <c r="BE2266" s="174"/>
      <c r="BF2266" s="174"/>
      <c r="BG2266" s="164"/>
      <c r="BH2266" s="164"/>
      <c r="BI2266" s="164"/>
      <c r="BK2266" s="137">
        <v>1419</v>
      </c>
      <c r="BL2266" s="137">
        <f t="shared" si="445"/>
        <v>9.075200000000045</v>
      </c>
      <c r="BM2266" s="137">
        <f t="shared" si="446"/>
        <v>0.24730200779986636</v>
      </c>
      <c r="BN2266" s="137">
        <f t="shared" si="447"/>
        <v>4.5151540120053069E-4</v>
      </c>
      <c r="BO2266" s="137" t="str">
        <f t="shared" si="448"/>
        <v/>
      </c>
      <c r="BP2266" s="137" t="str">
        <f t="shared" si="458"/>
        <v/>
      </c>
    </row>
    <row r="2267" spans="3:68" ht="20.100000000000001" customHeight="1" x14ac:dyDescent="0.25">
      <c r="C2267" s="12"/>
      <c r="E2267" s="130"/>
      <c r="F2267" s="130"/>
      <c r="S2267" s="138"/>
      <c r="U2267" s="154"/>
      <c r="V2267" s="154"/>
      <c r="AF2267" s="137">
        <v>1443</v>
      </c>
      <c r="AG2267" s="137">
        <f t="shared" si="449"/>
        <v>1.7720000000000002</v>
      </c>
      <c r="AK2267" s="137">
        <f t="shared" si="450"/>
        <v>8.299868346285337E-2</v>
      </c>
      <c r="AL2267" s="137">
        <f t="shared" si="451"/>
        <v>0.96180272138822342</v>
      </c>
      <c r="AM2267" s="137">
        <f t="shared" si="452"/>
        <v>8.299868346285337E-2</v>
      </c>
      <c r="AN2267" s="137" t="str">
        <f t="shared" si="453"/>
        <v/>
      </c>
      <c r="AO2267" s="137" t="str">
        <f t="shared" si="454"/>
        <v/>
      </c>
      <c r="AP2267" s="137">
        <f t="shared" si="455"/>
        <v>9.1347204083645936E-12</v>
      </c>
      <c r="AQ2267" s="137" t="str">
        <f t="shared" si="456"/>
        <v/>
      </c>
      <c r="AR2267" s="137" t="str">
        <f t="shared" si="457"/>
        <v/>
      </c>
      <c r="AZ2267" s="163"/>
      <c r="BA2267" s="142"/>
      <c r="BB2267" s="163"/>
      <c r="BC2267" s="174"/>
      <c r="BD2267" s="174"/>
      <c r="BE2267" s="174"/>
      <c r="BF2267" s="174"/>
      <c r="BG2267" s="164"/>
      <c r="BH2267" s="164"/>
      <c r="BI2267" s="164"/>
      <c r="BK2267" s="137">
        <v>1420</v>
      </c>
      <c r="BL2267" s="137">
        <f t="shared" si="445"/>
        <v>9.0816000000000443</v>
      </c>
      <c r="BM2267" s="137">
        <f t="shared" si="446"/>
        <v>0.24685049239866583</v>
      </c>
      <c r="BN2267" s="137">
        <f t="shared" si="447"/>
        <v>4.5086650046438637E-4</v>
      </c>
      <c r="BO2267" s="137" t="str">
        <f t="shared" si="448"/>
        <v/>
      </c>
      <c r="BP2267" s="137" t="str">
        <f t="shared" si="458"/>
        <v/>
      </c>
    </row>
    <row r="2268" spans="3:68" ht="20.100000000000001" customHeight="1" x14ac:dyDescent="0.25">
      <c r="C2268" s="12"/>
      <c r="E2268" s="130"/>
      <c r="F2268" s="130"/>
      <c r="S2268" s="138"/>
      <c r="U2268" s="154"/>
      <c r="V2268" s="154"/>
      <c r="AF2268" s="137">
        <v>1444</v>
      </c>
      <c r="AG2268" s="137">
        <f t="shared" si="449"/>
        <v>1.7759999999999998</v>
      </c>
      <c r="AK2268" s="137">
        <f t="shared" si="450"/>
        <v>8.2411809496414523E-2</v>
      </c>
      <c r="AL2268" s="137">
        <f t="shared" si="451"/>
        <v>0.96213354142708329</v>
      </c>
      <c r="AM2268" s="137">
        <f t="shared" si="452"/>
        <v>8.2411809496414523E-2</v>
      </c>
      <c r="AN2268" s="137" t="str">
        <f t="shared" si="453"/>
        <v/>
      </c>
      <c r="AO2268" s="137" t="str">
        <f t="shared" si="454"/>
        <v/>
      </c>
      <c r="AP2268" s="137">
        <f t="shared" si="455"/>
        <v>6.0758828498232861E-9</v>
      </c>
      <c r="AQ2268" s="137" t="str">
        <f t="shared" si="456"/>
        <v/>
      </c>
      <c r="AR2268" s="137" t="str">
        <f t="shared" si="457"/>
        <v/>
      </c>
      <c r="AZ2268" s="163"/>
      <c r="BA2268" s="142"/>
      <c r="BB2268" s="163"/>
      <c r="BC2268" s="174"/>
      <c r="BD2268" s="174"/>
      <c r="BE2268" s="174"/>
      <c r="BF2268" s="174"/>
      <c r="BG2268" s="164"/>
      <c r="BH2268" s="164"/>
      <c r="BI2268" s="164"/>
      <c r="BK2268" s="137">
        <v>1421</v>
      </c>
      <c r="BL2268" s="137">
        <f t="shared" si="445"/>
        <v>9.0880000000000436</v>
      </c>
      <c r="BM2268" s="137">
        <f t="shared" si="446"/>
        <v>0.24639962589820144</v>
      </c>
      <c r="BN2268" s="137">
        <f t="shared" si="447"/>
        <v>4.5021797371391781E-4</v>
      </c>
      <c r="BO2268" s="137" t="str">
        <f t="shared" si="448"/>
        <v/>
      </c>
      <c r="BP2268" s="137" t="str">
        <f t="shared" si="458"/>
        <v/>
      </c>
    </row>
    <row r="2269" spans="3:68" ht="20.100000000000001" customHeight="1" x14ac:dyDescent="0.25">
      <c r="C2269" s="12"/>
      <c r="E2269" s="130"/>
      <c r="F2269" s="130"/>
      <c r="S2269" s="138"/>
      <c r="U2269" s="154"/>
      <c r="V2269" s="154"/>
      <c r="AF2269" s="137">
        <v>1445</v>
      </c>
      <c r="AG2269" s="137">
        <f t="shared" si="449"/>
        <v>1.7800000000000002</v>
      </c>
      <c r="AK2269" s="137">
        <f t="shared" si="450"/>
        <v>8.1827775992142762E-2</v>
      </c>
      <c r="AL2269" s="137">
        <f t="shared" si="451"/>
        <v>0.96246201965148326</v>
      </c>
      <c r="AM2269" s="137">
        <f t="shared" si="452"/>
        <v>8.1827775992142762E-2</v>
      </c>
      <c r="AN2269" s="137" t="str">
        <f t="shared" si="453"/>
        <v/>
      </c>
      <c r="AO2269" s="137" t="str">
        <f t="shared" si="454"/>
        <v/>
      </c>
      <c r="AP2269" s="137">
        <f t="shared" si="455"/>
        <v>1.4867195147342977E-6</v>
      </c>
      <c r="AQ2269" s="137" t="str">
        <f t="shared" si="456"/>
        <v/>
      </c>
      <c r="AR2269" s="137" t="str">
        <f t="shared" si="457"/>
        <v/>
      </c>
      <c r="AZ2269" s="163"/>
      <c r="BA2269" s="142"/>
      <c r="BB2269" s="163"/>
      <c r="BC2269" s="174"/>
      <c r="BD2269" s="174"/>
      <c r="BE2269" s="174"/>
      <c r="BF2269" s="174"/>
      <c r="BG2269" s="164"/>
      <c r="BH2269" s="164"/>
      <c r="BI2269" s="164"/>
      <c r="BK2269" s="137">
        <v>1422</v>
      </c>
      <c r="BL2269" s="137">
        <f t="shared" si="445"/>
        <v>9.0944000000000429</v>
      </c>
      <c r="BM2269" s="137">
        <f t="shared" si="446"/>
        <v>0.24594940792448752</v>
      </c>
      <c r="BN2269" s="137">
        <f t="shared" si="447"/>
        <v>4.4956982280539015E-4</v>
      </c>
      <c r="BO2269" s="137" t="str">
        <f t="shared" si="448"/>
        <v/>
      </c>
      <c r="BP2269" s="137" t="str">
        <f t="shared" si="458"/>
        <v/>
      </c>
    </row>
    <row r="2270" spans="3:68" ht="20.100000000000001" customHeight="1" x14ac:dyDescent="0.25">
      <c r="C2270" s="12"/>
      <c r="E2270" s="130"/>
      <c r="F2270" s="130"/>
      <c r="S2270" s="138"/>
      <c r="U2270" s="154"/>
      <c r="V2270" s="154"/>
      <c r="AF2270" s="137">
        <v>1446</v>
      </c>
      <c r="AG2270" s="137">
        <f t="shared" si="449"/>
        <v>1.7839999999999998</v>
      </c>
      <c r="AK2270" s="137">
        <f t="shared" si="450"/>
        <v>8.1246581443038091E-2</v>
      </c>
      <c r="AL2270" s="137">
        <f t="shared" si="451"/>
        <v>0.9627881674202996</v>
      </c>
      <c r="AM2270" s="137">
        <f t="shared" si="452"/>
        <v>8.1246581443038091E-2</v>
      </c>
      <c r="AN2270" s="137" t="str">
        <f t="shared" si="453"/>
        <v/>
      </c>
      <c r="AO2270" s="137" t="str">
        <f t="shared" si="454"/>
        <v/>
      </c>
      <c r="AP2270" s="137">
        <f t="shared" si="455"/>
        <v>1.3383022576488537E-4</v>
      </c>
      <c r="AQ2270" s="137" t="str">
        <f t="shared" si="456"/>
        <v/>
      </c>
      <c r="AR2270" s="137" t="str">
        <f t="shared" si="457"/>
        <v/>
      </c>
      <c r="AZ2270" s="163"/>
      <c r="BA2270" s="142"/>
      <c r="BB2270" s="163"/>
      <c r="BC2270" s="174"/>
      <c r="BD2270" s="174"/>
      <c r="BE2270" s="174"/>
      <c r="BF2270" s="174"/>
      <c r="BG2270" s="164"/>
      <c r="BH2270" s="164"/>
      <c r="BI2270" s="164"/>
      <c r="BK2270" s="137">
        <v>1423</v>
      </c>
      <c r="BL2270" s="137">
        <f t="shared" si="445"/>
        <v>9.1008000000000422</v>
      </c>
      <c r="BM2270" s="137">
        <f t="shared" si="446"/>
        <v>0.24549983810168213</v>
      </c>
      <c r="BN2270" s="137">
        <f t="shared" si="447"/>
        <v>4.4892204958399407E-4</v>
      </c>
      <c r="BO2270" s="137" t="str">
        <f t="shared" si="448"/>
        <v/>
      </c>
      <c r="BP2270" s="137" t="str">
        <f t="shared" si="458"/>
        <v/>
      </c>
    </row>
    <row r="2271" spans="3:68" ht="20.100000000000001" customHeight="1" x14ac:dyDescent="0.25">
      <c r="C2271" s="12"/>
      <c r="E2271" s="130"/>
      <c r="F2271" s="130"/>
      <c r="S2271" s="138"/>
      <c r="U2271" s="154"/>
      <c r="V2271" s="154"/>
      <c r="AF2271" s="137">
        <v>1447</v>
      </c>
      <c r="AG2271" s="137">
        <f t="shared" si="449"/>
        <v>1.7880000000000003</v>
      </c>
      <c r="AK2271" s="137">
        <f t="shared" si="450"/>
        <v>8.0668224217006992E-2</v>
      </c>
      <c r="AL2271" s="137">
        <f t="shared" si="451"/>
        <v>0.96311199608613052</v>
      </c>
      <c r="AM2271" s="137">
        <f t="shared" si="452"/>
        <v>8.0668224217006992E-2</v>
      </c>
      <c r="AN2271" s="137" t="str">
        <f t="shared" si="453"/>
        <v/>
      </c>
      <c r="AO2271" s="137" t="str">
        <f t="shared" si="454"/>
        <v/>
      </c>
      <c r="AP2271" s="137">
        <f t="shared" si="455"/>
        <v>4.4318484119380075E-3</v>
      </c>
      <c r="AQ2271" s="137" t="str">
        <f t="shared" si="456"/>
        <v/>
      </c>
      <c r="AR2271" s="137" t="str">
        <f t="shared" si="457"/>
        <v/>
      </c>
      <c r="AZ2271" s="163"/>
      <c r="BA2271" s="142"/>
      <c r="BB2271" s="163"/>
      <c r="BC2271" s="174"/>
      <c r="BD2271" s="174"/>
      <c r="BE2271" s="174"/>
      <c r="BF2271" s="174"/>
      <c r="BG2271" s="164"/>
      <c r="BH2271" s="164"/>
      <c r="BI2271" s="164"/>
      <c r="BK2271" s="137">
        <v>1424</v>
      </c>
      <c r="BL2271" s="137">
        <f t="shared" si="445"/>
        <v>9.1072000000000415</v>
      </c>
      <c r="BM2271" s="137">
        <f t="shared" si="446"/>
        <v>0.24505091605209814</v>
      </c>
      <c r="BN2271" s="137">
        <f t="shared" si="447"/>
        <v>4.482746558876205E-4</v>
      </c>
      <c r="BO2271" s="137" t="str">
        <f t="shared" si="448"/>
        <v/>
      </c>
      <c r="BP2271" s="137" t="str">
        <f t="shared" si="458"/>
        <v/>
      </c>
    </row>
    <row r="2272" spans="3:68" ht="20.100000000000001" customHeight="1" x14ac:dyDescent="0.25">
      <c r="C2272" s="12"/>
      <c r="E2272" s="130"/>
      <c r="F2272" s="130"/>
      <c r="S2272" s="138"/>
      <c r="U2272" s="154"/>
      <c r="V2272" s="154"/>
      <c r="AF2272" s="137">
        <v>1448</v>
      </c>
      <c r="AG2272" s="137">
        <f t="shared" si="449"/>
        <v>1.7919999999999998</v>
      </c>
      <c r="AK2272" s="137">
        <f t="shared" si="450"/>
        <v>8.0092702557856207E-2</v>
      </c>
      <c r="AL2272" s="137">
        <f t="shared" si="451"/>
        <v>0.96343351699479696</v>
      </c>
      <c r="AM2272" s="137">
        <f t="shared" si="452"/>
        <v>8.0092702557856207E-2</v>
      </c>
      <c r="AN2272" s="137" t="str">
        <f t="shared" si="453"/>
        <v/>
      </c>
      <c r="AO2272" s="137" t="str">
        <f t="shared" si="454"/>
        <v/>
      </c>
      <c r="AP2272" s="137">
        <f t="shared" si="455"/>
        <v>5.3990966513188063E-2</v>
      </c>
      <c r="AQ2272" s="137" t="str">
        <f t="shared" si="456"/>
        <v/>
      </c>
      <c r="AR2272" s="137" t="str">
        <f t="shared" si="457"/>
        <v/>
      </c>
      <c r="AZ2272" s="163"/>
      <c r="BA2272" s="142"/>
      <c r="BB2272" s="163"/>
      <c r="BC2272" s="174"/>
      <c r="BD2272" s="174"/>
      <c r="BE2272" s="174"/>
      <c r="BF2272" s="174"/>
      <c r="BG2272" s="164"/>
      <c r="BH2272" s="164"/>
      <c r="BI2272" s="164"/>
      <c r="BK2272" s="137">
        <v>1425</v>
      </c>
      <c r="BL2272" s="137">
        <f t="shared" si="445"/>
        <v>9.1136000000000408</v>
      </c>
      <c r="BM2272" s="137">
        <f t="shared" si="446"/>
        <v>0.24460264139621052</v>
      </c>
      <c r="BN2272" s="137">
        <f t="shared" si="447"/>
        <v>4.4762764354350226E-4</v>
      </c>
      <c r="BO2272" s="137" t="str">
        <f t="shared" si="448"/>
        <v/>
      </c>
      <c r="BP2272" s="137" t="str">
        <f t="shared" si="458"/>
        <v/>
      </c>
    </row>
    <row r="2273" spans="3:68" ht="20.100000000000001" customHeight="1" x14ac:dyDescent="0.25">
      <c r="C2273" s="12"/>
      <c r="E2273" s="130"/>
      <c r="F2273" s="130"/>
      <c r="S2273" s="138"/>
      <c r="U2273" s="154"/>
      <c r="V2273" s="154"/>
      <c r="AF2273" s="137">
        <v>1449</v>
      </c>
      <c r="AG2273" s="137">
        <f t="shared" si="449"/>
        <v>1.7960000000000003</v>
      </c>
      <c r="AK2273" s="137">
        <f t="shared" si="450"/>
        <v>7.9520014586286963E-2</v>
      </c>
      <c r="AL2273" s="137">
        <f t="shared" si="451"/>
        <v>0.96375274148484891</v>
      </c>
      <c r="AM2273" s="137">
        <f t="shared" si="452"/>
        <v>7.9520014586286963E-2</v>
      </c>
      <c r="AN2273" s="137" t="str">
        <f t="shared" si="453"/>
        <v/>
      </c>
      <c r="AO2273" s="137" t="str">
        <f t="shared" si="454"/>
        <v/>
      </c>
      <c r="AP2273" s="137">
        <f t="shared" si="455"/>
        <v>0.24197072451914337</v>
      </c>
      <c r="AQ2273" s="137" t="str">
        <f t="shared" si="456"/>
        <v/>
      </c>
      <c r="AR2273" s="137" t="str">
        <f t="shared" si="457"/>
        <v/>
      </c>
      <c r="AZ2273" s="163"/>
      <c r="BA2273" s="142"/>
      <c r="BB2273" s="163"/>
      <c r="BC2273" s="174"/>
      <c r="BD2273" s="174"/>
      <c r="BE2273" s="174"/>
      <c r="BF2273" s="174"/>
      <c r="BG2273" s="164"/>
      <c r="BH2273" s="164"/>
      <c r="BI2273" s="164"/>
      <c r="BK2273" s="137">
        <v>1426</v>
      </c>
      <c r="BL2273" s="137">
        <f t="shared" si="445"/>
        <v>9.1200000000000401</v>
      </c>
      <c r="BM2273" s="137">
        <f t="shared" si="446"/>
        <v>0.24415501375266702</v>
      </c>
      <c r="BN2273" s="137">
        <f t="shared" si="447"/>
        <v>4.4698101437090632E-4</v>
      </c>
      <c r="BO2273" s="137" t="str">
        <f t="shared" si="448"/>
        <v/>
      </c>
      <c r="BP2273" s="137" t="str">
        <f t="shared" si="458"/>
        <v/>
      </c>
    </row>
    <row r="2274" spans="3:68" ht="20.100000000000001" customHeight="1" x14ac:dyDescent="0.25">
      <c r="C2274" s="12"/>
      <c r="E2274" s="130"/>
      <c r="F2274" s="130"/>
      <c r="S2274" s="138"/>
      <c r="U2274" s="154"/>
      <c r="V2274" s="154"/>
      <c r="AF2274" s="137">
        <v>1450</v>
      </c>
      <c r="AG2274" s="137">
        <f t="shared" si="449"/>
        <v>1.7999999999999998</v>
      </c>
      <c r="AK2274" s="137">
        <f t="shared" si="450"/>
        <v>7.8950158300894177E-2</v>
      </c>
      <c r="AL2274" s="137">
        <f t="shared" si="451"/>
        <v>0.96406968088707423</v>
      </c>
      <c r="AM2274" s="137">
        <f t="shared" si="452"/>
        <v>7.8950158300894177E-2</v>
      </c>
      <c r="AN2274" s="137" t="str">
        <f t="shared" si="453"/>
        <v/>
      </c>
      <c r="AO2274" s="137" t="str">
        <f t="shared" si="454"/>
        <v/>
      </c>
      <c r="AP2274" s="137">
        <f t="shared" si="455"/>
        <v>0.3989422804014327</v>
      </c>
      <c r="AQ2274" s="137">
        <f t="shared" si="456"/>
        <v>7.8950158300894177E-2</v>
      </c>
      <c r="AR2274" s="137">
        <f t="shared" si="457"/>
        <v>7.8950158300894177E-2</v>
      </c>
      <c r="AZ2274" s="163"/>
      <c r="BA2274" s="142"/>
      <c r="BB2274" s="163"/>
      <c r="BC2274" s="174"/>
      <c r="BD2274" s="174"/>
      <c r="BE2274" s="174"/>
      <c r="BF2274" s="174"/>
      <c r="BG2274" s="164"/>
      <c r="BH2274" s="164"/>
      <c r="BI2274" s="164"/>
      <c r="BK2274" s="137">
        <v>1427</v>
      </c>
      <c r="BL2274" s="137">
        <f t="shared" si="445"/>
        <v>9.1264000000000394</v>
      </c>
      <c r="BM2274" s="137">
        <f t="shared" si="446"/>
        <v>0.24370803273829611</v>
      </c>
      <c r="BN2274" s="137">
        <f t="shared" si="447"/>
        <v>4.4633477017996803E-4</v>
      </c>
      <c r="BO2274" s="137" t="str">
        <f t="shared" si="448"/>
        <v/>
      </c>
      <c r="BP2274" s="137" t="str">
        <f t="shared" si="458"/>
        <v/>
      </c>
    </row>
    <row r="2275" spans="3:68" ht="20.100000000000001" customHeight="1" x14ac:dyDescent="0.25">
      <c r="C2275" s="12"/>
      <c r="E2275" s="130"/>
      <c r="F2275" s="130"/>
      <c r="S2275" s="138"/>
      <c r="U2275" s="154"/>
      <c r="V2275" s="154"/>
      <c r="AF2275" s="137">
        <v>1451</v>
      </c>
      <c r="AG2275" s="137">
        <f t="shared" si="449"/>
        <v>1.8040000000000003</v>
      </c>
      <c r="AK2275" s="137">
        <f t="shared" si="450"/>
        <v>7.8383131579166182E-2</v>
      </c>
      <c r="AL2275" s="137">
        <f t="shared" si="451"/>
        <v>0.96438434652401295</v>
      </c>
      <c r="AM2275" s="137">
        <f t="shared" si="452"/>
        <v>7.8383131579166182E-2</v>
      </c>
      <c r="AN2275" s="137" t="str">
        <f t="shared" si="453"/>
        <v/>
      </c>
      <c r="AO2275" s="137" t="str">
        <f t="shared" si="454"/>
        <v/>
      </c>
      <c r="AP2275" s="137">
        <f t="shared" si="455"/>
        <v>0.24197072451914337</v>
      </c>
      <c r="AQ2275" s="137" t="str">
        <f t="shared" si="456"/>
        <v/>
      </c>
      <c r="AR2275" s="137" t="str">
        <f t="shared" si="457"/>
        <v/>
      </c>
      <c r="AZ2275" s="163"/>
      <c r="BA2275" s="142"/>
      <c r="BB2275" s="163"/>
      <c r="BC2275" s="174"/>
      <c r="BD2275" s="174"/>
      <c r="BE2275" s="174"/>
      <c r="BF2275" s="174"/>
      <c r="BG2275" s="164"/>
      <c r="BH2275" s="164"/>
      <c r="BI2275" s="164"/>
      <c r="BK2275" s="137">
        <v>1428</v>
      </c>
      <c r="BL2275" s="137">
        <f t="shared" si="445"/>
        <v>9.1328000000000387</v>
      </c>
      <c r="BM2275" s="137">
        <f t="shared" si="446"/>
        <v>0.24326169796811614</v>
      </c>
      <c r="BN2275" s="137">
        <f t="shared" si="447"/>
        <v>4.4568891277066425E-4</v>
      </c>
      <c r="BO2275" s="137" t="str">
        <f t="shared" si="448"/>
        <v/>
      </c>
      <c r="BP2275" s="137" t="str">
        <f t="shared" si="458"/>
        <v/>
      </c>
    </row>
    <row r="2276" spans="3:68" ht="20.100000000000001" customHeight="1" x14ac:dyDescent="0.25">
      <c r="C2276" s="12"/>
      <c r="E2276" s="130"/>
      <c r="F2276" s="130"/>
      <c r="S2276" s="138"/>
      <c r="U2276" s="154"/>
      <c r="V2276" s="154"/>
      <c r="AF2276" s="137">
        <v>1452</v>
      </c>
      <c r="AG2276" s="137">
        <f t="shared" si="449"/>
        <v>1.8079999999999998</v>
      </c>
      <c r="AK2276" s="137">
        <f t="shared" si="450"/>
        <v>7.7818932178488898E-2</v>
      </c>
      <c r="AL2276" s="137">
        <f t="shared" si="451"/>
        <v>0.96469674970947417</v>
      </c>
      <c r="AM2276" s="137">
        <f t="shared" si="452"/>
        <v>7.7818932178488898E-2</v>
      </c>
      <c r="AN2276" s="137" t="str">
        <f t="shared" si="453"/>
        <v/>
      </c>
      <c r="AO2276" s="137" t="str">
        <f t="shared" si="454"/>
        <v/>
      </c>
      <c r="AP2276" s="137">
        <f t="shared" si="455"/>
        <v>5.3990966513188063E-2</v>
      </c>
      <c r="AQ2276" s="137" t="str">
        <f t="shared" si="456"/>
        <v/>
      </c>
      <c r="AR2276" s="137" t="str">
        <f t="shared" si="457"/>
        <v/>
      </c>
      <c r="AZ2276" s="163"/>
      <c r="BA2276" s="142"/>
      <c r="BB2276" s="163"/>
      <c r="BC2276" s="174"/>
      <c r="BD2276" s="174"/>
      <c r="BE2276" s="174"/>
      <c r="BF2276" s="174"/>
      <c r="BG2276" s="164"/>
      <c r="BH2276" s="164"/>
      <c r="BI2276" s="164"/>
      <c r="BK2276" s="137">
        <v>1429</v>
      </c>
      <c r="BL2276" s="137">
        <f t="shared" si="445"/>
        <v>9.139200000000038</v>
      </c>
      <c r="BM2276" s="137">
        <f t="shared" si="446"/>
        <v>0.24281600905534548</v>
      </c>
      <c r="BN2276" s="137">
        <f t="shared" si="447"/>
        <v>4.4504344393597739E-4</v>
      </c>
      <c r="BO2276" s="137" t="str">
        <f t="shared" si="448"/>
        <v/>
      </c>
      <c r="BP2276" s="137" t="str">
        <f t="shared" si="458"/>
        <v/>
      </c>
    </row>
    <row r="2277" spans="3:68" ht="20.100000000000001" customHeight="1" x14ac:dyDescent="0.25">
      <c r="C2277" s="12"/>
      <c r="E2277" s="130"/>
      <c r="F2277" s="130"/>
      <c r="S2277" s="138"/>
      <c r="U2277" s="154"/>
      <c r="V2277" s="154"/>
      <c r="AF2277" s="137">
        <v>1453</v>
      </c>
      <c r="AG2277" s="137">
        <f t="shared" si="449"/>
        <v>1.8120000000000003</v>
      </c>
      <c r="AK2277" s="137">
        <f t="shared" si="450"/>
        <v>7.7257557737150484E-2</v>
      </c>
      <c r="AL2277" s="137">
        <f t="shared" si="451"/>
        <v>0.96500690174805848</v>
      </c>
      <c r="AM2277" s="137">
        <f t="shared" si="452"/>
        <v>7.7257557737150484E-2</v>
      </c>
      <c r="AN2277" s="137" t="str">
        <f t="shared" si="453"/>
        <v/>
      </c>
      <c r="AO2277" s="137" t="str">
        <f t="shared" si="454"/>
        <v/>
      </c>
      <c r="AP2277" s="137">
        <f t="shared" si="455"/>
        <v>4.4318484119380075E-3</v>
      </c>
      <c r="AQ2277" s="137" t="str">
        <f t="shared" si="456"/>
        <v/>
      </c>
      <c r="AR2277" s="137" t="str">
        <f t="shared" si="457"/>
        <v/>
      </c>
      <c r="AZ2277" s="163"/>
      <c r="BA2277" s="142"/>
      <c r="BB2277" s="163"/>
      <c r="BC2277" s="174"/>
      <c r="BD2277" s="174"/>
      <c r="BE2277" s="174"/>
      <c r="BF2277" s="174"/>
      <c r="BG2277" s="164"/>
      <c r="BH2277" s="164"/>
      <c r="BI2277" s="164"/>
      <c r="BK2277" s="137">
        <v>1430</v>
      </c>
      <c r="BL2277" s="137">
        <f t="shared" ref="BL2277:BL2340" si="459">BL2276+$BO$845</f>
        <v>9.1456000000000373</v>
      </c>
      <c r="BM2277" s="137">
        <f t="shared" ref="BM2277:BM2340" si="460">_xlfn.CHISQ.DIST.RT(BL2277,7)</f>
        <v>0.2423709656114095</v>
      </c>
      <c r="BN2277" s="137">
        <f t="shared" ref="BN2277:BN2340" si="461">BM2277-BM2278</f>
        <v>4.4439836545803746E-4</v>
      </c>
      <c r="BO2277" s="137" t="str">
        <f t="shared" ref="BO2277:BO2340" si="462">IF(BM2277&lt;(1-$BI$852),BN2277,"")</f>
        <v/>
      </c>
      <c r="BP2277" s="137" t="str">
        <f t="shared" si="458"/>
        <v/>
      </c>
    </row>
    <row r="2278" spans="3:68" ht="20.100000000000001" customHeight="1" x14ac:dyDescent="0.25">
      <c r="C2278" s="12"/>
      <c r="E2278" s="130"/>
      <c r="F2278" s="130"/>
      <c r="S2278" s="138"/>
      <c r="U2278" s="154"/>
      <c r="V2278" s="154"/>
      <c r="AF2278" s="137">
        <v>1454</v>
      </c>
      <c r="AG2278" s="137">
        <f t="shared" si="449"/>
        <v>1.8159999999999998</v>
      </c>
      <c r="AK2278" s="137">
        <f t="shared" si="450"/>
        <v>7.6699005775350174E-2</v>
      </c>
      <c r="AL2278" s="137">
        <f t="shared" si="451"/>
        <v>0.96531481393468266</v>
      </c>
      <c r="AM2278" s="137">
        <f t="shared" si="452"/>
        <v>7.6699005775350174E-2</v>
      </c>
      <c r="AN2278" s="137" t="str">
        <f t="shared" si="453"/>
        <v/>
      </c>
      <c r="AO2278" s="137" t="str">
        <f t="shared" si="454"/>
        <v/>
      </c>
      <c r="AP2278" s="137">
        <f t="shared" si="455"/>
        <v>1.3383022576488537E-4</v>
      </c>
      <c r="AQ2278" s="137" t="str">
        <f t="shared" si="456"/>
        <v/>
      </c>
      <c r="AR2278" s="137" t="str">
        <f t="shared" si="457"/>
        <v/>
      </c>
      <c r="AZ2278" s="163"/>
      <c r="BA2278" s="142"/>
      <c r="BB2278" s="163"/>
      <c r="BC2278" s="174"/>
      <c r="BD2278" s="174"/>
      <c r="BE2278" s="174"/>
      <c r="BF2278" s="174"/>
      <c r="BG2278" s="164"/>
      <c r="BH2278" s="164"/>
      <c r="BI2278" s="164"/>
      <c r="BK2278" s="137">
        <v>1431</v>
      </c>
      <c r="BL2278" s="137">
        <f t="shared" si="459"/>
        <v>9.1520000000000366</v>
      </c>
      <c r="BM2278" s="137">
        <f t="shared" si="460"/>
        <v>0.24192656724595146</v>
      </c>
      <c r="BN2278" s="137">
        <f t="shared" si="461"/>
        <v>4.4375367911131391E-4</v>
      </c>
      <c r="BO2278" s="137" t="str">
        <f t="shared" si="462"/>
        <v/>
      </c>
      <c r="BP2278" s="137" t="str">
        <f t="shared" si="458"/>
        <v/>
      </c>
    </row>
    <row r="2279" spans="3:68" ht="20.100000000000001" customHeight="1" x14ac:dyDescent="0.25">
      <c r="C2279" s="12"/>
      <c r="E2279" s="130"/>
      <c r="F2279" s="130"/>
      <c r="S2279" s="138"/>
      <c r="U2279" s="154"/>
      <c r="V2279" s="154"/>
      <c r="AF2279" s="137">
        <v>1455</v>
      </c>
      <c r="AG2279" s="137">
        <f t="shared" si="449"/>
        <v>1.8200000000000003</v>
      </c>
      <c r="AK2279" s="137">
        <f t="shared" si="450"/>
        <v>7.6143273696207284E-2</v>
      </c>
      <c r="AL2279" s="137">
        <f t="shared" si="451"/>
        <v>0.96562049755411006</v>
      </c>
      <c r="AM2279" s="137">
        <f t="shared" si="452"/>
        <v>7.6143273696207284E-2</v>
      </c>
      <c r="AN2279" s="137" t="str">
        <f t="shared" si="453"/>
        <v/>
      </c>
      <c r="AO2279" s="137" t="str">
        <f t="shared" si="454"/>
        <v/>
      </c>
      <c r="AP2279" s="137">
        <f t="shared" si="455"/>
        <v>1.4867195147342977E-6</v>
      </c>
      <c r="AQ2279" s="137" t="str">
        <f t="shared" si="456"/>
        <v/>
      </c>
      <c r="AR2279" s="137" t="str">
        <f t="shared" si="457"/>
        <v/>
      </c>
      <c r="AZ2279" s="163"/>
      <c r="BA2279" s="142"/>
      <c r="BB2279" s="163"/>
      <c r="BC2279" s="174"/>
      <c r="BD2279" s="174"/>
      <c r="BE2279" s="174"/>
      <c r="BF2279" s="174"/>
      <c r="BG2279" s="164"/>
      <c r="BH2279" s="164"/>
      <c r="BI2279" s="164"/>
      <c r="BK2279" s="137">
        <v>1432</v>
      </c>
      <c r="BL2279" s="137">
        <f t="shared" si="459"/>
        <v>9.1584000000000358</v>
      </c>
      <c r="BM2279" s="137">
        <f t="shared" si="460"/>
        <v>0.24148281356684015</v>
      </c>
      <c r="BN2279" s="137">
        <f t="shared" si="461"/>
        <v>4.4310938666053401E-4</v>
      </c>
      <c r="BO2279" s="137" t="str">
        <f t="shared" si="462"/>
        <v/>
      </c>
      <c r="BP2279" s="137" t="str">
        <f t="shared" si="458"/>
        <v/>
      </c>
    </row>
    <row r="2280" spans="3:68" ht="20.100000000000001" customHeight="1" x14ac:dyDescent="0.25">
      <c r="C2280" s="12"/>
      <c r="E2280" s="130"/>
      <c r="F2280" s="130"/>
      <c r="S2280" s="138"/>
      <c r="U2280" s="154"/>
      <c r="V2280" s="154"/>
      <c r="AF2280" s="137">
        <v>1456</v>
      </c>
      <c r="AG2280" s="137">
        <f t="shared" si="449"/>
        <v>1.8239999999999998</v>
      </c>
      <c r="AK2280" s="137">
        <f t="shared" si="450"/>
        <v>7.5590358786774225E-2</v>
      </c>
      <c r="AL2280" s="137">
        <f t="shared" si="451"/>
        <v>0.96592396388048374</v>
      </c>
      <c r="AM2280" s="137">
        <f t="shared" si="452"/>
        <v>7.5590358786774225E-2</v>
      </c>
      <c r="AN2280" s="137" t="str">
        <f t="shared" si="453"/>
        <v/>
      </c>
      <c r="AO2280" s="137" t="str">
        <f t="shared" si="454"/>
        <v/>
      </c>
      <c r="AP2280" s="137">
        <f t="shared" si="455"/>
        <v>6.0758828498232861E-9</v>
      </c>
      <c r="AQ2280" s="137" t="str">
        <f t="shared" si="456"/>
        <v/>
      </c>
      <c r="AR2280" s="137" t="str">
        <f t="shared" si="457"/>
        <v/>
      </c>
      <c r="AZ2280" s="163"/>
      <c r="BA2280" s="142"/>
      <c r="BB2280" s="163"/>
      <c r="BC2280" s="174"/>
      <c r="BD2280" s="174"/>
      <c r="BE2280" s="174"/>
      <c r="BF2280" s="174"/>
      <c r="BG2280" s="164"/>
      <c r="BH2280" s="164"/>
      <c r="BI2280" s="164"/>
      <c r="BK2280" s="137">
        <v>1433</v>
      </c>
      <c r="BL2280" s="137">
        <f t="shared" si="459"/>
        <v>9.1648000000000351</v>
      </c>
      <c r="BM2280" s="137">
        <f t="shared" si="460"/>
        <v>0.24103970418017961</v>
      </c>
      <c r="BN2280" s="137">
        <f t="shared" si="461"/>
        <v>4.424654898622371E-4</v>
      </c>
      <c r="BO2280" s="137" t="str">
        <f t="shared" si="462"/>
        <v/>
      </c>
      <c r="BP2280" s="137" t="str">
        <f t="shared" si="458"/>
        <v/>
      </c>
    </row>
    <row r="2281" spans="3:68" ht="20.100000000000001" customHeight="1" x14ac:dyDescent="0.25">
      <c r="C2281" s="12"/>
      <c r="E2281" s="130"/>
      <c r="F2281" s="130"/>
      <c r="S2281" s="138"/>
      <c r="U2281" s="154"/>
      <c r="V2281" s="154"/>
      <c r="AF2281" s="137">
        <v>1457</v>
      </c>
      <c r="AG2281" s="137">
        <f t="shared" si="449"/>
        <v>1.8280000000000003</v>
      </c>
      <c r="AK2281" s="137">
        <f t="shared" si="450"/>
        <v>7.5040258219049555E-2</v>
      </c>
      <c r="AL2281" s="137">
        <f t="shared" si="451"/>
        <v>0.96622522417686485</v>
      </c>
      <c r="AM2281" s="137">
        <f t="shared" si="452"/>
        <v>7.5040258219049555E-2</v>
      </c>
      <c r="AN2281" s="137" t="str">
        <f t="shared" si="453"/>
        <v/>
      </c>
      <c r="AO2281" s="137" t="str">
        <f t="shared" si="454"/>
        <v/>
      </c>
      <c r="AP2281" s="137">
        <f t="shared" si="455"/>
        <v>9.1347204083645936E-12</v>
      </c>
      <c r="AQ2281" s="137" t="str">
        <f t="shared" si="456"/>
        <v/>
      </c>
      <c r="AR2281" s="137" t="str">
        <f t="shared" si="457"/>
        <v/>
      </c>
      <c r="AZ2281" s="163"/>
      <c r="BA2281" s="142"/>
      <c r="BB2281" s="163"/>
      <c r="BC2281" s="174"/>
      <c r="BD2281" s="174"/>
      <c r="BE2281" s="174"/>
      <c r="BF2281" s="174"/>
      <c r="BG2281" s="164"/>
      <c r="BH2281" s="164"/>
      <c r="BI2281" s="164"/>
      <c r="BK2281" s="137">
        <v>1434</v>
      </c>
      <c r="BL2281" s="137">
        <f t="shared" si="459"/>
        <v>9.1712000000000344</v>
      </c>
      <c r="BM2281" s="137">
        <f t="shared" si="460"/>
        <v>0.24059723869031738</v>
      </c>
      <c r="BN2281" s="137">
        <f t="shared" si="461"/>
        <v>4.4182199046333137E-4</v>
      </c>
      <c r="BO2281" s="137" t="str">
        <f t="shared" si="462"/>
        <v/>
      </c>
      <c r="BP2281" s="137" t="str">
        <f t="shared" si="458"/>
        <v/>
      </c>
    </row>
    <row r="2282" spans="3:68" ht="20.100000000000001" customHeight="1" x14ac:dyDescent="0.25">
      <c r="C2282" s="12"/>
      <c r="E2282" s="130"/>
      <c r="F2282" s="130"/>
      <c r="S2282" s="138"/>
      <c r="U2282" s="154"/>
      <c r="V2282" s="154"/>
      <c r="AF2282" s="137">
        <v>1458</v>
      </c>
      <c r="AG2282" s="137">
        <f t="shared" si="449"/>
        <v>1.8319999999999999</v>
      </c>
      <c r="AK2282" s="137">
        <f t="shared" si="450"/>
        <v>7.4492969050994659E-2</v>
      </c>
      <c r="AL2282" s="137">
        <f t="shared" si="451"/>
        <v>0.96652428969477411</v>
      </c>
      <c r="AM2282" s="137">
        <f t="shared" si="452"/>
        <v>7.4492969050994659E-2</v>
      </c>
      <c r="AN2282" s="137" t="str">
        <f t="shared" si="453"/>
        <v/>
      </c>
      <c r="AO2282" s="137" t="str">
        <f t="shared" si="454"/>
        <v/>
      </c>
      <c r="AP2282" s="137">
        <f t="shared" si="455"/>
        <v>5.0522710835368927E-15</v>
      </c>
      <c r="AQ2282" s="137" t="str">
        <f t="shared" si="456"/>
        <v/>
      </c>
      <c r="AR2282" s="137" t="str">
        <f t="shared" si="457"/>
        <v/>
      </c>
      <c r="AZ2282" s="163"/>
      <c r="BA2282" s="142"/>
      <c r="BB2282" s="163"/>
      <c r="BC2282" s="174"/>
      <c r="BD2282" s="174"/>
      <c r="BE2282" s="174"/>
      <c r="BF2282" s="174"/>
      <c r="BG2282" s="164"/>
      <c r="BH2282" s="164"/>
      <c r="BI2282" s="164"/>
      <c r="BK2282" s="137">
        <v>1435</v>
      </c>
      <c r="BL2282" s="137">
        <f t="shared" si="459"/>
        <v>9.1776000000000337</v>
      </c>
      <c r="BM2282" s="137">
        <f t="shared" si="460"/>
        <v>0.24015541669985405</v>
      </c>
      <c r="BN2282" s="137">
        <f t="shared" si="461"/>
        <v>4.4117889020281464E-4</v>
      </c>
      <c r="BO2282" s="137" t="str">
        <f t="shared" si="462"/>
        <v/>
      </c>
      <c r="BP2282" s="137" t="str">
        <f t="shared" si="458"/>
        <v/>
      </c>
    </row>
    <row r="2283" spans="3:68" ht="20.100000000000001" customHeight="1" x14ac:dyDescent="0.25">
      <c r="C2283" s="12"/>
      <c r="E2283" s="130"/>
      <c r="F2283" s="130"/>
      <c r="S2283" s="138"/>
      <c r="U2283" s="154"/>
      <c r="V2283" s="154"/>
      <c r="AF2283" s="137">
        <v>1459</v>
      </c>
      <c r="AG2283" s="137">
        <f t="shared" si="449"/>
        <v>1.8360000000000003</v>
      </c>
      <c r="AK2283" s="137">
        <f t="shared" si="450"/>
        <v>7.394848822755036E-2</v>
      </c>
      <c r="AL2283" s="137">
        <f t="shared" si="451"/>
        <v>0.96682117167373738</v>
      </c>
      <c r="AM2283" s="137">
        <f t="shared" si="452"/>
        <v>7.394848822755036E-2</v>
      </c>
      <c r="AN2283" s="137" t="str">
        <f t="shared" si="453"/>
        <v/>
      </c>
      <c r="AO2283" s="137" t="str">
        <f t="shared" si="454"/>
        <v/>
      </c>
      <c r="AP2283" s="137">
        <f t="shared" si="455"/>
        <v>1.0279773571668917E-18</v>
      </c>
      <c r="AQ2283" s="137" t="str">
        <f t="shared" si="456"/>
        <v/>
      </c>
      <c r="AR2283" s="137" t="str">
        <f t="shared" si="457"/>
        <v/>
      </c>
      <c r="AZ2283" s="163"/>
      <c r="BA2283" s="142"/>
      <c r="BB2283" s="163"/>
      <c r="BC2283" s="174"/>
      <c r="BD2283" s="174"/>
      <c r="BE2283" s="174"/>
      <c r="BF2283" s="174"/>
      <c r="BG2283" s="164"/>
      <c r="BH2283" s="164"/>
      <c r="BI2283" s="164"/>
      <c r="BK2283" s="137">
        <v>1436</v>
      </c>
      <c r="BL2283" s="137">
        <f t="shared" si="459"/>
        <v>9.184000000000033</v>
      </c>
      <c r="BM2283" s="137">
        <f t="shared" si="460"/>
        <v>0.23971423780965123</v>
      </c>
      <c r="BN2283" s="137">
        <f t="shared" si="461"/>
        <v>4.4053619080980377E-4</v>
      </c>
      <c r="BO2283" s="137" t="str">
        <f t="shared" si="462"/>
        <v/>
      </c>
      <c r="BP2283" s="137" t="str">
        <f t="shared" si="458"/>
        <v/>
      </c>
    </row>
    <row r="2284" spans="3:68" ht="20.100000000000001" customHeight="1" x14ac:dyDescent="0.25">
      <c r="C2284" s="12"/>
      <c r="E2284" s="130"/>
      <c r="F2284" s="130"/>
      <c r="S2284" s="138"/>
      <c r="U2284" s="154"/>
      <c r="V2284" s="154"/>
      <c r="AF2284" s="137">
        <v>1460</v>
      </c>
      <c r="AG2284" s="137">
        <f t="shared" si="449"/>
        <v>1.8399999999999999</v>
      </c>
      <c r="AK2284" s="137">
        <f t="shared" si="450"/>
        <v>7.3406812581656919E-2</v>
      </c>
      <c r="AL2284" s="137">
        <f t="shared" si="451"/>
        <v>0.96711588134083615</v>
      </c>
      <c r="AM2284" s="137">
        <f t="shared" si="452"/>
        <v>7.3406812581656919E-2</v>
      </c>
      <c r="AN2284" s="137" t="str">
        <f t="shared" si="453"/>
        <v/>
      </c>
      <c r="AO2284" s="137" t="str">
        <f t="shared" si="454"/>
        <v/>
      </c>
      <c r="AP2284" s="137">
        <f t="shared" si="455"/>
        <v>7.6945986267064199E-23</v>
      </c>
      <c r="AQ2284" s="137" t="str">
        <f t="shared" si="456"/>
        <v/>
      </c>
      <c r="AR2284" s="137" t="str">
        <f t="shared" si="457"/>
        <v/>
      </c>
      <c r="AZ2284" s="163"/>
      <c r="BA2284" s="142"/>
      <c r="BB2284" s="163"/>
      <c r="BC2284" s="174"/>
      <c r="BD2284" s="174"/>
      <c r="BE2284" s="174"/>
      <c r="BF2284" s="174"/>
      <c r="BG2284" s="164"/>
      <c r="BH2284" s="164"/>
      <c r="BI2284" s="164"/>
      <c r="BK2284" s="137">
        <v>1437</v>
      </c>
      <c r="BL2284" s="137">
        <f t="shared" si="459"/>
        <v>9.1904000000000323</v>
      </c>
      <c r="BM2284" s="137">
        <f t="shared" si="460"/>
        <v>0.23927370161884143</v>
      </c>
      <c r="BN2284" s="137">
        <f t="shared" si="461"/>
        <v>4.3989389400544976E-4</v>
      </c>
      <c r="BO2284" s="137" t="str">
        <f t="shared" si="462"/>
        <v/>
      </c>
      <c r="BP2284" s="137" t="str">
        <f t="shared" si="458"/>
        <v/>
      </c>
    </row>
    <row r="2285" spans="3:68" ht="20.100000000000001" customHeight="1" x14ac:dyDescent="0.25">
      <c r="C2285" s="12"/>
      <c r="E2285" s="130"/>
      <c r="F2285" s="130"/>
      <c r="S2285" s="138"/>
      <c r="U2285" s="154"/>
      <c r="V2285" s="154"/>
      <c r="AF2285" s="137">
        <v>1461</v>
      </c>
      <c r="AG2285" s="137">
        <f t="shared" si="449"/>
        <v>1.8440000000000003</v>
      </c>
      <c r="AK2285" s="137">
        <f t="shared" si="450"/>
        <v>7.2867938835273635E-2</v>
      </c>
      <c r="AL2285" s="137">
        <f t="shared" si="451"/>
        <v>0.96740842991026144</v>
      </c>
      <c r="AM2285" s="137">
        <f t="shared" si="452"/>
        <v>7.2867938835273635E-2</v>
      </c>
      <c r="AN2285" s="137" t="str">
        <f t="shared" si="453"/>
        <v/>
      </c>
      <c r="AO2285" s="137" t="str">
        <f t="shared" si="454"/>
        <v/>
      </c>
      <c r="AP2285" s="137">
        <f t="shared" si="455"/>
        <v>2.1188192535093538E-27</v>
      </c>
      <c r="AQ2285" s="137" t="str">
        <f t="shared" si="456"/>
        <v/>
      </c>
      <c r="AR2285" s="137" t="str">
        <f t="shared" si="457"/>
        <v/>
      </c>
      <c r="AZ2285" s="163"/>
      <c r="BA2285" s="142"/>
      <c r="BB2285" s="163"/>
      <c r="BC2285" s="174"/>
      <c r="BD2285" s="174"/>
      <c r="BE2285" s="174"/>
      <c r="BF2285" s="174"/>
      <c r="BG2285" s="164"/>
      <c r="BH2285" s="164"/>
      <c r="BI2285" s="164"/>
      <c r="BK2285" s="137">
        <v>1438</v>
      </c>
      <c r="BL2285" s="137">
        <f t="shared" si="459"/>
        <v>9.1968000000000316</v>
      </c>
      <c r="BM2285" s="137">
        <f t="shared" si="460"/>
        <v>0.23883380772483598</v>
      </c>
      <c r="BN2285" s="137">
        <f t="shared" si="461"/>
        <v>4.3925200150141119E-4</v>
      </c>
      <c r="BO2285" s="137" t="str">
        <f t="shared" si="462"/>
        <v/>
      </c>
      <c r="BP2285" s="137" t="str">
        <f t="shared" si="458"/>
        <v/>
      </c>
    </row>
    <row r="2286" spans="3:68" ht="20.100000000000001" customHeight="1" x14ac:dyDescent="0.25">
      <c r="C2286" s="12"/>
      <c r="E2286" s="130"/>
      <c r="F2286" s="130"/>
      <c r="S2286" s="138"/>
      <c r="U2286" s="154"/>
      <c r="V2286" s="154"/>
      <c r="AF2286" s="137">
        <v>1462</v>
      </c>
      <c r="AG2286" s="137">
        <f t="shared" si="449"/>
        <v>1.8479999999999999</v>
      </c>
      <c r="AK2286" s="137">
        <f t="shared" si="450"/>
        <v>7.2331863600401836E-2</v>
      </c>
      <c r="AL2286" s="137">
        <f t="shared" si="451"/>
        <v>0.96769882858287182</v>
      </c>
      <c r="AM2286" s="137">
        <f t="shared" si="452"/>
        <v>7.2331863600401836E-2</v>
      </c>
      <c r="AN2286" s="137" t="str">
        <f t="shared" si="453"/>
        <v/>
      </c>
      <c r="AO2286" s="137" t="str">
        <f t="shared" si="454"/>
        <v/>
      </c>
      <c r="AP2286" s="137">
        <f t="shared" si="455"/>
        <v>2.1463837356630605E-32</v>
      </c>
      <c r="AQ2286" s="137" t="str">
        <f t="shared" si="456"/>
        <v/>
      </c>
      <c r="AR2286" s="137" t="str">
        <f t="shared" si="457"/>
        <v/>
      </c>
      <c r="AZ2286" s="163"/>
      <c r="BA2286" s="142"/>
      <c r="BB2286" s="163"/>
      <c r="BC2286" s="174"/>
      <c r="BD2286" s="174"/>
      <c r="BE2286" s="174"/>
      <c r="BF2286" s="174"/>
      <c r="BG2286" s="164"/>
      <c r="BH2286" s="164"/>
      <c r="BI2286" s="164"/>
      <c r="BK2286" s="137">
        <v>1439</v>
      </c>
      <c r="BL2286" s="137">
        <f t="shared" si="459"/>
        <v>9.2032000000000309</v>
      </c>
      <c r="BM2286" s="137">
        <f t="shared" si="460"/>
        <v>0.23839455572333457</v>
      </c>
      <c r="BN2286" s="137">
        <f t="shared" si="461"/>
        <v>4.3861051500196369E-4</v>
      </c>
      <c r="BO2286" s="137" t="str">
        <f t="shared" si="462"/>
        <v/>
      </c>
      <c r="BP2286" s="137" t="str">
        <f t="shared" si="458"/>
        <v/>
      </c>
    </row>
    <row r="2287" spans="3:68" ht="20.100000000000001" customHeight="1" x14ac:dyDescent="0.25">
      <c r="C2287" s="12"/>
      <c r="E2287" s="130"/>
      <c r="F2287" s="130"/>
      <c r="S2287" s="138"/>
      <c r="U2287" s="154"/>
      <c r="V2287" s="154"/>
      <c r="AF2287" s="137">
        <v>1463</v>
      </c>
      <c r="AG2287" s="137">
        <f t="shared" si="449"/>
        <v>1.8520000000000003</v>
      </c>
      <c r="AK2287" s="137">
        <f t="shared" si="450"/>
        <v>7.1798583380107084E-2</v>
      </c>
      <c r="AL2287" s="137">
        <f t="shared" si="451"/>
        <v>0.96798708854575555</v>
      </c>
      <c r="AM2287" s="137">
        <f t="shared" si="452"/>
        <v>7.1798583380107084E-2</v>
      </c>
      <c r="AN2287" s="137" t="str">
        <f t="shared" si="453"/>
        <v/>
      </c>
      <c r="AO2287" s="137" t="str">
        <f t="shared" si="454"/>
        <v/>
      </c>
      <c r="AP2287" s="137">
        <f t="shared" si="455"/>
        <v>7.9988277570068127E-38</v>
      </c>
      <c r="AQ2287" s="137" t="str">
        <f t="shared" si="456"/>
        <v/>
      </c>
      <c r="AR2287" s="137" t="str">
        <f t="shared" si="457"/>
        <v/>
      </c>
      <c r="AZ2287" s="163"/>
      <c r="BA2287" s="142"/>
      <c r="BB2287" s="163"/>
      <c r="BC2287" s="174"/>
      <c r="BD2287" s="174"/>
      <c r="BE2287" s="174"/>
      <c r="BF2287" s="174"/>
      <c r="BG2287" s="164"/>
      <c r="BH2287" s="164"/>
      <c r="BI2287" s="164"/>
      <c r="BK2287" s="137">
        <v>1440</v>
      </c>
      <c r="BL2287" s="137">
        <f t="shared" si="459"/>
        <v>9.2096000000000302</v>
      </c>
      <c r="BM2287" s="137">
        <f t="shared" si="460"/>
        <v>0.2379559452083326</v>
      </c>
      <c r="BN2287" s="137">
        <f t="shared" si="461"/>
        <v>4.3796943620033613E-4</v>
      </c>
      <c r="BO2287" s="137" t="str">
        <f t="shared" si="462"/>
        <v/>
      </c>
      <c r="BP2287" s="137" t="str">
        <f t="shared" si="458"/>
        <v/>
      </c>
    </row>
    <row r="2288" spans="3:68" ht="20.100000000000001" customHeight="1" x14ac:dyDescent="0.25">
      <c r="C2288" s="12"/>
      <c r="E2288" s="130"/>
      <c r="F2288" s="130"/>
      <c r="S2288" s="138"/>
      <c r="U2288" s="154"/>
      <c r="V2288" s="154"/>
      <c r="AF2288" s="137">
        <v>1464</v>
      </c>
      <c r="AG2288" s="137">
        <f t="shared" si="449"/>
        <v>1.8559999999999999</v>
      </c>
      <c r="AK2288" s="137">
        <f t="shared" si="450"/>
        <v>7.1268094569544513E-2</v>
      </c>
      <c r="AL2288" s="137">
        <f t="shared" si="451"/>
        <v>0.96827322097179702</v>
      </c>
      <c r="AM2288" s="137">
        <f t="shared" si="452"/>
        <v>7.1268094569544513E-2</v>
      </c>
      <c r="AN2288" s="137" t="str">
        <f t="shared" si="453"/>
        <v/>
      </c>
      <c r="AO2288" s="137" t="str">
        <f t="shared" si="454"/>
        <v/>
      </c>
      <c r="AP2288" s="137">
        <f t="shared" si="455"/>
        <v>1.0966065593889713E-43</v>
      </c>
      <c r="AQ2288" s="137" t="str">
        <f t="shared" si="456"/>
        <v/>
      </c>
      <c r="AR2288" s="137" t="str">
        <f t="shared" si="457"/>
        <v/>
      </c>
      <c r="AZ2288" s="163"/>
      <c r="BA2288" s="142"/>
      <c r="BB2288" s="163"/>
      <c r="BC2288" s="174"/>
      <c r="BD2288" s="174"/>
      <c r="BE2288" s="174"/>
      <c r="BF2288" s="174"/>
      <c r="BG2288" s="164"/>
      <c r="BH2288" s="164"/>
      <c r="BI2288" s="164"/>
      <c r="BK2288" s="137">
        <v>1441</v>
      </c>
      <c r="BL2288" s="137">
        <f t="shared" si="459"/>
        <v>9.2160000000000295</v>
      </c>
      <c r="BM2288" s="137">
        <f t="shared" si="460"/>
        <v>0.23751797577213227</v>
      </c>
      <c r="BN2288" s="137">
        <f t="shared" si="461"/>
        <v>4.3732876678337362E-4</v>
      </c>
      <c r="BO2288" s="137" t="str">
        <f t="shared" si="462"/>
        <v/>
      </c>
      <c r="BP2288" s="137" t="str">
        <f t="shared" si="458"/>
        <v/>
      </c>
    </row>
    <row r="2289" spans="3:68" ht="20.100000000000001" customHeight="1" x14ac:dyDescent="0.25">
      <c r="C2289" s="12"/>
      <c r="E2289" s="130"/>
      <c r="F2289" s="130"/>
      <c r="S2289" s="138"/>
      <c r="U2289" s="154"/>
      <c r="V2289" s="154"/>
      <c r="AF2289" s="137">
        <v>1465</v>
      </c>
      <c r="AG2289" s="137">
        <f t="shared" si="449"/>
        <v>1.8600000000000003</v>
      </c>
      <c r="AK2289" s="137">
        <f t="shared" si="450"/>
        <v>7.0740393456983339E-2</v>
      </c>
      <c r="AL2289" s="137">
        <f t="shared" si="451"/>
        <v>0.96855723701924734</v>
      </c>
      <c r="AM2289" s="137">
        <f t="shared" si="452"/>
        <v>7.0740393456983339E-2</v>
      </c>
      <c r="AN2289" s="137" t="str">
        <f t="shared" si="453"/>
        <v/>
      </c>
      <c r="AO2289" s="137" t="str">
        <f t="shared" si="454"/>
        <v/>
      </c>
      <c r="AP2289" s="137">
        <f t="shared" si="455"/>
        <v>5.5307095498444164E-50</v>
      </c>
      <c r="AQ2289" s="137" t="str">
        <f t="shared" si="456"/>
        <v/>
      </c>
      <c r="AR2289" s="137" t="str">
        <f t="shared" si="457"/>
        <v/>
      </c>
      <c r="AZ2289" s="163"/>
      <c r="BA2289" s="142"/>
      <c r="BB2289" s="163"/>
      <c r="BC2289" s="174"/>
      <c r="BD2289" s="174"/>
      <c r="BE2289" s="174"/>
      <c r="BF2289" s="174"/>
      <c r="BG2289" s="164"/>
      <c r="BH2289" s="164"/>
      <c r="BI2289" s="164"/>
      <c r="BK2289" s="137">
        <v>1442</v>
      </c>
      <c r="BL2289" s="137">
        <f t="shared" si="459"/>
        <v>9.2224000000000288</v>
      </c>
      <c r="BM2289" s="137">
        <f t="shared" si="460"/>
        <v>0.23708064700534889</v>
      </c>
      <c r="BN2289" s="137">
        <f t="shared" si="461"/>
        <v>4.3668850842787377E-4</v>
      </c>
      <c r="BO2289" s="137" t="str">
        <f t="shared" si="462"/>
        <v/>
      </c>
      <c r="BP2289" s="137" t="str">
        <f t="shared" si="458"/>
        <v/>
      </c>
    </row>
    <row r="2290" spans="3:68" ht="20.100000000000001" customHeight="1" x14ac:dyDescent="0.25">
      <c r="C2290" s="12"/>
      <c r="E2290" s="130"/>
      <c r="F2290" s="130"/>
      <c r="S2290" s="138"/>
      <c r="U2290" s="154"/>
      <c r="V2290" s="154"/>
      <c r="AF2290" s="137">
        <v>1466</v>
      </c>
      <c r="AG2290" s="137">
        <f t="shared" si="449"/>
        <v>1.8639999999999999</v>
      </c>
      <c r="AK2290" s="137">
        <f t="shared" si="450"/>
        <v>7.0215476224834261E-2</v>
      </c>
      <c r="AL2290" s="137">
        <f t="shared" si="451"/>
        <v>0.9688391478312981</v>
      </c>
      <c r="AM2290" s="137">
        <f t="shared" si="452"/>
        <v>7.0215476224834261E-2</v>
      </c>
      <c r="AN2290" s="137" t="str">
        <f t="shared" si="453"/>
        <v/>
      </c>
      <c r="AO2290" s="137" t="str">
        <f t="shared" si="454"/>
        <v/>
      </c>
      <c r="AP2290" s="137">
        <f t="shared" si="455"/>
        <v>1.0261630727919036E-56</v>
      </c>
      <c r="AQ2290" s="137" t="str">
        <f t="shared" si="456"/>
        <v/>
      </c>
      <c r="AR2290" s="137" t="str">
        <f t="shared" si="457"/>
        <v/>
      </c>
      <c r="AZ2290" s="163"/>
      <c r="BA2290" s="142"/>
      <c r="BB2290" s="163"/>
      <c r="BC2290" s="174"/>
      <c r="BD2290" s="174"/>
      <c r="BE2290" s="174"/>
      <c r="BF2290" s="174"/>
      <c r="BG2290" s="164"/>
      <c r="BH2290" s="164"/>
      <c r="BI2290" s="164"/>
      <c r="BK2290" s="137">
        <v>1443</v>
      </c>
      <c r="BL2290" s="137">
        <f t="shared" si="459"/>
        <v>9.2288000000000281</v>
      </c>
      <c r="BM2290" s="137">
        <f t="shared" si="460"/>
        <v>0.23664395849692102</v>
      </c>
      <c r="BN2290" s="137">
        <f t="shared" si="461"/>
        <v>4.3604866280200216E-4</v>
      </c>
      <c r="BO2290" s="137" t="str">
        <f t="shared" si="462"/>
        <v/>
      </c>
      <c r="BP2290" s="137" t="str">
        <f t="shared" si="458"/>
        <v/>
      </c>
    </row>
    <row r="2291" spans="3:68" ht="20.100000000000001" customHeight="1" x14ac:dyDescent="0.25">
      <c r="C2291" s="12"/>
      <c r="E2291" s="130"/>
      <c r="F2291" s="130"/>
      <c r="S2291" s="138"/>
      <c r="U2291" s="154"/>
      <c r="V2291" s="154"/>
      <c r="AF2291" s="137">
        <v>1467</v>
      </c>
      <c r="AG2291" s="137">
        <f t="shared" si="449"/>
        <v>1.8680000000000003</v>
      </c>
      <c r="AK2291" s="137">
        <f t="shared" si="450"/>
        <v>6.9693338950675629E-2</v>
      </c>
      <c r="AL2291" s="137">
        <f t="shared" si="451"/>
        <v>0.96911896453566126</v>
      </c>
      <c r="AM2291" s="137">
        <f t="shared" si="452"/>
        <v>6.9693338950675629E-2</v>
      </c>
      <c r="AN2291" s="137" t="str">
        <f t="shared" si="453"/>
        <v/>
      </c>
      <c r="AO2291" s="137" t="str">
        <f t="shared" si="454"/>
        <v/>
      </c>
      <c r="AP2291" s="137">
        <f t="shared" si="455"/>
        <v>7.0041821343185826E-64</v>
      </c>
      <c r="AQ2291" s="137" t="str">
        <f t="shared" si="456"/>
        <v/>
      </c>
      <c r="AR2291" s="137" t="str">
        <f t="shared" si="457"/>
        <v/>
      </c>
      <c r="AZ2291" s="163"/>
      <c r="BA2291" s="142"/>
      <c r="BB2291" s="163"/>
      <c r="BC2291" s="174"/>
      <c r="BD2291" s="174"/>
      <c r="BE2291" s="174"/>
      <c r="BF2291" s="174"/>
      <c r="BG2291" s="164"/>
      <c r="BH2291" s="164"/>
      <c r="BI2291" s="164"/>
      <c r="BK2291" s="137">
        <v>1444</v>
      </c>
      <c r="BL2291" s="137">
        <f t="shared" si="459"/>
        <v>9.2352000000000274</v>
      </c>
      <c r="BM2291" s="137">
        <f t="shared" si="460"/>
        <v>0.23620790983411902</v>
      </c>
      <c r="BN2291" s="137">
        <f t="shared" si="461"/>
        <v>4.354092315661251E-4</v>
      </c>
      <c r="BO2291" s="137" t="str">
        <f t="shared" si="462"/>
        <v/>
      </c>
      <c r="BP2291" s="137" t="str">
        <f t="shared" si="458"/>
        <v/>
      </c>
    </row>
    <row r="2292" spans="3:68" ht="20.100000000000001" customHeight="1" x14ac:dyDescent="0.25">
      <c r="C2292" s="12"/>
      <c r="E2292" s="130"/>
      <c r="F2292" s="130"/>
      <c r="S2292" s="138"/>
      <c r="U2292" s="154"/>
      <c r="V2292" s="154"/>
      <c r="AF2292" s="137">
        <v>1468</v>
      </c>
      <c r="AG2292" s="137">
        <f t="shared" si="449"/>
        <v>1.8719999999999999</v>
      </c>
      <c r="AK2292" s="137">
        <f t="shared" si="450"/>
        <v>6.9173977608282505E-2</v>
      </c>
      <c r="AL2292" s="137">
        <f t="shared" si="451"/>
        <v>0.96939669824415042</v>
      </c>
      <c r="AM2292" s="137">
        <f t="shared" si="452"/>
        <v>6.9173977608282505E-2</v>
      </c>
      <c r="AN2292" s="137" t="str">
        <f t="shared" si="453"/>
        <v/>
      </c>
      <c r="AO2292" s="137" t="str">
        <f t="shared" si="454"/>
        <v/>
      </c>
      <c r="AP2292" s="137">
        <f t="shared" si="455"/>
        <v>1.7587495425951039E-71</v>
      </c>
      <c r="AQ2292" s="137" t="str">
        <f t="shared" si="456"/>
        <v/>
      </c>
      <c r="AR2292" s="137" t="str">
        <f t="shared" si="457"/>
        <v/>
      </c>
      <c r="AZ2292" s="163"/>
      <c r="BA2292" s="142"/>
      <c r="BB2292" s="163"/>
      <c r="BC2292" s="174"/>
      <c r="BD2292" s="174"/>
      <c r="BE2292" s="174"/>
      <c r="BF2292" s="174"/>
      <c r="BG2292" s="164"/>
      <c r="BH2292" s="164"/>
      <c r="BI2292" s="164"/>
      <c r="BK2292" s="137">
        <v>1445</v>
      </c>
      <c r="BL2292" s="137">
        <f t="shared" si="459"/>
        <v>9.2416000000000267</v>
      </c>
      <c r="BM2292" s="137">
        <f t="shared" si="460"/>
        <v>0.23577250060255289</v>
      </c>
      <c r="BN2292" s="137">
        <f t="shared" si="461"/>
        <v>4.3477021637111646E-4</v>
      </c>
      <c r="BO2292" s="137" t="str">
        <f t="shared" si="462"/>
        <v/>
      </c>
      <c r="BP2292" s="137" t="str">
        <f t="shared" si="458"/>
        <v/>
      </c>
    </row>
    <row r="2293" spans="3:68" ht="20.100000000000001" customHeight="1" x14ac:dyDescent="0.25">
      <c r="C2293" s="12"/>
      <c r="E2293" s="130"/>
      <c r="F2293" s="130"/>
      <c r="S2293" s="138"/>
      <c r="U2293" s="154"/>
      <c r="V2293" s="154"/>
      <c r="AF2293" s="137">
        <v>1469</v>
      </c>
      <c r="AG2293" s="137">
        <f t="shared" si="449"/>
        <v>1.8760000000000003</v>
      </c>
      <c r="AK2293" s="137">
        <f t="shared" si="450"/>
        <v>6.8657388068654221E-2</v>
      </c>
      <c r="AL2293" s="137">
        <f t="shared" si="451"/>
        <v>0.96967236005226909</v>
      </c>
      <c r="AM2293" s="137">
        <f t="shared" si="452"/>
        <v>6.8657388068654221E-2</v>
      </c>
      <c r="AN2293" s="137" t="str">
        <f t="shared" si="453"/>
        <v/>
      </c>
      <c r="AO2293" s="137" t="str">
        <f t="shared" si="454"/>
        <v/>
      </c>
      <c r="AP2293" s="137">
        <f t="shared" si="455"/>
        <v>1.6246360367736081E-79</v>
      </c>
      <c r="AQ2293" s="137" t="str">
        <f t="shared" si="456"/>
        <v/>
      </c>
      <c r="AR2293" s="137" t="str">
        <f t="shared" si="457"/>
        <v/>
      </c>
      <c r="AZ2293" s="163"/>
      <c r="BA2293" s="142"/>
      <c r="BB2293" s="163"/>
      <c r="BC2293" s="174"/>
      <c r="BD2293" s="174"/>
      <c r="BE2293" s="174"/>
      <c r="BF2293" s="174"/>
      <c r="BG2293" s="164"/>
      <c r="BH2293" s="164"/>
      <c r="BI2293" s="164"/>
      <c r="BK2293" s="137">
        <v>1446</v>
      </c>
      <c r="BL2293" s="137">
        <f t="shared" si="459"/>
        <v>9.248000000000026</v>
      </c>
      <c r="BM2293" s="137">
        <f t="shared" si="460"/>
        <v>0.23533773038618178</v>
      </c>
      <c r="BN2293" s="137">
        <f t="shared" si="461"/>
        <v>4.3413161885960672E-4</v>
      </c>
      <c r="BO2293" s="137" t="str">
        <f t="shared" si="462"/>
        <v/>
      </c>
      <c r="BP2293" s="137" t="str">
        <f t="shared" si="458"/>
        <v/>
      </c>
    </row>
    <row r="2294" spans="3:68" ht="20.100000000000001" customHeight="1" x14ac:dyDescent="0.25">
      <c r="C2294" s="12"/>
      <c r="E2294" s="130"/>
      <c r="F2294" s="130"/>
      <c r="S2294" s="138"/>
      <c r="U2294" s="154"/>
      <c r="V2294" s="154"/>
      <c r="AF2294" s="137">
        <v>1470</v>
      </c>
      <c r="AG2294" s="137">
        <f t="shared" si="449"/>
        <v>1.88</v>
      </c>
      <c r="AK2294" s="137">
        <f t="shared" si="450"/>
        <v>6.8143566101044578E-2</v>
      </c>
      <c r="AL2294" s="137">
        <f t="shared" si="451"/>
        <v>0.96994596103880026</v>
      </c>
      <c r="AM2294" s="137">
        <f t="shared" si="452"/>
        <v>6.8143566101044578E-2</v>
      </c>
      <c r="AN2294" s="137" t="str">
        <f t="shared" si="453"/>
        <v/>
      </c>
      <c r="AO2294" s="137" t="str">
        <f t="shared" si="454"/>
        <v/>
      </c>
      <c r="AP2294" s="137">
        <f t="shared" si="455"/>
        <v>5.5209483621597635E-88</v>
      </c>
      <c r="AQ2294" s="137" t="str">
        <f t="shared" si="456"/>
        <v/>
      </c>
      <c r="AR2294" s="137" t="str">
        <f t="shared" si="457"/>
        <v/>
      </c>
      <c r="AZ2294" s="163"/>
      <c r="BA2294" s="142"/>
      <c r="BB2294" s="163"/>
      <c r="BC2294" s="174"/>
      <c r="BD2294" s="174"/>
      <c r="BE2294" s="174"/>
      <c r="BF2294" s="174"/>
      <c r="BG2294" s="164"/>
      <c r="BH2294" s="164"/>
      <c r="BI2294" s="164"/>
      <c r="BK2294" s="137">
        <v>1447</v>
      </c>
      <c r="BL2294" s="137">
        <f t="shared" si="459"/>
        <v>9.2544000000000253</v>
      </c>
      <c r="BM2294" s="137">
        <f t="shared" si="460"/>
        <v>0.23490359876732217</v>
      </c>
      <c r="BN2294" s="137">
        <f t="shared" si="461"/>
        <v>4.3349344066570539E-4</v>
      </c>
      <c r="BO2294" s="137" t="str">
        <f t="shared" si="462"/>
        <v/>
      </c>
      <c r="BP2294" s="137" t="str">
        <f t="shared" si="458"/>
        <v/>
      </c>
    </row>
    <row r="2295" spans="3:68" ht="20.100000000000001" customHeight="1" x14ac:dyDescent="0.25">
      <c r="C2295" s="12"/>
      <c r="E2295" s="130"/>
      <c r="F2295" s="130"/>
      <c r="S2295" s="138"/>
      <c r="U2295" s="154"/>
      <c r="V2295" s="154"/>
      <c r="AF2295" s="137">
        <v>1471</v>
      </c>
      <c r="AG2295" s="137">
        <f t="shared" si="449"/>
        <v>1.8840000000000003</v>
      </c>
      <c r="AK2295" s="137">
        <f t="shared" si="450"/>
        <v>6.7632507373990444E-2</v>
      </c>
      <c r="AL2295" s="137">
        <f t="shared" si="451"/>
        <v>0.97021751226540254</v>
      </c>
      <c r="AM2295" s="137">
        <f t="shared" si="452"/>
        <v>6.7632507373990444E-2</v>
      </c>
      <c r="AN2295" s="137" t="str">
        <f t="shared" si="453"/>
        <v/>
      </c>
      <c r="AO2295" s="137" t="str">
        <f t="shared" si="454"/>
        <v/>
      </c>
      <c r="AP2295" s="137">
        <f t="shared" si="455"/>
        <v>6.9020294201272195E-97</v>
      </c>
      <c r="AQ2295" s="137" t="str">
        <f t="shared" si="456"/>
        <v/>
      </c>
      <c r="AR2295" s="137" t="str">
        <f t="shared" si="457"/>
        <v/>
      </c>
      <c r="AZ2295" s="163"/>
      <c r="BA2295" s="142"/>
      <c r="BB2295" s="163"/>
      <c r="BC2295" s="174"/>
      <c r="BD2295" s="174"/>
      <c r="BE2295" s="174"/>
      <c r="BF2295" s="174"/>
      <c r="BG2295" s="164"/>
      <c r="BH2295" s="164"/>
      <c r="BI2295" s="164"/>
      <c r="BK2295" s="137">
        <v>1448</v>
      </c>
      <c r="BL2295" s="137">
        <f t="shared" si="459"/>
        <v>9.2608000000000246</v>
      </c>
      <c r="BM2295" s="137">
        <f t="shared" si="460"/>
        <v>0.23447010532665646</v>
      </c>
      <c r="BN2295" s="137">
        <f t="shared" si="461"/>
        <v>4.328556834146402E-4</v>
      </c>
      <c r="BO2295" s="137" t="str">
        <f t="shared" si="462"/>
        <v/>
      </c>
      <c r="BP2295" s="137" t="str">
        <f t="shared" si="458"/>
        <v/>
      </c>
    </row>
    <row r="2296" spans="3:68" ht="20.100000000000001" customHeight="1" x14ac:dyDescent="0.25">
      <c r="C2296" s="12"/>
      <c r="E2296" s="130"/>
      <c r="F2296" s="130"/>
      <c r="S2296" s="138"/>
      <c r="U2296" s="154"/>
      <c r="V2296" s="154"/>
      <c r="AF2296" s="137">
        <v>1472</v>
      </c>
      <c r="AG2296" s="137">
        <f t="shared" si="449"/>
        <v>1.8879999999999999</v>
      </c>
      <c r="AK2296" s="137">
        <f t="shared" si="450"/>
        <v>6.7124207456342566E-2</v>
      </c>
      <c r="AL2296" s="137">
        <f t="shared" si="451"/>
        <v>0.97048702477620907</v>
      </c>
      <c r="AM2296" s="137">
        <f t="shared" si="452"/>
        <v>6.7124207456342566E-2</v>
      </c>
      <c r="AN2296" s="137" t="str">
        <f t="shared" si="453"/>
        <v/>
      </c>
      <c r="AO2296" s="137" t="str">
        <f t="shared" si="454"/>
        <v/>
      </c>
      <c r="AP2296" s="137">
        <f t="shared" si="455"/>
        <v>3.1742815528252622E-106</v>
      </c>
      <c r="AQ2296" s="137" t="str">
        <f t="shared" si="456"/>
        <v/>
      </c>
      <c r="AR2296" s="137" t="str">
        <f t="shared" si="457"/>
        <v/>
      </c>
      <c r="AZ2296" s="163"/>
      <c r="BA2296" s="142"/>
      <c r="BB2296" s="163"/>
      <c r="BC2296" s="174"/>
      <c r="BD2296" s="174"/>
      <c r="BE2296" s="174"/>
      <c r="BF2296" s="174"/>
      <c r="BG2296" s="164"/>
      <c r="BH2296" s="164"/>
      <c r="BI2296" s="164"/>
      <c r="BK2296" s="137">
        <v>1449</v>
      </c>
      <c r="BL2296" s="137">
        <f t="shared" si="459"/>
        <v>9.2672000000000239</v>
      </c>
      <c r="BM2296" s="137">
        <f t="shared" si="460"/>
        <v>0.23403724964324182</v>
      </c>
      <c r="BN2296" s="137">
        <f t="shared" si="461"/>
        <v>4.3221834872333997E-4</v>
      </c>
      <c r="BO2296" s="137" t="str">
        <f t="shared" si="462"/>
        <v/>
      </c>
      <c r="BP2296" s="137" t="str">
        <f t="shared" si="458"/>
        <v/>
      </c>
    </row>
    <row r="2297" spans="3:68" ht="20.100000000000001" customHeight="1" x14ac:dyDescent="0.25">
      <c r="C2297" s="12"/>
      <c r="E2297" s="130"/>
      <c r="F2297" s="130"/>
      <c r="S2297" s="138"/>
      <c r="U2297" s="154"/>
      <c r="V2297" s="154"/>
      <c r="AF2297" s="137">
        <v>1473</v>
      </c>
      <c r="AG2297" s="137">
        <f t="shared" ref="AG2297:AG2360" si="463">AG$818+(AF2297*AG$821)</f>
        <v>1.8920000000000003</v>
      </c>
      <c r="AK2297" s="137">
        <f t="shared" ref="AK2297:AK2360" si="464">_xlfn.NORM.DIST(AG2297,AG$815,AG$816,0)</f>
        <v>6.6618661818294844E-2</v>
      </c>
      <c r="AL2297" s="137">
        <f t="shared" ref="AL2297:AL2360" si="465">_xlfn.NORM.DIST(AG2297,AG$815,AG$816,1)</f>
        <v>0.97075450959743048</v>
      </c>
      <c r="AM2297" s="137">
        <f t="shared" ref="AM2297:AM2360" si="466">IF(OR(AL2297&lt;$AN$820,AL2297&gt;$AN$821),AK2297,"")</f>
        <v>6.6618661818294844E-2</v>
      </c>
      <c r="AN2297" s="137" t="str">
        <f t="shared" ref="AN2297:AN2360" si="467">IF(AND(AL2297&gt;$AN$820,AL2297&lt;$AN$821),AK2297,"")</f>
        <v/>
      </c>
      <c r="AO2297" s="137" t="str">
        <f t="shared" ref="AO2297:AO2360" si="468">IF(AK2297=MAX(AK$824:AK$2815),AK2297,"")</f>
        <v/>
      </c>
      <c r="AP2297" s="137">
        <f t="shared" ref="AP2297:AP2360" si="469">_xlfn.NORM.DIST(AF2297,AN$816,AN$817,0)</f>
        <v>5.3705603650205916E-116</v>
      </c>
      <c r="AQ2297" s="137" t="str">
        <f t="shared" ref="AQ2297:AQ2360" si="470">IF(AP2297=MAX(AP$824:AP$2815),AK2297,"")</f>
        <v/>
      </c>
      <c r="AR2297" s="137" t="str">
        <f t="shared" ref="AR2297:AR2360" si="471">IF(AQ2297=MIN(AQ$824:AQ$2815),AQ2297,"")</f>
        <v/>
      </c>
      <c r="AZ2297" s="163"/>
      <c r="BA2297" s="142"/>
      <c r="BB2297" s="163"/>
      <c r="BC2297" s="174"/>
      <c r="BD2297" s="174"/>
      <c r="BE2297" s="174"/>
      <c r="BF2297" s="174"/>
      <c r="BG2297" s="164"/>
      <c r="BH2297" s="164"/>
      <c r="BI2297" s="164"/>
      <c r="BK2297" s="137">
        <v>1450</v>
      </c>
      <c r="BL2297" s="137">
        <f t="shared" si="459"/>
        <v>9.2736000000000232</v>
      </c>
      <c r="BM2297" s="137">
        <f t="shared" si="460"/>
        <v>0.23360503129451848</v>
      </c>
      <c r="BN2297" s="137">
        <f t="shared" si="461"/>
        <v>4.3158143820051786E-4</v>
      </c>
      <c r="BO2297" s="137" t="str">
        <f t="shared" si="462"/>
        <v/>
      </c>
      <c r="BP2297" s="137" t="str">
        <f t="shared" si="458"/>
        <v/>
      </c>
    </row>
    <row r="2298" spans="3:68" ht="20.100000000000001" customHeight="1" x14ac:dyDescent="0.25">
      <c r="C2298" s="12"/>
      <c r="E2298" s="130"/>
      <c r="F2298" s="130"/>
      <c r="S2298" s="138"/>
      <c r="U2298" s="154"/>
      <c r="V2298" s="154"/>
      <c r="AF2298" s="137">
        <v>1474</v>
      </c>
      <c r="AG2298" s="137">
        <f t="shared" si="463"/>
        <v>1.8959999999999999</v>
      </c>
      <c r="AK2298" s="137">
        <f t="shared" si="464"/>
        <v>6.6115865832415521E-2</v>
      </c>
      <c r="AL2298" s="137">
        <f t="shared" si="465"/>
        <v>0.97101997773696258</v>
      </c>
      <c r="AM2298" s="137">
        <f t="shared" si="466"/>
        <v>6.6115865832415521E-2</v>
      </c>
      <c r="AN2298" s="137" t="str">
        <f t="shared" si="467"/>
        <v/>
      </c>
      <c r="AO2298" s="137" t="str">
        <f t="shared" si="468"/>
        <v/>
      </c>
      <c r="AP2298" s="137">
        <f t="shared" si="469"/>
        <v>3.3427144417944578E-126</v>
      </c>
      <c r="AQ2298" s="137" t="str">
        <f t="shared" si="470"/>
        <v/>
      </c>
      <c r="AR2298" s="137" t="str">
        <f t="shared" si="471"/>
        <v/>
      </c>
      <c r="AZ2298" s="163"/>
      <c r="BA2298" s="142"/>
      <c r="BB2298" s="163"/>
      <c r="BC2298" s="174"/>
      <c r="BD2298" s="174"/>
      <c r="BE2298" s="174"/>
      <c r="BF2298" s="174"/>
      <c r="BG2298" s="164"/>
      <c r="BH2298" s="164"/>
      <c r="BI2298" s="164"/>
      <c r="BK2298" s="137">
        <v>1451</v>
      </c>
      <c r="BL2298" s="137">
        <f t="shared" si="459"/>
        <v>9.2800000000000225</v>
      </c>
      <c r="BM2298" s="137">
        <f t="shared" si="460"/>
        <v>0.23317344985631797</v>
      </c>
      <c r="BN2298" s="137">
        <f t="shared" si="461"/>
        <v>4.3094495344550565E-4</v>
      </c>
      <c r="BO2298" s="137" t="str">
        <f t="shared" si="462"/>
        <v/>
      </c>
      <c r="BP2298" s="137" t="str">
        <f t="shared" si="458"/>
        <v/>
      </c>
    </row>
    <row r="2299" spans="3:68" ht="20.100000000000001" customHeight="1" x14ac:dyDescent="0.25">
      <c r="C2299" s="12"/>
      <c r="E2299" s="130"/>
      <c r="F2299" s="130"/>
      <c r="S2299" s="138"/>
      <c r="U2299" s="154"/>
      <c r="V2299" s="154"/>
      <c r="AF2299" s="137">
        <v>1475</v>
      </c>
      <c r="AG2299" s="137">
        <f t="shared" si="463"/>
        <v>1.9000000000000004</v>
      </c>
      <c r="AK2299" s="137">
        <f t="shared" si="464"/>
        <v>6.5615814774676554E-2</v>
      </c>
      <c r="AL2299" s="137">
        <f t="shared" si="465"/>
        <v>0.97128344018399826</v>
      </c>
      <c r="AM2299" s="137">
        <f t="shared" si="466"/>
        <v>6.5615814774676554E-2</v>
      </c>
      <c r="AN2299" s="137" t="str">
        <f t="shared" si="467"/>
        <v/>
      </c>
      <c r="AO2299" s="137" t="str">
        <f t="shared" si="468"/>
        <v/>
      </c>
      <c r="AP2299" s="137">
        <f t="shared" si="469"/>
        <v>7.6539297364193932E-137</v>
      </c>
      <c r="AQ2299" s="137" t="str">
        <f t="shared" si="470"/>
        <v/>
      </c>
      <c r="AR2299" s="137" t="str">
        <f t="shared" si="471"/>
        <v/>
      </c>
      <c r="AZ2299" s="163"/>
      <c r="BA2299" s="142"/>
      <c r="BB2299" s="163"/>
      <c r="BC2299" s="174"/>
      <c r="BD2299" s="174"/>
      <c r="BE2299" s="174"/>
      <c r="BF2299" s="174"/>
      <c r="BG2299" s="164"/>
      <c r="BH2299" s="164"/>
      <c r="BI2299" s="164"/>
      <c r="BK2299" s="137">
        <v>1452</v>
      </c>
      <c r="BL2299" s="137">
        <f t="shared" si="459"/>
        <v>9.2864000000000217</v>
      </c>
      <c r="BM2299" s="137">
        <f t="shared" si="460"/>
        <v>0.23274250490287246</v>
      </c>
      <c r="BN2299" s="137">
        <f t="shared" si="461"/>
        <v>4.3030889605016887E-4</v>
      </c>
      <c r="BO2299" s="137" t="str">
        <f t="shared" si="462"/>
        <v/>
      </c>
      <c r="BP2299" s="137" t="str">
        <f t="shared" si="458"/>
        <v/>
      </c>
    </row>
    <row r="2300" spans="3:68" ht="20.100000000000001" customHeight="1" x14ac:dyDescent="0.25">
      <c r="C2300" s="12"/>
      <c r="E2300" s="130"/>
      <c r="F2300" s="130"/>
      <c r="S2300" s="138"/>
      <c r="U2300" s="154"/>
      <c r="V2300" s="154"/>
      <c r="AF2300" s="137">
        <v>1476</v>
      </c>
      <c r="AG2300" s="137">
        <f t="shared" si="463"/>
        <v>1.9039999999999999</v>
      </c>
      <c r="AK2300" s="137">
        <f t="shared" si="464"/>
        <v>6.5118503825484716E-2</v>
      </c>
      <c r="AL2300" s="137">
        <f t="shared" si="465"/>
        <v>0.97154490790864234</v>
      </c>
      <c r="AM2300" s="137">
        <f t="shared" si="466"/>
        <v>6.5118503825484716E-2</v>
      </c>
      <c r="AN2300" s="137" t="str">
        <f t="shared" si="467"/>
        <v/>
      </c>
      <c r="AO2300" s="137" t="str">
        <f t="shared" si="468"/>
        <v/>
      </c>
      <c r="AP2300" s="137">
        <f t="shared" si="469"/>
        <v>6.4472599713978517E-148</v>
      </c>
      <c r="AQ2300" s="137" t="str">
        <f t="shared" si="470"/>
        <v/>
      </c>
      <c r="AR2300" s="137" t="str">
        <f t="shared" si="471"/>
        <v/>
      </c>
      <c r="AZ2300" s="163"/>
      <c r="BA2300" s="142"/>
      <c r="BB2300" s="163"/>
      <c r="BC2300" s="174"/>
      <c r="BD2300" s="174"/>
      <c r="BE2300" s="174"/>
      <c r="BF2300" s="174"/>
      <c r="BG2300" s="164"/>
      <c r="BH2300" s="164"/>
      <c r="BI2300" s="164"/>
      <c r="BK2300" s="137">
        <v>1453</v>
      </c>
      <c r="BL2300" s="137">
        <f t="shared" si="459"/>
        <v>9.292800000000021</v>
      </c>
      <c r="BM2300" s="137">
        <f t="shared" si="460"/>
        <v>0.23231219600682229</v>
      </c>
      <c r="BN2300" s="137">
        <f t="shared" si="461"/>
        <v>4.2967326759693614E-4</v>
      </c>
      <c r="BO2300" s="137" t="str">
        <f t="shared" si="462"/>
        <v/>
      </c>
      <c r="BP2300" s="137" t="str">
        <f t="shared" si="458"/>
        <v/>
      </c>
    </row>
    <row r="2301" spans="3:68" ht="20.100000000000001" customHeight="1" x14ac:dyDescent="0.25">
      <c r="C2301" s="12"/>
      <c r="E2301" s="130"/>
      <c r="F2301" s="130"/>
      <c r="S2301" s="138"/>
      <c r="U2301" s="154"/>
      <c r="V2301" s="154"/>
      <c r="AF2301" s="137">
        <v>1477</v>
      </c>
      <c r="AG2301" s="137">
        <f t="shared" si="463"/>
        <v>1.9080000000000004</v>
      </c>
      <c r="AK2301" s="137">
        <f t="shared" si="464"/>
        <v>6.4623928070710851E-2</v>
      </c>
      <c r="AL2301" s="137">
        <f t="shared" si="465"/>
        <v>0.97180439186153211</v>
      </c>
      <c r="AM2301" s="137">
        <f t="shared" si="466"/>
        <v>6.4623928070710851E-2</v>
      </c>
      <c r="AN2301" s="137" t="str">
        <f t="shared" si="467"/>
        <v/>
      </c>
      <c r="AO2301" s="137" t="str">
        <f t="shared" si="468"/>
        <v/>
      </c>
      <c r="AP2301" s="137">
        <f t="shared" si="469"/>
        <v>1.9978892591682797E-159</v>
      </c>
      <c r="AQ2301" s="137" t="str">
        <f t="shared" si="470"/>
        <v/>
      </c>
      <c r="AR2301" s="137" t="str">
        <f t="shared" si="471"/>
        <v/>
      </c>
      <c r="AZ2301" s="163"/>
      <c r="BA2301" s="142"/>
      <c r="BB2301" s="163"/>
      <c r="BC2301" s="174"/>
      <c r="BD2301" s="174"/>
      <c r="BE2301" s="174"/>
      <c r="BF2301" s="174"/>
      <c r="BG2301" s="164"/>
      <c r="BH2301" s="164"/>
      <c r="BI2301" s="164"/>
      <c r="BK2301" s="137">
        <v>1454</v>
      </c>
      <c r="BL2301" s="137">
        <f t="shared" si="459"/>
        <v>9.2992000000000203</v>
      </c>
      <c r="BM2301" s="137">
        <f t="shared" si="460"/>
        <v>0.23188252273922536</v>
      </c>
      <c r="BN2301" s="137">
        <f t="shared" si="461"/>
        <v>4.2903806966110292E-4</v>
      </c>
      <c r="BO2301" s="137" t="str">
        <f t="shared" si="462"/>
        <v/>
      </c>
      <c r="BP2301" s="137" t="str">
        <f t="shared" si="458"/>
        <v/>
      </c>
    </row>
    <row r="2302" spans="3:68" ht="20.100000000000001" customHeight="1" x14ac:dyDescent="0.25">
      <c r="C2302" s="12"/>
      <c r="E2302" s="130"/>
      <c r="F2302" s="130"/>
      <c r="S2302" s="138"/>
      <c r="U2302" s="154"/>
      <c r="V2302" s="154"/>
      <c r="AF2302" s="137">
        <v>1478</v>
      </c>
      <c r="AG2302" s="137">
        <f t="shared" si="463"/>
        <v>1.9119999999999999</v>
      </c>
      <c r="AK2302" s="137">
        <f t="shared" si="464"/>
        <v>6.4132082502720483E-2</v>
      </c>
      <c r="AL2302" s="137">
        <f t="shared" si="465"/>
        <v>0.97206190297346118</v>
      </c>
      <c r="AM2302" s="137">
        <f t="shared" si="466"/>
        <v>6.4132082502720483E-2</v>
      </c>
      <c r="AN2302" s="137" t="str">
        <f t="shared" si="467"/>
        <v/>
      </c>
      <c r="AO2302" s="137" t="str">
        <f t="shared" si="468"/>
        <v/>
      </c>
      <c r="AP2302" s="137">
        <f t="shared" si="469"/>
        <v>2.2775774787366612E-171</v>
      </c>
      <c r="AQ2302" s="137" t="str">
        <f t="shared" si="470"/>
        <v/>
      </c>
      <c r="AR2302" s="137" t="str">
        <f t="shared" si="471"/>
        <v/>
      </c>
      <c r="AZ2302" s="163"/>
      <c r="BA2302" s="142"/>
      <c r="BB2302" s="163"/>
      <c r="BC2302" s="174"/>
      <c r="BD2302" s="174"/>
      <c r="BE2302" s="174"/>
      <c r="BF2302" s="174"/>
      <c r="BG2302" s="164"/>
      <c r="BH2302" s="164"/>
      <c r="BI2302" s="164"/>
      <c r="BK2302" s="137">
        <v>1455</v>
      </c>
      <c r="BL2302" s="137">
        <f t="shared" si="459"/>
        <v>9.3056000000000196</v>
      </c>
      <c r="BM2302" s="137">
        <f t="shared" si="460"/>
        <v>0.23145348466956425</v>
      </c>
      <c r="BN2302" s="137">
        <f t="shared" si="461"/>
        <v>4.2840330380783387E-4</v>
      </c>
      <c r="BO2302" s="137" t="str">
        <f t="shared" si="462"/>
        <v/>
      </c>
      <c r="BP2302" s="137" t="str">
        <f t="shared" si="458"/>
        <v/>
      </c>
    </row>
    <row r="2303" spans="3:68" ht="20.100000000000001" customHeight="1" x14ac:dyDescent="0.25">
      <c r="C2303" s="12"/>
      <c r="E2303" s="130"/>
      <c r="F2303" s="130"/>
      <c r="S2303" s="138"/>
      <c r="U2303" s="154"/>
      <c r="V2303" s="154"/>
      <c r="AF2303" s="137">
        <v>1479</v>
      </c>
      <c r="AG2303" s="137">
        <f t="shared" si="463"/>
        <v>1.9160000000000004</v>
      </c>
      <c r="AK2303" s="137">
        <f t="shared" si="464"/>
        <v>6.3642962021402447E-2</v>
      </c>
      <c r="AL2303" s="137">
        <f t="shared" si="465"/>
        <v>0.97231745215500687</v>
      </c>
      <c r="AM2303" s="137">
        <f t="shared" si="466"/>
        <v>6.3642962021402447E-2</v>
      </c>
      <c r="AN2303" s="137" t="str">
        <f t="shared" si="467"/>
        <v/>
      </c>
      <c r="AO2303" s="137" t="str">
        <f t="shared" si="468"/>
        <v/>
      </c>
      <c r="AP2303" s="137">
        <f t="shared" si="469"/>
        <v>9.551694541948838E-184</v>
      </c>
      <c r="AQ2303" s="137" t="str">
        <f t="shared" si="470"/>
        <v/>
      </c>
      <c r="AR2303" s="137" t="str">
        <f t="shared" si="471"/>
        <v/>
      </c>
      <c r="AZ2303" s="163"/>
      <c r="BA2303" s="142"/>
      <c r="BB2303" s="163"/>
      <c r="BC2303" s="174"/>
      <c r="BD2303" s="174"/>
      <c r="BE2303" s="174"/>
      <c r="BF2303" s="174"/>
      <c r="BG2303" s="164"/>
      <c r="BH2303" s="164"/>
      <c r="BI2303" s="164"/>
      <c r="BK2303" s="137">
        <v>1456</v>
      </c>
      <c r="BL2303" s="137">
        <f t="shared" si="459"/>
        <v>9.3120000000000189</v>
      </c>
      <c r="BM2303" s="137">
        <f t="shared" si="460"/>
        <v>0.23102508136575642</v>
      </c>
      <c r="BN2303" s="137">
        <f t="shared" si="461"/>
        <v>4.2776897159554905E-4</v>
      </c>
      <c r="BO2303" s="137" t="str">
        <f t="shared" si="462"/>
        <v/>
      </c>
      <c r="BP2303" s="137" t="str">
        <f t="shared" si="458"/>
        <v/>
      </c>
    </row>
    <row r="2304" spans="3:68" ht="20.100000000000001" customHeight="1" x14ac:dyDescent="0.25">
      <c r="C2304" s="12"/>
      <c r="E2304" s="130"/>
      <c r="F2304" s="130"/>
      <c r="S2304" s="138"/>
      <c r="U2304" s="154"/>
      <c r="V2304" s="154"/>
      <c r="AF2304" s="137">
        <v>1480</v>
      </c>
      <c r="AG2304" s="137">
        <f t="shared" si="463"/>
        <v>1.92</v>
      </c>
      <c r="AK2304" s="137">
        <f t="shared" si="464"/>
        <v>6.3156561435198655E-2</v>
      </c>
      <c r="AL2304" s="137">
        <f t="shared" si="465"/>
        <v>0.9725710502961632</v>
      </c>
      <c r="AM2304" s="137">
        <f t="shared" si="466"/>
        <v>6.3156561435198655E-2</v>
      </c>
      <c r="AN2304" s="137" t="str">
        <f t="shared" si="467"/>
        <v/>
      </c>
      <c r="AO2304" s="137" t="str">
        <f t="shared" si="468"/>
        <v/>
      </c>
      <c r="AP2304" s="137">
        <f t="shared" si="469"/>
        <v>1.4736461348785476E-196</v>
      </c>
      <c r="AQ2304" s="137" t="str">
        <f t="shared" si="470"/>
        <v/>
      </c>
      <c r="AR2304" s="137" t="str">
        <f t="shared" si="471"/>
        <v/>
      </c>
      <c r="AZ2304" s="163"/>
      <c r="BA2304" s="142"/>
      <c r="BB2304" s="163"/>
      <c r="BC2304" s="174"/>
      <c r="BD2304" s="174"/>
      <c r="BE2304" s="174"/>
      <c r="BF2304" s="174"/>
      <c r="BG2304" s="164"/>
      <c r="BH2304" s="164"/>
      <c r="BI2304" s="164"/>
      <c r="BK2304" s="137">
        <v>1457</v>
      </c>
      <c r="BL2304" s="137">
        <f t="shared" si="459"/>
        <v>9.3184000000000182</v>
      </c>
      <c r="BM2304" s="137">
        <f t="shared" si="460"/>
        <v>0.23059731239416087</v>
      </c>
      <c r="BN2304" s="137">
        <f t="shared" si="461"/>
        <v>4.2713507457334265E-4</v>
      </c>
      <c r="BO2304" s="137" t="str">
        <f t="shared" si="462"/>
        <v/>
      </c>
      <c r="BP2304" s="137" t="str">
        <f t="shared" si="458"/>
        <v/>
      </c>
    </row>
    <row r="2305" spans="3:68" ht="20.100000000000001" customHeight="1" x14ac:dyDescent="0.25">
      <c r="C2305" s="12"/>
      <c r="E2305" s="130"/>
      <c r="F2305" s="130"/>
      <c r="S2305" s="138"/>
      <c r="U2305" s="154"/>
      <c r="V2305" s="154"/>
      <c r="AF2305" s="137">
        <v>1481</v>
      </c>
      <c r="AG2305" s="137">
        <f t="shared" si="463"/>
        <v>1.9240000000000004</v>
      </c>
      <c r="AK2305" s="137">
        <f t="shared" si="464"/>
        <v>6.2672875462131739E-2</v>
      </c>
      <c r="AL2305" s="137">
        <f t="shared" si="465"/>
        <v>0.97282270826597661</v>
      </c>
      <c r="AM2305" s="137">
        <f t="shared" si="466"/>
        <v>6.2672875462131739E-2</v>
      </c>
      <c r="AN2305" s="137" t="str">
        <f t="shared" si="467"/>
        <v/>
      </c>
      <c r="AO2305" s="137" t="str">
        <f t="shared" si="468"/>
        <v/>
      </c>
      <c r="AP2305" s="137">
        <f t="shared" si="469"/>
        <v>8.3639516058564629E-210</v>
      </c>
      <c r="AQ2305" s="137" t="str">
        <f t="shared" si="470"/>
        <v/>
      </c>
      <c r="AR2305" s="137" t="str">
        <f t="shared" si="471"/>
        <v/>
      </c>
      <c r="AZ2305" s="163"/>
      <c r="BA2305" s="142"/>
      <c r="BB2305" s="163"/>
      <c r="BC2305" s="174"/>
      <c r="BD2305" s="174"/>
      <c r="BE2305" s="174"/>
      <c r="BF2305" s="174"/>
      <c r="BG2305" s="164"/>
      <c r="BH2305" s="164"/>
      <c r="BI2305" s="164"/>
      <c r="BK2305" s="137">
        <v>1458</v>
      </c>
      <c r="BL2305" s="137">
        <f t="shared" si="459"/>
        <v>9.3248000000000175</v>
      </c>
      <c r="BM2305" s="137">
        <f t="shared" si="460"/>
        <v>0.23017017731958753</v>
      </c>
      <c r="BN2305" s="137">
        <f t="shared" si="461"/>
        <v>4.2650161428223199E-4</v>
      </c>
      <c r="BO2305" s="137" t="str">
        <f t="shared" si="462"/>
        <v/>
      </c>
      <c r="BP2305" s="137" t="str">
        <f t="shared" si="458"/>
        <v/>
      </c>
    </row>
    <row r="2306" spans="3:68" ht="20.100000000000001" customHeight="1" x14ac:dyDescent="0.25">
      <c r="C2306" s="12"/>
      <c r="E2306" s="130"/>
      <c r="F2306" s="130"/>
      <c r="S2306" s="138"/>
      <c r="U2306" s="154"/>
      <c r="V2306" s="154"/>
      <c r="AF2306" s="137">
        <v>1482</v>
      </c>
      <c r="AG2306" s="137">
        <f t="shared" si="463"/>
        <v>1.9279999999999999</v>
      </c>
      <c r="AK2306" s="137">
        <f t="shared" si="464"/>
        <v>6.219189873083366E-2</v>
      </c>
      <c r="AL2306" s="137">
        <f t="shared" si="465"/>
        <v>0.97307243691218648</v>
      </c>
      <c r="AM2306" s="137">
        <f t="shared" si="466"/>
        <v>6.219189873083366E-2</v>
      </c>
      <c r="AN2306" s="137" t="str">
        <f t="shared" si="467"/>
        <v/>
      </c>
      <c r="AO2306" s="137" t="str">
        <f t="shared" si="468"/>
        <v/>
      </c>
      <c r="AP2306" s="137">
        <f t="shared" si="469"/>
        <v>1.7463662567587768E-223</v>
      </c>
      <c r="AQ2306" s="137" t="str">
        <f t="shared" si="470"/>
        <v/>
      </c>
      <c r="AR2306" s="137" t="str">
        <f t="shared" si="471"/>
        <v/>
      </c>
      <c r="AZ2306" s="163"/>
      <c r="BA2306" s="142"/>
      <c r="BB2306" s="163"/>
      <c r="BC2306" s="174"/>
      <c r="BD2306" s="174"/>
      <c r="BE2306" s="174"/>
      <c r="BF2306" s="174"/>
      <c r="BG2306" s="164"/>
      <c r="BH2306" s="164"/>
      <c r="BI2306" s="164"/>
      <c r="BK2306" s="137">
        <v>1459</v>
      </c>
      <c r="BL2306" s="137">
        <f t="shared" si="459"/>
        <v>9.3312000000000168</v>
      </c>
      <c r="BM2306" s="137">
        <f t="shared" si="460"/>
        <v>0.22974367570530529</v>
      </c>
      <c r="BN2306" s="137">
        <f t="shared" si="461"/>
        <v>4.2586859225479667E-4</v>
      </c>
      <c r="BO2306" s="137" t="str">
        <f t="shared" si="462"/>
        <v/>
      </c>
      <c r="BP2306" s="137" t="str">
        <f t="shared" si="458"/>
        <v/>
      </c>
    </row>
    <row r="2307" spans="3:68" ht="20.100000000000001" customHeight="1" x14ac:dyDescent="0.25">
      <c r="C2307" s="12"/>
      <c r="E2307" s="130"/>
      <c r="F2307" s="130"/>
      <c r="S2307" s="138"/>
      <c r="U2307" s="154"/>
      <c r="V2307" s="154"/>
      <c r="AF2307" s="137">
        <v>1483</v>
      </c>
      <c r="AG2307" s="137">
        <f t="shared" si="463"/>
        <v>1.9320000000000004</v>
      </c>
      <c r="AK2307" s="137">
        <f t="shared" si="464"/>
        <v>6.1713625781571906E-2</v>
      </c>
      <c r="AL2307" s="137">
        <f t="shared" si="465"/>
        <v>0.97332024706086984</v>
      </c>
      <c r="AM2307" s="137">
        <f t="shared" si="466"/>
        <v>6.1713625781571906E-2</v>
      </c>
      <c r="AN2307" s="137" t="str">
        <f t="shared" si="467"/>
        <v/>
      </c>
      <c r="AO2307" s="137" t="str">
        <f t="shared" si="468"/>
        <v/>
      </c>
      <c r="AP2307" s="137">
        <f t="shared" si="469"/>
        <v>1.3414196673494362E-237</v>
      </c>
      <c r="AQ2307" s="137" t="str">
        <f t="shared" si="470"/>
        <v/>
      </c>
      <c r="AR2307" s="137" t="str">
        <f t="shared" si="471"/>
        <v/>
      </c>
      <c r="AZ2307" s="163"/>
      <c r="BA2307" s="142"/>
      <c r="BB2307" s="163"/>
      <c r="BC2307" s="174"/>
      <c r="BD2307" s="174"/>
      <c r="BE2307" s="174"/>
      <c r="BF2307" s="174"/>
      <c r="BG2307" s="164"/>
      <c r="BH2307" s="164"/>
      <c r="BI2307" s="164"/>
      <c r="BK2307" s="137">
        <v>1460</v>
      </c>
      <c r="BL2307" s="137">
        <f t="shared" si="459"/>
        <v>9.3376000000000161</v>
      </c>
      <c r="BM2307" s="137">
        <f t="shared" si="460"/>
        <v>0.2293178071130505</v>
      </c>
      <c r="BN2307" s="137">
        <f t="shared" si="461"/>
        <v>4.2523601001553946E-4</v>
      </c>
      <c r="BO2307" s="137" t="str">
        <f t="shared" si="462"/>
        <v/>
      </c>
      <c r="BP2307" s="137" t="str">
        <f t="shared" si="458"/>
        <v/>
      </c>
    </row>
    <row r="2308" spans="3:68" ht="20.100000000000001" customHeight="1" x14ac:dyDescent="0.25">
      <c r="C2308" s="12"/>
      <c r="E2308" s="130"/>
      <c r="F2308" s="130"/>
      <c r="S2308" s="138"/>
      <c r="U2308" s="154"/>
      <c r="V2308" s="154"/>
      <c r="AF2308" s="137">
        <v>1484</v>
      </c>
      <c r="AG2308" s="137">
        <f t="shared" si="463"/>
        <v>1.9359999999999999</v>
      </c>
      <c r="AK2308" s="137">
        <f t="shared" si="464"/>
        <v>6.1238051067276554E-2</v>
      </c>
      <c r="AL2308" s="137">
        <f t="shared" si="465"/>
        <v>0.97356614951608955</v>
      </c>
      <c r="AM2308" s="137">
        <f t="shared" si="466"/>
        <v>6.1238051067276554E-2</v>
      </c>
      <c r="AN2308" s="137" t="str">
        <f t="shared" si="467"/>
        <v/>
      </c>
      <c r="AO2308" s="137" t="str">
        <f t="shared" si="468"/>
        <v/>
      </c>
      <c r="AP2308" s="137">
        <f t="shared" si="469"/>
        <v>3.7905264000928681E-252</v>
      </c>
      <c r="AQ2308" s="137" t="str">
        <f t="shared" si="470"/>
        <v/>
      </c>
      <c r="AR2308" s="137" t="str">
        <f t="shared" si="471"/>
        <v/>
      </c>
      <c r="AZ2308" s="163"/>
      <c r="BA2308" s="142"/>
      <c r="BB2308" s="163"/>
      <c r="BC2308" s="174"/>
      <c r="BD2308" s="174"/>
      <c r="BE2308" s="174"/>
      <c r="BF2308" s="174"/>
      <c r="BG2308" s="164"/>
      <c r="BH2308" s="164"/>
      <c r="BI2308" s="164"/>
      <c r="BK2308" s="137">
        <v>1461</v>
      </c>
      <c r="BL2308" s="137">
        <f t="shared" si="459"/>
        <v>9.3440000000000154</v>
      </c>
      <c r="BM2308" s="137">
        <f t="shared" si="460"/>
        <v>0.22889257110303496</v>
      </c>
      <c r="BN2308" s="137">
        <f t="shared" si="461"/>
        <v>4.2460386908046988E-4</v>
      </c>
      <c r="BO2308" s="137" t="str">
        <f t="shared" si="462"/>
        <v/>
      </c>
      <c r="BP2308" s="137" t="str">
        <f t="shared" si="458"/>
        <v/>
      </c>
    </row>
    <row r="2309" spans="3:68" ht="20.100000000000001" customHeight="1" x14ac:dyDescent="0.25">
      <c r="C2309" s="12"/>
      <c r="E2309" s="130"/>
      <c r="F2309" s="130"/>
      <c r="S2309" s="138"/>
      <c r="U2309" s="154"/>
      <c r="V2309" s="154"/>
      <c r="AF2309" s="137">
        <v>1485</v>
      </c>
      <c r="AG2309" s="137">
        <f t="shared" si="463"/>
        <v>1.9400000000000004</v>
      </c>
      <c r="AK2309" s="137">
        <f t="shared" si="464"/>
        <v>6.0765168954564734E-2</v>
      </c>
      <c r="AL2309" s="137">
        <f t="shared" si="465"/>
        <v>0.97381015505954738</v>
      </c>
      <c r="AM2309" s="137">
        <f t="shared" si="466"/>
        <v>6.0765168954564734E-2</v>
      </c>
      <c r="AN2309" s="137" t="str">
        <f t="shared" si="467"/>
        <v/>
      </c>
      <c r="AO2309" s="137" t="str">
        <f t="shared" si="468"/>
        <v/>
      </c>
      <c r="AP2309" s="137">
        <f t="shared" si="469"/>
        <v>3.9403962771360244E-267</v>
      </c>
      <c r="AQ2309" s="137" t="str">
        <f t="shared" si="470"/>
        <v/>
      </c>
      <c r="AR2309" s="137" t="str">
        <f t="shared" si="471"/>
        <v/>
      </c>
      <c r="AZ2309" s="163"/>
      <c r="BA2309" s="142"/>
      <c r="BB2309" s="163"/>
      <c r="BC2309" s="174"/>
      <c r="BD2309" s="174"/>
      <c r="BE2309" s="174"/>
      <c r="BF2309" s="174"/>
      <c r="BG2309" s="164"/>
      <c r="BH2309" s="164"/>
      <c r="BI2309" s="164"/>
      <c r="BK2309" s="137">
        <v>1462</v>
      </c>
      <c r="BL2309" s="137">
        <f t="shared" si="459"/>
        <v>9.3504000000000147</v>
      </c>
      <c r="BM2309" s="137">
        <f t="shared" si="460"/>
        <v>0.22846796723395449</v>
      </c>
      <c r="BN2309" s="137">
        <f t="shared" si="461"/>
        <v>4.2397217095729856E-4</v>
      </c>
      <c r="BO2309" s="137" t="str">
        <f t="shared" si="462"/>
        <v/>
      </c>
      <c r="BP2309" s="137" t="str">
        <f t="shared" si="458"/>
        <v/>
      </c>
    </row>
    <row r="2310" spans="3:68" ht="20.100000000000001" customHeight="1" x14ac:dyDescent="0.25">
      <c r="C2310" s="12"/>
      <c r="E2310" s="130"/>
      <c r="F2310" s="130"/>
      <c r="S2310" s="138"/>
      <c r="U2310" s="154"/>
      <c r="V2310" s="154"/>
      <c r="AF2310" s="137">
        <v>1486</v>
      </c>
      <c r="AG2310" s="137">
        <f t="shared" si="463"/>
        <v>1.944</v>
      </c>
      <c r="AK2310" s="137">
        <f t="shared" si="464"/>
        <v>6.0294973724765701E-2</v>
      </c>
      <c r="AL2310" s="137">
        <f t="shared" si="465"/>
        <v>0.97405227445024034</v>
      </c>
      <c r="AM2310" s="137">
        <f t="shared" si="466"/>
        <v>6.0294973724765701E-2</v>
      </c>
      <c r="AN2310" s="137" t="str">
        <f t="shared" si="467"/>
        <v/>
      </c>
      <c r="AO2310" s="137" t="str">
        <f t="shared" si="468"/>
        <v/>
      </c>
      <c r="AP2310" s="137">
        <f t="shared" si="469"/>
        <v>1.5069047176203946E-282</v>
      </c>
      <c r="AQ2310" s="137" t="str">
        <f t="shared" si="470"/>
        <v/>
      </c>
      <c r="AR2310" s="137" t="str">
        <f t="shared" si="471"/>
        <v/>
      </c>
      <c r="AZ2310" s="163"/>
      <c r="BA2310" s="142"/>
      <c r="BB2310" s="163"/>
      <c r="BC2310" s="174"/>
      <c r="BD2310" s="174"/>
      <c r="BE2310" s="174"/>
      <c r="BF2310" s="174"/>
      <c r="BG2310" s="164"/>
      <c r="BH2310" s="164"/>
      <c r="BI2310" s="164"/>
      <c r="BK2310" s="137">
        <v>1463</v>
      </c>
      <c r="BL2310" s="137">
        <f t="shared" si="459"/>
        <v>9.356800000000014</v>
      </c>
      <c r="BM2310" s="137">
        <f t="shared" si="460"/>
        <v>0.22804399506299719</v>
      </c>
      <c r="BN2310" s="137">
        <f t="shared" si="461"/>
        <v>4.2334091714588129E-4</v>
      </c>
      <c r="BO2310" s="137" t="str">
        <f t="shared" si="462"/>
        <v/>
      </c>
      <c r="BP2310" s="137" t="str">
        <f t="shared" si="458"/>
        <v/>
      </c>
    </row>
    <row r="2311" spans="3:68" ht="20.100000000000001" customHeight="1" x14ac:dyDescent="0.25">
      <c r="C2311" s="12"/>
      <c r="E2311" s="130"/>
      <c r="F2311" s="130"/>
      <c r="S2311" s="138"/>
      <c r="U2311" s="154"/>
      <c r="V2311" s="154"/>
      <c r="AF2311" s="137">
        <v>1487</v>
      </c>
      <c r="AG2311" s="137">
        <f t="shared" si="463"/>
        <v>1.9480000000000004</v>
      </c>
      <c r="AK2311" s="137">
        <f t="shared" si="464"/>
        <v>5.9827459574943218E-2</v>
      </c>
      <c r="AL2311" s="137">
        <f t="shared" si="465"/>
        <v>0.97429251842412246</v>
      </c>
      <c r="AM2311" s="137">
        <f t="shared" si="466"/>
        <v>5.9827459574943218E-2</v>
      </c>
      <c r="AN2311" s="137" t="str">
        <f t="shared" si="467"/>
        <v/>
      </c>
      <c r="AO2311" s="137" t="str">
        <f t="shared" si="468"/>
        <v/>
      </c>
      <c r="AP2311" s="137">
        <f t="shared" si="469"/>
        <v>2.1200065515246056E-298</v>
      </c>
      <c r="AQ2311" s="137" t="str">
        <f t="shared" si="470"/>
        <v/>
      </c>
      <c r="AR2311" s="137" t="str">
        <f t="shared" si="471"/>
        <v/>
      </c>
      <c r="AZ2311" s="163"/>
      <c r="BA2311" s="142"/>
      <c r="BB2311" s="163"/>
      <c r="BC2311" s="174"/>
      <c r="BD2311" s="174"/>
      <c r="BE2311" s="174"/>
      <c r="BF2311" s="174"/>
      <c r="BG2311" s="164"/>
      <c r="BH2311" s="164"/>
      <c r="BI2311" s="164"/>
      <c r="BK2311" s="137">
        <v>1464</v>
      </c>
      <c r="BL2311" s="137">
        <f t="shared" si="459"/>
        <v>9.3632000000000133</v>
      </c>
      <c r="BM2311" s="137">
        <f t="shared" si="460"/>
        <v>0.22762065414585131</v>
      </c>
      <c r="BN2311" s="137">
        <f t="shared" si="461"/>
        <v>4.2271010913763618E-4</v>
      </c>
      <c r="BO2311" s="137" t="str">
        <f t="shared" si="462"/>
        <v/>
      </c>
      <c r="BP2311" s="137" t="str">
        <f t="shared" si="458"/>
        <v/>
      </c>
    </row>
    <row r="2312" spans="3:68" ht="20.100000000000001" customHeight="1" x14ac:dyDescent="0.25">
      <c r="C2312" s="12"/>
      <c r="E2312" s="130"/>
      <c r="F2312" s="130"/>
      <c r="S2312" s="138"/>
      <c r="U2312" s="154"/>
      <c r="V2312" s="154"/>
      <c r="AF2312" s="137">
        <v>1488</v>
      </c>
      <c r="AG2312" s="137">
        <f t="shared" si="463"/>
        <v>1.952</v>
      </c>
      <c r="AK2312" s="137">
        <f t="shared" si="464"/>
        <v>5.9362620618918331E-2</v>
      </c>
      <c r="AL2312" s="137">
        <f t="shared" si="465"/>
        <v>0.97453089769376866</v>
      </c>
      <c r="AM2312" s="137">
        <f t="shared" si="466"/>
        <v>5.9362620618918331E-2</v>
      </c>
      <c r="AN2312" s="137" t="str">
        <f t="shared" si="467"/>
        <v/>
      </c>
      <c r="AO2312" s="137" t="str">
        <f t="shared" si="468"/>
        <v/>
      </c>
      <c r="AP2312" s="137">
        <f t="shared" si="469"/>
        <v>0</v>
      </c>
      <c r="AQ2312" s="137" t="str">
        <f t="shared" si="470"/>
        <v/>
      </c>
      <c r="AR2312" s="137" t="str">
        <f t="shared" si="471"/>
        <v/>
      </c>
      <c r="AZ2312" s="163"/>
      <c r="BA2312" s="142"/>
      <c r="BB2312" s="163"/>
      <c r="BC2312" s="174"/>
      <c r="BD2312" s="174"/>
      <c r="BE2312" s="174"/>
      <c r="BF2312" s="174"/>
      <c r="BG2312" s="164"/>
      <c r="BH2312" s="164"/>
      <c r="BI2312" s="164"/>
      <c r="BK2312" s="137">
        <v>1465</v>
      </c>
      <c r="BL2312" s="137">
        <f t="shared" si="459"/>
        <v>9.3696000000000126</v>
      </c>
      <c r="BM2312" s="137">
        <f t="shared" si="460"/>
        <v>0.22719794403671367</v>
      </c>
      <c r="BN2312" s="137">
        <f t="shared" si="461"/>
        <v>4.2207974841540485E-4</v>
      </c>
      <c r="BO2312" s="137" t="str">
        <f t="shared" si="462"/>
        <v/>
      </c>
      <c r="BP2312" s="137" t="str">
        <f t="shared" si="458"/>
        <v/>
      </c>
    </row>
    <row r="2313" spans="3:68" ht="20.100000000000001" customHeight="1" x14ac:dyDescent="0.25">
      <c r="C2313" s="12"/>
      <c r="E2313" s="130"/>
      <c r="F2313" s="130"/>
      <c r="S2313" s="138"/>
      <c r="U2313" s="154"/>
      <c r="V2313" s="154"/>
      <c r="AF2313" s="137">
        <v>1489</v>
      </c>
      <c r="AG2313" s="137">
        <f t="shared" si="463"/>
        <v>1.9560000000000004</v>
      </c>
      <c r="AK2313" s="137">
        <f t="shared" si="464"/>
        <v>5.8900450888289227E-2</v>
      </c>
      <c r="AL2313" s="137">
        <f t="shared" si="465"/>
        <v>0.97476742294804464</v>
      </c>
      <c r="AM2313" s="137">
        <f t="shared" si="466"/>
        <v>5.8900450888289227E-2</v>
      </c>
      <c r="AN2313" s="137" t="str">
        <f t="shared" si="467"/>
        <v/>
      </c>
      <c r="AO2313" s="137" t="str">
        <f t="shared" si="468"/>
        <v/>
      </c>
      <c r="AP2313" s="137">
        <f t="shared" si="469"/>
        <v>0</v>
      </c>
      <c r="AQ2313" s="137" t="str">
        <f t="shared" si="470"/>
        <v/>
      </c>
      <c r="AR2313" s="137" t="str">
        <f t="shared" si="471"/>
        <v/>
      </c>
      <c r="AZ2313" s="163"/>
      <c r="BA2313" s="142"/>
      <c r="BB2313" s="163"/>
      <c r="BC2313" s="174"/>
      <c r="BD2313" s="174"/>
      <c r="BE2313" s="174"/>
      <c r="BF2313" s="174"/>
      <c r="BG2313" s="164"/>
      <c r="BH2313" s="164"/>
      <c r="BI2313" s="164"/>
      <c r="BK2313" s="137">
        <v>1466</v>
      </c>
      <c r="BL2313" s="137">
        <f t="shared" si="459"/>
        <v>9.3760000000000119</v>
      </c>
      <c r="BM2313" s="137">
        <f t="shared" si="460"/>
        <v>0.22677586428829827</v>
      </c>
      <c r="BN2313" s="137">
        <f t="shared" si="461"/>
        <v>4.2144983645425738E-4</v>
      </c>
      <c r="BO2313" s="137" t="str">
        <f t="shared" si="462"/>
        <v/>
      </c>
      <c r="BP2313" s="137" t="str">
        <f t="shared" si="458"/>
        <v/>
      </c>
    </row>
    <row r="2314" spans="3:68" ht="20.100000000000001" customHeight="1" x14ac:dyDescent="0.25">
      <c r="C2314" s="12"/>
      <c r="E2314" s="130"/>
      <c r="F2314" s="130"/>
      <c r="S2314" s="138"/>
      <c r="U2314" s="154"/>
      <c r="V2314" s="154"/>
      <c r="AF2314" s="137">
        <v>1490</v>
      </c>
      <c r="AG2314" s="137">
        <f t="shared" si="463"/>
        <v>1.96</v>
      </c>
      <c r="AK2314" s="137">
        <f t="shared" si="464"/>
        <v>5.8440944333451469E-2</v>
      </c>
      <c r="AL2314" s="137">
        <f t="shared" si="465"/>
        <v>0.97500210485177952</v>
      </c>
      <c r="AM2314" s="137">
        <f t="shared" si="466"/>
        <v>5.8440944333451469E-2</v>
      </c>
      <c r="AN2314" s="137" t="str">
        <f t="shared" si="467"/>
        <v/>
      </c>
      <c r="AO2314" s="137" t="str">
        <f t="shared" si="468"/>
        <v/>
      </c>
      <c r="AP2314" s="137">
        <f t="shared" si="469"/>
        <v>0</v>
      </c>
      <c r="AQ2314" s="137" t="str">
        <f t="shared" si="470"/>
        <v/>
      </c>
      <c r="AR2314" s="137" t="str">
        <f t="shared" si="471"/>
        <v/>
      </c>
      <c r="AZ2314" s="163"/>
      <c r="BA2314" s="142"/>
      <c r="BB2314" s="163"/>
      <c r="BC2314" s="174"/>
      <c r="BD2314" s="174"/>
      <c r="BE2314" s="174"/>
      <c r="BF2314" s="174"/>
      <c r="BG2314" s="164"/>
      <c r="BH2314" s="164"/>
      <c r="BI2314" s="164"/>
      <c r="BK2314" s="137">
        <v>1467</v>
      </c>
      <c r="BL2314" s="137">
        <f t="shared" si="459"/>
        <v>9.3824000000000112</v>
      </c>
      <c r="BM2314" s="137">
        <f t="shared" si="460"/>
        <v>0.22635441445184401</v>
      </c>
      <c r="BN2314" s="137">
        <f t="shared" si="461"/>
        <v>4.2082037472149225E-4</v>
      </c>
      <c r="BO2314" s="137" t="str">
        <f t="shared" si="462"/>
        <v/>
      </c>
      <c r="BP2314" s="137" t="str">
        <f t="shared" si="458"/>
        <v/>
      </c>
    </row>
    <row r="2315" spans="3:68" ht="20.100000000000001" customHeight="1" x14ac:dyDescent="0.25">
      <c r="C2315" s="12"/>
      <c r="E2315" s="130"/>
      <c r="F2315" s="130"/>
      <c r="S2315" s="138"/>
      <c r="U2315" s="154"/>
      <c r="V2315" s="154"/>
      <c r="AF2315" s="137">
        <v>1491</v>
      </c>
      <c r="AG2315" s="137">
        <f t="shared" si="463"/>
        <v>1.9640000000000004</v>
      </c>
      <c r="AK2315" s="137">
        <f t="shared" si="464"/>
        <v>5.798409482461489E-2</v>
      </c>
      <c r="AL2315" s="137">
        <f t="shared" si="465"/>
        <v>0.97523495404544369</v>
      </c>
      <c r="AM2315" s="137">
        <f t="shared" si="466"/>
        <v>5.798409482461489E-2</v>
      </c>
      <c r="AN2315" s="137" t="str">
        <f t="shared" si="467"/>
        <v/>
      </c>
      <c r="AO2315" s="137" t="str">
        <f t="shared" si="468"/>
        <v/>
      </c>
      <c r="AP2315" s="137">
        <f t="shared" si="469"/>
        <v>0</v>
      </c>
      <c r="AQ2315" s="137" t="str">
        <f t="shared" si="470"/>
        <v/>
      </c>
      <c r="AR2315" s="137" t="str">
        <f t="shared" si="471"/>
        <v/>
      </c>
      <c r="AZ2315" s="163"/>
      <c r="BA2315" s="142"/>
      <c r="BB2315" s="163"/>
      <c r="BC2315" s="174"/>
      <c r="BD2315" s="174"/>
      <c r="BE2315" s="174"/>
      <c r="BF2315" s="174"/>
      <c r="BG2315" s="164"/>
      <c r="BH2315" s="164"/>
      <c r="BI2315" s="164"/>
      <c r="BK2315" s="137">
        <v>1468</v>
      </c>
      <c r="BL2315" s="137">
        <f t="shared" si="459"/>
        <v>9.3888000000000105</v>
      </c>
      <c r="BM2315" s="137">
        <f t="shared" si="460"/>
        <v>0.22593359407712252</v>
      </c>
      <c r="BN2315" s="137">
        <f t="shared" si="461"/>
        <v>4.2019136467533191E-4</v>
      </c>
      <c r="BO2315" s="137" t="str">
        <f t="shared" si="462"/>
        <v/>
      </c>
      <c r="BP2315" s="137" t="str">
        <f t="shared" si="458"/>
        <v/>
      </c>
    </row>
    <row r="2316" spans="3:68" ht="20.100000000000001" customHeight="1" x14ac:dyDescent="0.25">
      <c r="C2316" s="12"/>
      <c r="E2316" s="130"/>
      <c r="F2316" s="130"/>
      <c r="S2316" s="138"/>
      <c r="U2316" s="154"/>
      <c r="V2316" s="154"/>
      <c r="AF2316" s="137">
        <v>1492</v>
      </c>
      <c r="AG2316" s="137">
        <f t="shared" si="463"/>
        <v>1.968</v>
      </c>
      <c r="AK2316" s="137">
        <f t="shared" si="464"/>
        <v>5.7529896152820871E-2</v>
      </c>
      <c r="AL2316" s="137">
        <f t="shared" si="465"/>
        <v>0.97546598114482941</v>
      </c>
      <c r="AM2316" s="137">
        <f t="shared" si="466"/>
        <v>5.7529896152820871E-2</v>
      </c>
      <c r="AN2316" s="137" t="str">
        <f t="shared" si="467"/>
        <v/>
      </c>
      <c r="AO2316" s="137" t="str">
        <f t="shared" si="468"/>
        <v/>
      </c>
      <c r="AP2316" s="137">
        <f t="shared" si="469"/>
        <v>0</v>
      </c>
      <c r="AQ2316" s="137" t="str">
        <f t="shared" si="470"/>
        <v/>
      </c>
      <c r="AR2316" s="137" t="str">
        <f t="shared" si="471"/>
        <v/>
      </c>
      <c r="AZ2316" s="163"/>
      <c r="BA2316" s="142"/>
      <c r="BB2316" s="163"/>
      <c r="BC2316" s="174"/>
      <c r="BD2316" s="174"/>
      <c r="BE2316" s="174"/>
      <c r="BF2316" s="174"/>
      <c r="BG2316" s="164"/>
      <c r="BH2316" s="164"/>
      <c r="BI2316" s="164"/>
      <c r="BK2316" s="137">
        <v>1469</v>
      </c>
      <c r="BL2316" s="137">
        <f t="shared" si="459"/>
        <v>9.3952000000000098</v>
      </c>
      <c r="BM2316" s="137">
        <f t="shared" si="460"/>
        <v>0.22551340271244719</v>
      </c>
      <c r="BN2316" s="137">
        <f t="shared" si="461"/>
        <v>4.1956280776664356E-4</v>
      </c>
      <c r="BO2316" s="137" t="str">
        <f t="shared" si="462"/>
        <v/>
      </c>
      <c r="BP2316" s="137" t="str">
        <f t="shared" si="458"/>
        <v/>
      </c>
    </row>
    <row r="2317" spans="3:68" ht="20.100000000000001" customHeight="1" x14ac:dyDescent="0.25">
      <c r="C2317" s="12"/>
      <c r="E2317" s="130"/>
      <c r="F2317" s="130"/>
      <c r="S2317" s="138"/>
      <c r="U2317" s="154"/>
      <c r="V2317" s="154"/>
      <c r="AF2317" s="137">
        <v>1493</v>
      </c>
      <c r="AG2317" s="137">
        <f t="shared" si="463"/>
        <v>1.9720000000000004</v>
      </c>
      <c r="AK2317" s="137">
        <f t="shared" si="464"/>
        <v>5.7078342030956193E-2</v>
      </c>
      <c r="AL2317" s="137">
        <f t="shared" si="465"/>
        <v>0.97569519674073635</v>
      </c>
      <c r="AM2317" s="137">
        <f t="shared" si="466"/>
        <v>5.7078342030956193E-2</v>
      </c>
      <c r="AN2317" s="137" t="str">
        <f t="shared" si="467"/>
        <v/>
      </c>
      <c r="AO2317" s="137" t="str">
        <f t="shared" si="468"/>
        <v/>
      </c>
      <c r="AP2317" s="137">
        <f t="shared" si="469"/>
        <v>0</v>
      </c>
      <c r="AQ2317" s="137" t="str">
        <f t="shared" si="470"/>
        <v/>
      </c>
      <c r="AR2317" s="137" t="str">
        <f t="shared" si="471"/>
        <v/>
      </c>
      <c r="AZ2317" s="163"/>
      <c r="BA2317" s="142"/>
      <c r="BB2317" s="163"/>
      <c r="BC2317" s="174"/>
      <c r="BD2317" s="174"/>
      <c r="BE2317" s="174"/>
      <c r="BF2317" s="174"/>
      <c r="BG2317" s="164"/>
      <c r="BH2317" s="164"/>
      <c r="BI2317" s="164"/>
      <c r="BK2317" s="137">
        <v>1470</v>
      </c>
      <c r="BL2317" s="137">
        <f t="shared" si="459"/>
        <v>9.4016000000000091</v>
      </c>
      <c r="BM2317" s="137">
        <f t="shared" si="460"/>
        <v>0.22509383990468054</v>
      </c>
      <c r="BN2317" s="137">
        <f t="shared" si="461"/>
        <v>4.189347054378012E-4</v>
      </c>
      <c r="BO2317" s="137" t="str">
        <f t="shared" si="462"/>
        <v/>
      </c>
      <c r="BP2317" s="137" t="str">
        <f t="shared" si="458"/>
        <v/>
      </c>
    </row>
    <row r="2318" spans="3:68" ht="20.100000000000001" customHeight="1" x14ac:dyDescent="0.25">
      <c r="C2318" s="12"/>
      <c r="E2318" s="130"/>
      <c r="F2318" s="130"/>
      <c r="S2318" s="138"/>
      <c r="U2318" s="154"/>
      <c r="V2318" s="154"/>
      <c r="AF2318" s="137">
        <v>1494</v>
      </c>
      <c r="AG2318" s="137">
        <f t="shared" si="463"/>
        <v>1.976</v>
      </c>
      <c r="AK2318" s="137">
        <f t="shared" si="464"/>
        <v>5.6629426094766726E-2</v>
      </c>
      <c r="AL2318" s="137">
        <f t="shared" si="465"/>
        <v>0.97592261139866132</v>
      </c>
      <c r="AM2318" s="137">
        <f t="shared" si="466"/>
        <v>5.6629426094766726E-2</v>
      </c>
      <c r="AN2318" s="137" t="str">
        <f t="shared" si="467"/>
        <v/>
      </c>
      <c r="AO2318" s="137" t="str">
        <f t="shared" si="468"/>
        <v/>
      </c>
      <c r="AP2318" s="137">
        <f t="shared" si="469"/>
        <v>0</v>
      </c>
      <c r="AQ2318" s="137" t="str">
        <f t="shared" si="470"/>
        <v/>
      </c>
      <c r="AR2318" s="137" t="str">
        <f t="shared" si="471"/>
        <v/>
      </c>
      <c r="AZ2318" s="163"/>
      <c r="BA2318" s="142"/>
      <c r="BB2318" s="163"/>
      <c r="BC2318" s="174"/>
      <c r="BD2318" s="174"/>
      <c r="BE2318" s="174"/>
      <c r="BF2318" s="174"/>
      <c r="BG2318" s="164"/>
      <c r="BH2318" s="164"/>
      <c r="BI2318" s="164"/>
      <c r="BK2318" s="137">
        <v>1471</v>
      </c>
      <c r="BL2318" s="137">
        <f t="shared" si="459"/>
        <v>9.4080000000000084</v>
      </c>
      <c r="BM2318" s="137">
        <f t="shared" si="460"/>
        <v>0.22467490519924274</v>
      </c>
      <c r="BN2318" s="137">
        <f t="shared" si="461"/>
        <v>4.1830705912351829E-4</v>
      </c>
      <c r="BO2318" s="137" t="str">
        <f t="shared" si="462"/>
        <v/>
      </c>
      <c r="BP2318" s="137" t="str">
        <f t="shared" si="458"/>
        <v/>
      </c>
    </row>
    <row r="2319" spans="3:68" ht="20.100000000000001" customHeight="1" x14ac:dyDescent="0.25">
      <c r="C2319" s="12"/>
      <c r="E2319" s="130"/>
      <c r="F2319" s="130"/>
      <c r="S2319" s="138"/>
      <c r="U2319" s="154"/>
      <c r="V2319" s="154"/>
      <c r="AF2319" s="137">
        <v>1495</v>
      </c>
      <c r="AG2319" s="137">
        <f t="shared" si="463"/>
        <v>1.9800000000000004</v>
      </c>
      <c r="AK2319" s="137">
        <f t="shared" si="464"/>
        <v>5.6183141903867993E-2</v>
      </c>
      <c r="AL2319" s="137">
        <f t="shared" si="465"/>
        <v>0.97614823565849151</v>
      </c>
      <c r="AM2319" s="137">
        <f t="shared" si="466"/>
        <v>5.6183141903867993E-2</v>
      </c>
      <c r="AN2319" s="137" t="str">
        <f t="shared" si="467"/>
        <v/>
      </c>
      <c r="AO2319" s="137" t="str">
        <f t="shared" si="468"/>
        <v/>
      </c>
      <c r="AP2319" s="137">
        <f t="shared" si="469"/>
        <v>0</v>
      </c>
      <c r="AQ2319" s="137" t="str">
        <f t="shared" si="470"/>
        <v/>
      </c>
      <c r="AR2319" s="137" t="str">
        <f t="shared" si="471"/>
        <v/>
      </c>
      <c r="AZ2319" s="163"/>
      <c r="BA2319" s="142"/>
      <c r="BB2319" s="163"/>
      <c r="BC2319" s="174"/>
      <c r="BD2319" s="174"/>
      <c r="BE2319" s="174"/>
      <c r="BF2319" s="174"/>
      <c r="BG2319" s="164"/>
      <c r="BH2319" s="164"/>
      <c r="BI2319" s="164"/>
      <c r="BK2319" s="137">
        <v>1472</v>
      </c>
      <c r="BL2319" s="137">
        <f t="shared" si="459"/>
        <v>9.4144000000000077</v>
      </c>
      <c r="BM2319" s="137">
        <f t="shared" si="460"/>
        <v>0.22425659814011922</v>
      </c>
      <c r="BN2319" s="137">
        <f t="shared" si="461"/>
        <v>4.1767987025015385E-4</v>
      </c>
      <c r="BO2319" s="137" t="str">
        <f t="shared" si="462"/>
        <v/>
      </c>
      <c r="BP2319" s="137" t="str">
        <f t="shared" si="458"/>
        <v/>
      </c>
    </row>
    <row r="2320" spans="3:68" ht="20.100000000000001" customHeight="1" x14ac:dyDescent="0.25">
      <c r="C2320" s="12"/>
      <c r="E2320" s="130"/>
      <c r="F2320" s="130"/>
      <c r="S2320" s="138"/>
      <c r="U2320" s="154"/>
      <c r="V2320" s="154"/>
      <c r="AF2320" s="137">
        <v>1496</v>
      </c>
      <c r="AG2320" s="137">
        <f t="shared" si="463"/>
        <v>1.984</v>
      </c>
      <c r="AK2320" s="137">
        <f t="shared" si="464"/>
        <v>5.5739482942755124E-2</v>
      </c>
      <c r="AL2320" s="137">
        <f t="shared" si="465"/>
        <v>0.97637208003420195</v>
      </c>
      <c r="AM2320" s="137">
        <f t="shared" si="466"/>
        <v>5.5739482942755124E-2</v>
      </c>
      <c r="AN2320" s="137" t="str">
        <f t="shared" si="467"/>
        <v/>
      </c>
      <c r="AO2320" s="137" t="str">
        <f t="shared" si="468"/>
        <v/>
      </c>
      <c r="AP2320" s="137">
        <f t="shared" si="469"/>
        <v>0</v>
      </c>
      <c r="AQ2320" s="137" t="str">
        <f t="shared" si="470"/>
        <v/>
      </c>
      <c r="AR2320" s="137" t="str">
        <f t="shared" si="471"/>
        <v/>
      </c>
      <c r="AZ2320" s="163"/>
      <c r="BA2320" s="142"/>
      <c r="BB2320" s="163"/>
      <c r="BC2320" s="174"/>
      <c r="BD2320" s="174"/>
      <c r="BE2320" s="174"/>
      <c r="BF2320" s="174"/>
      <c r="BG2320" s="164"/>
      <c r="BH2320" s="164"/>
      <c r="BI2320" s="164"/>
      <c r="BK2320" s="137">
        <v>1473</v>
      </c>
      <c r="BL2320" s="137">
        <f t="shared" si="459"/>
        <v>9.4208000000000069</v>
      </c>
      <c r="BM2320" s="137">
        <f t="shared" si="460"/>
        <v>0.22383891826986907</v>
      </c>
      <c r="BN2320" s="137">
        <f t="shared" si="461"/>
        <v>4.1705314023587903E-4</v>
      </c>
      <c r="BO2320" s="137" t="str">
        <f t="shared" si="462"/>
        <v/>
      </c>
      <c r="BP2320" s="137" t="str">
        <f t="shared" ref="BP2320:BP2383" si="472">IF($BM2320&lt;(1-$BI$860),$BN2320,"")</f>
        <v/>
      </c>
    </row>
    <row r="2321" spans="3:68" ht="20.100000000000001" customHeight="1" x14ac:dyDescent="0.25">
      <c r="C2321" s="12"/>
      <c r="E2321" s="130"/>
      <c r="F2321" s="130"/>
      <c r="S2321" s="138"/>
      <c r="U2321" s="154"/>
      <c r="V2321" s="154"/>
      <c r="AF2321" s="137">
        <v>1497</v>
      </c>
      <c r="AG2321" s="137">
        <f t="shared" si="463"/>
        <v>1.9880000000000004</v>
      </c>
      <c r="AK2321" s="137">
        <f t="shared" si="464"/>
        <v>5.5298442621809468E-2</v>
      </c>
      <c r="AL2321" s="137">
        <f t="shared" si="465"/>
        <v>0.97659415501355706</v>
      </c>
      <c r="AM2321" s="137">
        <f t="shared" si="466"/>
        <v>5.5298442621809468E-2</v>
      </c>
      <c r="AN2321" s="137" t="str">
        <f t="shared" si="467"/>
        <v/>
      </c>
      <c r="AO2321" s="137" t="str">
        <f t="shared" si="468"/>
        <v/>
      </c>
      <c r="AP2321" s="137">
        <f t="shared" si="469"/>
        <v>0</v>
      </c>
      <c r="AQ2321" s="137" t="str">
        <f t="shared" si="470"/>
        <v/>
      </c>
      <c r="AR2321" s="137" t="str">
        <f t="shared" si="471"/>
        <v/>
      </c>
      <c r="AZ2321" s="163"/>
      <c r="BA2321" s="142"/>
      <c r="BB2321" s="163"/>
      <c r="BC2321" s="174"/>
      <c r="BD2321" s="174"/>
      <c r="BE2321" s="174"/>
      <c r="BF2321" s="174"/>
      <c r="BG2321" s="164"/>
      <c r="BH2321" s="164"/>
      <c r="BI2321" s="164"/>
      <c r="BK2321" s="137">
        <v>1474</v>
      </c>
      <c r="BL2321" s="137">
        <f t="shared" si="459"/>
        <v>9.4272000000000062</v>
      </c>
      <c r="BM2321" s="137">
        <f t="shared" si="460"/>
        <v>0.22342186512963319</v>
      </c>
      <c r="BN2321" s="137">
        <f t="shared" si="461"/>
        <v>4.1642687049148197E-4</v>
      </c>
      <c r="BO2321" s="137" t="str">
        <f t="shared" si="462"/>
        <v/>
      </c>
      <c r="BP2321" s="137" t="str">
        <f t="shared" si="472"/>
        <v/>
      </c>
    </row>
    <row r="2322" spans="3:68" ht="20.100000000000001" customHeight="1" x14ac:dyDescent="0.25">
      <c r="C2322" s="12"/>
      <c r="E2322" s="130"/>
      <c r="F2322" s="130"/>
      <c r="S2322" s="138"/>
      <c r="U2322" s="154"/>
      <c r="V2322" s="154"/>
      <c r="AF2322" s="137">
        <v>1498</v>
      </c>
      <c r="AG2322" s="137">
        <f t="shared" si="463"/>
        <v>1.992</v>
      </c>
      <c r="AK2322" s="137">
        <f t="shared" si="464"/>
        <v>5.4860014278304732E-2</v>
      </c>
      <c r="AL2322" s="137">
        <f t="shared" si="465"/>
        <v>0.97681447105781616</v>
      </c>
      <c r="AM2322" s="137">
        <f t="shared" si="466"/>
        <v>5.4860014278304732E-2</v>
      </c>
      <c r="AN2322" s="137" t="str">
        <f t="shared" si="467"/>
        <v/>
      </c>
      <c r="AO2322" s="137" t="str">
        <f t="shared" si="468"/>
        <v/>
      </c>
      <c r="AP2322" s="137">
        <f t="shared" si="469"/>
        <v>0</v>
      </c>
      <c r="AQ2322" s="137" t="str">
        <f t="shared" si="470"/>
        <v/>
      </c>
      <c r="AR2322" s="137" t="str">
        <f t="shared" si="471"/>
        <v/>
      </c>
      <c r="AZ2322" s="163"/>
      <c r="BA2322" s="142"/>
      <c r="BB2322" s="163"/>
      <c r="BC2322" s="174"/>
      <c r="BD2322" s="174"/>
      <c r="BE2322" s="174"/>
      <c r="BF2322" s="174"/>
      <c r="BG2322" s="164"/>
      <c r="BH2322" s="164"/>
      <c r="BI2322" s="164"/>
      <c r="BK2322" s="137">
        <v>1475</v>
      </c>
      <c r="BL2322" s="137">
        <f t="shared" si="459"/>
        <v>9.4336000000000055</v>
      </c>
      <c r="BM2322" s="137">
        <f t="shared" si="460"/>
        <v>0.22300543825914171</v>
      </c>
      <c r="BN2322" s="137">
        <f t="shared" si="461"/>
        <v>4.1580106241911885E-4</v>
      </c>
      <c r="BO2322" s="137" t="str">
        <f t="shared" si="462"/>
        <v/>
      </c>
      <c r="BP2322" s="137" t="str">
        <f t="shared" si="472"/>
        <v/>
      </c>
    </row>
    <row r="2323" spans="3:68" ht="20.100000000000001" customHeight="1" x14ac:dyDescent="0.25">
      <c r="C2323" s="12"/>
      <c r="E2323" s="130"/>
      <c r="F2323" s="130"/>
      <c r="S2323" s="138"/>
      <c r="U2323" s="154"/>
      <c r="V2323" s="154"/>
      <c r="AF2323" s="137">
        <v>1499</v>
      </c>
      <c r="AG2323" s="137">
        <f t="shared" si="463"/>
        <v>1.9960000000000004</v>
      </c>
      <c r="AK2323" s="137">
        <f t="shared" si="464"/>
        <v>5.4424191177409292E-2</v>
      </c>
      <c r="AL2323" s="137">
        <f t="shared" si="465"/>
        <v>0.97703303860144342</v>
      </c>
      <c r="AM2323" s="137">
        <f t="shared" si="466"/>
        <v>5.4424191177409292E-2</v>
      </c>
      <c r="AN2323" s="137" t="str">
        <f t="shared" si="467"/>
        <v/>
      </c>
      <c r="AO2323" s="137" t="str">
        <f t="shared" si="468"/>
        <v/>
      </c>
      <c r="AP2323" s="137">
        <f t="shared" si="469"/>
        <v>0</v>
      </c>
      <c r="AQ2323" s="137" t="str">
        <f t="shared" si="470"/>
        <v/>
      </c>
      <c r="AR2323" s="137" t="str">
        <f t="shared" si="471"/>
        <v/>
      </c>
      <c r="AZ2323" s="163"/>
      <c r="BA2323" s="142"/>
      <c r="BB2323" s="163"/>
      <c r="BC2323" s="174"/>
      <c r="BD2323" s="174"/>
      <c r="BE2323" s="174"/>
      <c r="BF2323" s="174"/>
      <c r="BG2323" s="164"/>
      <c r="BH2323" s="164"/>
      <c r="BI2323" s="164"/>
      <c r="BK2323" s="137">
        <v>1476</v>
      </c>
      <c r="BL2323" s="137">
        <f t="shared" si="459"/>
        <v>9.4400000000000048</v>
      </c>
      <c r="BM2323" s="137">
        <f t="shared" si="460"/>
        <v>0.22258963719672259</v>
      </c>
      <c r="BN2323" s="137">
        <f t="shared" si="461"/>
        <v>4.1517571741331305E-4</v>
      </c>
      <c r="BO2323" s="137" t="str">
        <f t="shared" si="462"/>
        <v/>
      </c>
      <c r="BP2323" s="137" t="str">
        <f t="shared" si="472"/>
        <v/>
      </c>
    </row>
    <row r="2324" spans="3:68" ht="20.100000000000001" customHeight="1" x14ac:dyDescent="0.25">
      <c r="C2324" s="12"/>
      <c r="E2324" s="130"/>
      <c r="F2324" s="130"/>
      <c r="S2324" s="138"/>
      <c r="U2324" s="154"/>
      <c r="V2324" s="154"/>
      <c r="AF2324" s="137">
        <v>1500</v>
      </c>
      <c r="AG2324" s="137">
        <f t="shared" si="463"/>
        <v>2</v>
      </c>
      <c r="AK2324" s="137">
        <f t="shared" si="464"/>
        <v>5.3990966513188063E-2</v>
      </c>
      <c r="AL2324" s="137">
        <f t="shared" si="465"/>
        <v>0.97724986805182079</v>
      </c>
      <c r="AM2324" s="137">
        <f t="shared" si="466"/>
        <v>5.3990966513188063E-2</v>
      </c>
      <c r="AN2324" s="137" t="str">
        <f t="shared" si="467"/>
        <v/>
      </c>
      <c r="AO2324" s="137" t="str">
        <f t="shared" si="468"/>
        <v/>
      </c>
      <c r="AP2324" s="137">
        <f t="shared" si="469"/>
        <v>0</v>
      </c>
      <c r="AQ2324" s="137" t="str">
        <f t="shared" si="470"/>
        <v/>
      </c>
      <c r="AR2324" s="137" t="str">
        <f t="shared" si="471"/>
        <v/>
      </c>
      <c r="AZ2324" s="163"/>
      <c r="BA2324" s="142"/>
      <c r="BB2324" s="163"/>
      <c r="BC2324" s="174"/>
      <c r="BD2324" s="174"/>
      <c r="BE2324" s="174"/>
      <c r="BF2324" s="174"/>
      <c r="BG2324" s="164"/>
      <c r="BH2324" s="164"/>
      <c r="BI2324" s="164"/>
      <c r="BK2324" s="137">
        <v>1477</v>
      </c>
      <c r="BL2324" s="137">
        <f t="shared" si="459"/>
        <v>9.4464000000000041</v>
      </c>
      <c r="BM2324" s="137">
        <f t="shared" si="460"/>
        <v>0.22217446147930928</v>
      </c>
      <c r="BN2324" s="137">
        <f t="shared" si="461"/>
        <v>4.1455083686040006E-4</v>
      </c>
      <c r="BO2324" s="137" t="str">
        <f t="shared" si="462"/>
        <v/>
      </c>
      <c r="BP2324" s="137" t="str">
        <f t="shared" si="472"/>
        <v/>
      </c>
    </row>
    <row r="2325" spans="3:68" ht="20.100000000000001" customHeight="1" x14ac:dyDescent="0.25">
      <c r="C2325" s="12"/>
      <c r="E2325" s="130"/>
      <c r="F2325" s="130"/>
      <c r="S2325" s="138"/>
      <c r="U2325" s="154"/>
      <c r="V2325" s="154"/>
      <c r="AF2325" s="137">
        <v>1501</v>
      </c>
      <c r="AG2325" s="137">
        <f t="shared" si="463"/>
        <v>2.0040000000000004</v>
      </c>
      <c r="AK2325" s="137">
        <f t="shared" si="464"/>
        <v>5.3560333409600321E-2</v>
      </c>
      <c r="AL2325" s="137">
        <f t="shared" si="465"/>
        <v>0.97746496978896624</v>
      </c>
      <c r="AM2325" s="137">
        <f t="shared" si="466"/>
        <v>5.3560333409600321E-2</v>
      </c>
      <c r="AN2325" s="137" t="str">
        <f t="shared" si="467"/>
        <v/>
      </c>
      <c r="AO2325" s="137" t="str">
        <f t="shared" si="468"/>
        <v/>
      </c>
      <c r="AP2325" s="137">
        <f t="shared" si="469"/>
        <v>0</v>
      </c>
      <c r="AQ2325" s="137" t="str">
        <f t="shared" si="470"/>
        <v/>
      </c>
      <c r="AR2325" s="137" t="str">
        <f t="shared" si="471"/>
        <v/>
      </c>
      <c r="AZ2325" s="163"/>
      <c r="BA2325" s="142"/>
      <c r="BB2325" s="163"/>
      <c r="BC2325" s="174"/>
      <c r="BD2325" s="174"/>
      <c r="BE2325" s="174"/>
      <c r="BF2325" s="174"/>
      <c r="BG2325" s="164"/>
      <c r="BH2325" s="164"/>
      <c r="BI2325" s="164"/>
      <c r="BK2325" s="137">
        <v>1478</v>
      </c>
      <c r="BL2325" s="137">
        <f t="shared" si="459"/>
        <v>9.4528000000000034</v>
      </c>
      <c r="BM2325" s="137">
        <f t="shared" si="460"/>
        <v>0.22175991064244888</v>
      </c>
      <c r="BN2325" s="137">
        <f t="shared" si="461"/>
        <v>4.1392642213955444E-4</v>
      </c>
      <c r="BO2325" s="137" t="str">
        <f t="shared" si="462"/>
        <v/>
      </c>
      <c r="BP2325" s="137" t="str">
        <f t="shared" si="472"/>
        <v/>
      </c>
    </row>
    <row r="2326" spans="3:68" ht="20.100000000000001" customHeight="1" x14ac:dyDescent="0.25">
      <c r="C2326" s="12"/>
      <c r="E2326" s="130"/>
      <c r="F2326" s="130"/>
      <c r="S2326" s="138"/>
      <c r="U2326" s="154"/>
      <c r="V2326" s="154"/>
      <c r="AF2326" s="137">
        <v>1502</v>
      </c>
      <c r="AG2326" s="137">
        <f t="shared" si="463"/>
        <v>2.008</v>
      </c>
      <c r="AK2326" s="137">
        <f t="shared" si="464"/>
        <v>5.3132284921496888E-2</v>
      </c>
      <c r="AL2326" s="137">
        <f t="shared" si="465"/>
        <v>0.97767835416525462</v>
      </c>
      <c r="AM2326" s="137">
        <f t="shared" si="466"/>
        <v>5.3132284921496888E-2</v>
      </c>
      <c r="AN2326" s="137" t="str">
        <f t="shared" si="467"/>
        <v/>
      </c>
      <c r="AO2326" s="137" t="str">
        <f t="shared" si="468"/>
        <v/>
      </c>
      <c r="AP2326" s="137">
        <f t="shared" si="469"/>
        <v>0</v>
      </c>
      <c r="AQ2326" s="137" t="str">
        <f t="shared" si="470"/>
        <v/>
      </c>
      <c r="AR2326" s="137" t="str">
        <f t="shared" si="471"/>
        <v/>
      </c>
      <c r="AZ2326" s="163"/>
      <c r="BA2326" s="142"/>
      <c r="BB2326" s="163"/>
      <c r="BC2326" s="174"/>
      <c r="BD2326" s="174"/>
      <c r="BE2326" s="174"/>
      <c r="BF2326" s="174"/>
      <c r="BG2326" s="164"/>
      <c r="BH2326" s="164"/>
      <c r="BI2326" s="164"/>
      <c r="BK2326" s="137">
        <v>1479</v>
      </c>
      <c r="BL2326" s="137">
        <f t="shared" si="459"/>
        <v>9.4592000000000027</v>
      </c>
      <c r="BM2326" s="137">
        <f t="shared" si="460"/>
        <v>0.22134598422030932</v>
      </c>
      <c r="BN2326" s="137">
        <f t="shared" si="461"/>
        <v>4.133024746208469E-4</v>
      </c>
      <c r="BO2326" s="137" t="str">
        <f t="shared" si="462"/>
        <v/>
      </c>
      <c r="BP2326" s="137" t="str">
        <f t="shared" si="472"/>
        <v/>
      </c>
    </row>
    <row r="2327" spans="3:68" ht="20.100000000000001" customHeight="1" x14ac:dyDescent="0.25">
      <c r="C2327" s="12"/>
      <c r="E2327" s="130"/>
      <c r="F2327" s="130"/>
      <c r="S2327" s="138"/>
      <c r="U2327" s="154"/>
      <c r="V2327" s="154"/>
      <c r="AF2327" s="137">
        <v>1503</v>
      </c>
      <c r="AG2327" s="137">
        <f t="shared" si="463"/>
        <v>2.0120000000000005</v>
      </c>
      <c r="AK2327" s="137">
        <f t="shared" si="464"/>
        <v>5.2706814035613371E-2</v>
      </c>
      <c r="AL2327" s="137">
        <f t="shared" si="465"/>
        <v>0.97789003150514409</v>
      </c>
      <c r="AM2327" s="137">
        <f t="shared" si="466"/>
        <v>5.2706814035613371E-2</v>
      </c>
      <c r="AN2327" s="137" t="str">
        <f t="shared" si="467"/>
        <v/>
      </c>
      <c r="AO2327" s="137" t="str">
        <f t="shared" si="468"/>
        <v/>
      </c>
      <c r="AP2327" s="137">
        <f t="shared" si="469"/>
        <v>0</v>
      </c>
      <c r="AQ2327" s="137" t="str">
        <f t="shared" si="470"/>
        <v/>
      </c>
      <c r="AR2327" s="137" t="str">
        <f t="shared" si="471"/>
        <v/>
      </c>
      <c r="AZ2327" s="163"/>
      <c r="BA2327" s="142"/>
      <c r="BB2327" s="163"/>
      <c r="BC2327" s="174"/>
      <c r="BD2327" s="174"/>
      <c r="BE2327" s="174"/>
      <c r="BF2327" s="174"/>
      <c r="BG2327" s="164"/>
      <c r="BH2327" s="164"/>
      <c r="BI2327" s="164"/>
      <c r="BK2327" s="137">
        <v>1480</v>
      </c>
      <c r="BL2327" s="137">
        <f t="shared" si="459"/>
        <v>9.465600000000002</v>
      </c>
      <c r="BM2327" s="137">
        <f t="shared" si="460"/>
        <v>0.22093268174568848</v>
      </c>
      <c r="BN2327" s="137">
        <f t="shared" si="461"/>
        <v>4.1267899566779787E-4</v>
      </c>
      <c r="BO2327" s="137" t="str">
        <f t="shared" si="462"/>
        <v/>
      </c>
      <c r="BP2327" s="137" t="str">
        <f t="shared" si="472"/>
        <v/>
      </c>
    </row>
    <row r="2328" spans="3:68" ht="20.100000000000001" customHeight="1" x14ac:dyDescent="0.25">
      <c r="C2328" s="12"/>
      <c r="E2328" s="130"/>
      <c r="F2328" s="130"/>
      <c r="S2328" s="138"/>
      <c r="U2328" s="154"/>
      <c r="V2328" s="154"/>
      <c r="AF2328" s="137">
        <v>1504</v>
      </c>
      <c r="AG2328" s="137">
        <f t="shared" si="463"/>
        <v>2.016</v>
      </c>
      <c r="AK2328" s="137">
        <f t="shared" si="464"/>
        <v>5.2283913671562113E-2</v>
      </c>
      <c r="AL2328" s="137">
        <f t="shared" si="465"/>
        <v>0.97810001210490494</v>
      </c>
      <c r="AM2328" s="137">
        <f t="shared" si="466"/>
        <v>5.2283913671562113E-2</v>
      </c>
      <c r="AN2328" s="137" t="str">
        <f t="shared" si="467"/>
        <v/>
      </c>
      <c r="AO2328" s="137" t="str">
        <f t="shared" si="468"/>
        <v/>
      </c>
      <c r="AP2328" s="137">
        <f t="shared" si="469"/>
        <v>0</v>
      </c>
      <c r="AQ2328" s="137" t="str">
        <f t="shared" si="470"/>
        <v/>
      </c>
      <c r="AR2328" s="137" t="str">
        <f t="shared" si="471"/>
        <v/>
      </c>
      <c r="AZ2328" s="163"/>
      <c r="BA2328" s="142"/>
      <c r="BB2328" s="163"/>
      <c r="BC2328" s="174"/>
      <c r="BD2328" s="174"/>
      <c r="BE2328" s="174"/>
      <c r="BF2328" s="174"/>
      <c r="BG2328" s="164"/>
      <c r="BH2328" s="164"/>
      <c r="BI2328" s="164"/>
      <c r="BK2328" s="137">
        <v>1481</v>
      </c>
      <c r="BL2328" s="137">
        <f t="shared" si="459"/>
        <v>9.4720000000000013</v>
      </c>
      <c r="BM2328" s="137">
        <f t="shared" si="460"/>
        <v>0.22052000275002068</v>
      </c>
      <c r="BN2328" s="137">
        <f t="shared" si="461"/>
        <v>4.1205598663479615E-4</v>
      </c>
      <c r="BO2328" s="137" t="str">
        <f t="shared" si="462"/>
        <v/>
      </c>
      <c r="BP2328" s="137" t="str">
        <f t="shared" si="472"/>
        <v/>
      </c>
    </row>
    <row r="2329" spans="3:68" ht="20.100000000000001" customHeight="1" x14ac:dyDescent="0.25">
      <c r="C2329" s="12"/>
      <c r="E2329" s="130"/>
      <c r="F2329" s="130"/>
      <c r="S2329" s="138"/>
      <c r="U2329" s="154"/>
      <c r="V2329" s="154"/>
      <c r="AF2329" s="137">
        <v>1505</v>
      </c>
      <c r="AG2329" s="137">
        <f t="shared" si="463"/>
        <v>2.0200000000000005</v>
      </c>
      <c r="AK2329" s="137">
        <f t="shared" si="464"/>
        <v>5.186357668282051E-2</v>
      </c>
      <c r="AL2329" s="137">
        <f t="shared" si="465"/>
        <v>0.97830830623235321</v>
      </c>
      <c r="AM2329" s="137">
        <f t="shared" si="466"/>
        <v>5.186357668282051E-2</v>
      </c>
      <c r="AN2329" s="137" t="str">
        <f t="shared" si="467"/>
        <v/>
      </c>
      <c r="AO2329" s="137" t="str">
        <f t="shared" si="468"/>
        <v/>
      </c>
      <c r="AP2329" s="137">
        <f t="shared" si="469"/>
        <v>0</v>
      </c>
      <c r="AQ2329" s="137" t="str">
        <f t="shared" si="470"/>
        <v/>
      </c>
      <c r="AR2329" s="137" t="str">
        <f t="shared" si="471"/>
        <v/>
      </c>
      <c r="AZ2329" s="163"/>
      <c r="BA2329" s="142"/>
      <c r="BB2329" s="163"/>
      <c r="BC2329" s="174"/>
      <c r="BD2329" s="174"/>
      <c r="BE2329" s="174"/>
      <c r="BF2329" s="174"/>
      <c r="BG2329" s="164"/>
      <c r="BH2329" s="164"/>
      <c r="BI2329" s="164"/>
      <c r="BK2329" s="137">
        <v>1482</v>
      </c>
      <c r="BL2329" s="137">
        <f t="shared" si="459"/>
        <v>9.4784000000000006</v>
      </c>
      <c r="BM2329" s="137">
        <f t="shared" si="460"/>
        <v>0.22010794676338588</v>
      </c>
      <c r="BN2329" s="137">
        <f t="shared" si="461"/>
        <v>4.1143344886948596E-4</v>
      </c>
      <c r="BO2329" s="137" t="str">
        <f t="shared" si="462"/>
        <v/>
      </c>
      <c r="BP2329" s="137" t="str">
        <f t="shared" si="472"/>
        <v/>
      </c>
    </row>
    <row r="2330" spans="3:68" ht="20.100000000000001" customHeight="1" x14ac:dyDescent="0.25">
      <c r="C2330" s="12"/>
      <c r="E2330" s="130"/>
      <c r="F2330" s="130"/>
      <c r="S2330" s="138"/>
      <c r="U2330" s="154"/>
      <c r="V2330" s="154"/>
      <c r="AF2330" s="137">
        <v>1506</v>
      </c>
      <c r="AG2330" s="137">
        <f t="shared" si="463"/>
        <v>2.024</v>
      </c>
      <c r="AK2330" s="137">
        <f t="shared" si="464"/>
        <v>5.1445795857717774E-2</v>
      </c>
      <c r="AL2330" s="137">
        <f t="shared" si="465"/>
        <v>0.97851492412658847</v>
      </c>
      <c r="AM2330" s="137">
        <f t="shared" si="466"/>
        <v>5.1445795857717774E-2</v>
      </c>
      <c r="AN2330" s="137" t="str">
        <f t="shared" si="467"/>
        <v/>
      </c>
      <c r="AO2330" s="137" t="str">
        <f t="shared" si="468"/>
        <v/>
      </c>
      <c r="AP2330" s="137">
        <f t="shared" si="469"/>
        <v>0</v>
      </c>
      <c r="AQ2330" s="137" t="str">
        <f t="shared" si="470"/>
        <v/>
      </c>
      <c r="AR2330" s="137" t="str">
        <f t="shared" si="471"/>
        <v/>
      </c>
      <c r="AZ2330" s="163"/>
      <c r="BA2330" s="142"/>
      <c r="BB2330" s="163"/>
      <c r="BC2330" s="174"/>
      <c r="BD2330" s="174"/>
      <c r="BE2330" s="174"/>
      <c r="BF2330" s="174"/>
      <c r="BG2330" s="164"/>
      <c r="BH2330" s="164"/>
      <c r="BI2330" s="164"/>
      <c r="BK2330" s="137">
        <v>1483</v>
      </c>
      <c r="BL2330" s="137">
        <f t="shared" si="459"/>
        <v>9.4847999999999999</v>
      </c>
      <c r="BM2330" s="137">
        <f t="shared" si="460"/>
        <v>0.2196965133145164</v>
      </c>
      <c r="BN2330" s="137">
        <f t="shared" si="461"/>
        <v>4.1081138371087955E-4</v>
      </c>
      <c r="BO2330" s="137" t="str">
        <f t="shared" si="462"/>
        <v/>
      </c>
      <c r="BP2330" s="137" t="str">
        <f t="shared" si="472"/>
        <v/>
      </c>
    </row>
    <row r="2331" spans="3:68" ht="20.100000000000001" customHeight="1" x14ac:dyDescent="0.25">
      <c r="C2331" s="12"/>
      <c r="E2331" s="130"/>
      <c r="F2331" s="130"/>
      <c r="S2331" s="138"/>
      <c r="U2331" s="154"/>
      <c r="V2331" s="154"/>
      <c r="AF2331" s="137">
        <v>1507</v>
      </c>
      <c r="AG2331" s="137">
        <f t="shared" si="463"/>
        <v>2.0280000000000005</v>
      </c>
      <c r="AK2331" s="137">
        <f t="shared" si="464"/>
        <v>5.1030563920417639E-2</v>
      </c>
      <c r="AL2331" s="137">
        <f t="shared" si="465"/>
        <v>0.97871987599773491</v>
      </c>
      <c r="AM2331" s="137">
        <f t="shared" si="466"/>
        <v>5.1030563920417639E-2</v>
      </c>
      <c r="AN2331" s="137" t="str">
        <f t="shared" si="467"/>
        <v/>
      </c>
      <c r="AO2331" s="137" t="str">
        <f t="shared" si="468"/>
        <v/>
      </c>
      <c r="AP2331" s="137">
        <f t="shared" si="469"/>
        <v>0</v>
      </c>
      <c r="AQ2331" s="137" t="str">
        <f t="shared" si="470"/>
        <v/>
      </c>
      <c r="AR2331" s="137" t="str">
        <f t="shared" si="471"/>
        <v/>
      </c>
      <c r="AZ2331" s="163"/>
      <c r="BA2331" s="142"/>
      <c r="BB2331" s="163"/>
      <c r="BC2331" s="174"/>
      <c r="BD2331" s="174"/>
      <c r="BE2331" s="174"/>
      <c r="BF2331" s="174"/>
      <c r="BG2331" s="164"/>
      <c r="BH2331" s="164"/>
      <c r="BI2331" s="164"/>
      <c r="BK2331" s="137">
        <v>1484</v>
      </c>
      <c r="BL2331" s="137">
        <f t="shared" si="459"/>
        <v>9.4911999999999992</v>
      </c>
      <c r="BM2331" s="137">
        <f t="shared" si="460"/>
        <v>0.21928570193080552</v>
      </c>
      <c r="BN2331" s="137">
        <f t="shared" si="461"/>
        <v>4.1018979249091148E-4</v>
      </c>
      <c r="BO2331" s="137" t="str">
        <f t="shared" si="462"/>
        <v/>
      </c>
      <c r="BP2331" s="137" t="str">
        <f t="shared" si="472"/>
        <v/>
      </c>
    </row>
    <row r="2332" spans="3:68" ht="20.100000000000001" customHeight="1" x14ac:dyDescent="0.25">
      <c r="C2332" s="12"/>
      <c r="E2332" s="130"/>
      <c r="F2332" s="130"/>
      <c r="S2332" s="138"/>
      <c r="U2332" s="154"/>
      <c r="V2332" s="154"/>
      <c r="AF2332" s="137">
        <v>1508</v>
      </c>
      <c r="AG2332" s="137">
        <f t="shared" si="463"/>
        <v>2.032</v>
      </c>
      <c r="AK2332" s="137">
        <f t="shared" si="464"/>
        <v>5.0617873531899893E-2</v>
      </c>
      <c r="AL2332" s="137">
        <f t="shared" si="465"/>
        <v>0.97892317202668633</v>
      </c>
      <c r="AM2332" s="137">
        <f t="shared" si="466"/>
        <v>5.0617873531899893E-2</v>
      </c>
      <c r="AN2332" s="137" t="str">
        <f t="shared" si="467"/>
        <v/>
      </c>
      <c r="AO2332" s="137" t="str">
        <f t="shared" si="468"/>
        <v/>
      </c>
      <c r="AP2332" s="137">
        <f t="shared" si="469"/>
        <v>0</v>
      </c>
      <c r="AQ2332" s="137" t="str">
        <f t="shared" si="470"/>
        <v/>
      </c>
      <c r="AR2332" s="137" t="str">
        <f t="shared" si="471"/>
        <v/>
      </c>
      <c r="AZ2332" s="163"/>
      <c r="BA2332" s="142"/>
      <c r="BB2332" s="163"/>
      <c r="BC2332" s="174"/>
      <c r="BD2332" s="174"/>
      <c r="BE2332" s="174"/>
      <c r="BF2332" s="174"/>
      <c r="BG2332" s="164"/>
      <c r="BH2332" s="164"/>
      <c r="BI2332" s="164"/>
      <c r="BK2332" s="137">
        <v>1485</v>
      </c>
      <c r="BL2332" s="137">
        <f t="shared" si="459"/>
        <v>9.4975999999999985</v>
      </c>
      <c r="BM2332" s="137">
        <f t="shared" si="460"/>
        <v>0.2188755121383146</v>
      </c>
      <c r="BN2332" s="137">
        <f t="shared" si="461"/>
        <v>4.0956867653280105E-4</v>
      </c>
      <c r="BO2332" s="137" t="str">
        <f t="shared" si="462"/>
        <v/>
      </c>
      <c r="BP2332" s="137" t="str">
        <f t="shared" si="472"/>
        <v/>
      </c>
    </row>
    <row r="2333" spans="3:68" ht="20.100000000000001" customHeight="1" x14ac:dyDescent="0.25">
      <c r="C2333" s="12"/>
      <c r="E2333" s="130"/>
      <c r="F2333" s="130"/>
      <c r="S2333" s="138"/>
      <c r="U2333" s="154"/>
      <c r="V2333" s="154"/>
      <c r="AF2333" s="137">
        <v>1509</v>
      </c>
      <c r="AG2333" s="137">
        <f t="shared" si="463"/>
        <v>2.0360000000000005</v>
      </c>
      <c r="AK2333" s="137">
        <f t="shared" si="464"/>
        <v>5.020771729093719E-2</v>
      </c>
      <c r="AL2333" s="137">
        <f t="shared" si="465"/>
        <v>0.97912482236485621</v>
      </c>
      <c r="AM2333" s="137">
        <f t="shared" si="466"/>
        <v>5.020771729093719E-2</v>
      </c>
      <c r="AN2333" s="137" t="str">
        <f t="shared" si="467"/>
        <v/>
      </c>
      <c r="AO2333" s="137" t="str">
        <f t="shared" si="468"/>
        <v/>
      </c>
      <c r="AP2333" s="137">
        <f t="shared" si="469"/>
        <v>0</v>
      </c>
      <c r="AQ2333" s="137" t="str">
        <f t="shared" si="470"/>
        <v/>
      </c>
      <c r="AR2333" s="137" t="str">
        <f t="shared" si="471"/>
        <v/>
      </c>
      <c r="AZ2333" s="163"/>
      <c r="BA2333" s="142"/>
      <c r="BB2333" s="163"/>
      <c r="BC2333" s="174"/>
      <c r="BD2333" s="174"/>
      <c r="BE2333" s="174"/>
      <c r="BF2333" s="174"/>
      <c r="BG2333" s="164"/>
      <c r="BH2333" s="164"/>
      <c r="BI2333" s="164"/>
      <c r="BK2333" s="137">
        <v>1486</v>
      </c>
      <c r="BL2333" s="137">
        <f t="shared" si="459"/>
        <v>9.5039999999999978</v>
      </c>
      <c r="BM2333" s="137">
        <f t="shared" si="460"/>
        <v>0.2184659434617818</v>
      </c>
      <c r="BN2333" s="137">
        <f t="shared" si="461"/>
        <v>4.0894803715352257E-4</v>
      </c>
      <c r="BO2333" s="137" t="str">
        <f t="shared" si="462"/>
        <v/>
      </c>
      <c r="BP2333" s="137" t="str">
        <f t="shared" si="472"/>
        <v/>
      </c>
    </row>
    <row r="2334" spans="3:68" ht="20.100000000000001" customHeight="1" x14ac:dyDescent="0.25">
      <c r="C2334" s="12"/>
      <c r="E2334" s="130"/>
      <c r="F2334" s="130"/>
      <c r="S2334" s="138"/>
      <c r="U2334" s="154"/>
      <c r="V2334" s="154"/>
      <c r="AF2334" s="137">
        <v>1510</v>
      </c>
      <c r="AG2334" s="137">
        <f t="shared" si="463"/>
        <v>2.04</v>
      </c>
      <c r="AK2334" s="137">
        <f t="shared" si="464"/>
        <v>4.9800087735070775E-2</v>
      </c>
      <c r="AL2334" s="137">
        <f t="shared" si="465"/>
        <v>0.97932483713392993</v>
      </c>
      <c r="AM2334" s="137">
        <f t="shared" si="466"/>
        <v>4.9800087735070775E-2</v>
      </c>
      <c r="AN2334" s="137" t="str">
        <f t="shared" si="467"/>
        <v/>
      </c>
      <c r="AO2334" s="137" t="str">
        <f t="shared" si="468"/>
        <v/>
      </c>
      <c r="AP2334" s="137">
        <f t="shared" si="469"/>
        <v>0</v>
      </c>
      <c r="AQ2334" s="137" t="str">
        <f t="shared" si="470"/>
        <v/>
      </c>
      <c r="AR2334" s="137" t="str">
        <f t="shared" si="471"/>
        <v/>
      </c>
      <c r="AZ2334" s="163"/>
      <c r="BA2334" s="142"/>
      <c r="BB2334" s="163"/>
      <c r="BC2334" s="174"/>
      <c r="BD2334" s="174"/>
      <c r="BE2334" s="174"/>
      <c r="BF2334" s="174"/>
      <c r="BG2334" s="164"/>
      <c r="BH2334" s="164"/>
      <c r="BI2334" s="164"/>
      <c r="BK2334" s="137">
        <v>1487</v>
      </c>
      <c r="BL2334" s="137">
        <f t="shared" si="459"/>
        <v>9.5103999999999971</v>
      </c>
      <c r="BM2334" s="137">
        <f t="shared" si="460"/>
        <v>0.21805699542462828</v>
      </c>
      <c r="BN2334" s="137">
        <f t="shared" si="461"/>
        <v>4.0832787566061346E-4</v>
      </c>
      <c r="BO2334" s="137" t="str">
        <f t="shared" si="462"/>
        <v/>
      </c>
      <c r="BP2334" s="137" t="str">
        <f t="shared" si="472"/>
        <v/>
      </c>
    </row>
    <row r="2335" spans="3:68" ht="20.100000000000001" customHeight="1" x14ac:dyDescent="0.25">
      <c r="C2335" s="12"/>
      <c r="E2335" s="130"/>
      <c r="F2335" s="130"/>
      <c r="S2335" s="138"/>
      <c r="U2335" s="154"/>
      <c r="V2335" s="154"/>
      <c r="AF2335" s="137">
        <v>1511</v>
      </c>
      <c r="AG2335" s="137">
        <f t="shared" si="463"/>
        <v>2.0440000000000005</v>
      </c>
      <c r="AK2335" s="137">
        <f t="shared" si="464"/>
        <v>4.9394977341581492E-2</v>
      </c>
      <c r="AL2335" s="137">
        <f t="shared" si="465"/>
        <v>0.97952322642562262</v>
      </c>
      <c r="AM2335" s="137">
        <f t="shared" si="466"/>
        <v>4.9394977341581492E-2</v>
      </c>
      <c r="AN2335" s="137" t="str">
        <f t="shared" si="467"/>
        <v/>
      </c>
      <c r="AO2335" s="137" t="str">
        <f t="shared" si="468"/>
        <v/>
      </c>
      <c r="AP2335" s="137">
        <f t="shared" si="469"/>
        <v>0</v>
      </c>
      <c r="AQ2335" s="137" t="str">
        <f t="shared" si="470"/>
        <v/>
      </c>
      <c r="AR2335" s="137" t="str">
        <f t="shared" si="471"/>
        <v/>
      </c>
      <c r="AZ2335" s="163"/>
      <c r="BA2335" s="142"/>
      <c r="BB2335" s="163"/>
      <c r="BC2335" s="174"/>
      <c r="BD2335" s="174"/>
      <c r="BE2335" s="174"/>
      <c r="BF2335" s="174"/>
      <c r="BG2335" s="164"/>
      <c r="BH2335" s="164"/>
      <c r="BI2335" s="164"/>
      <c r="BK2335" s="137">
        <v>1488</v>
      </c>
      <c r="BL2335" s="137">
        <f t="shared" si="459"/>
        <v>9.5167999999999964</v>
      </c>
      <c r="BM2335" s="137">
        <f t="shared" si="460"/>
        <v>0.21764866754896767</v>
      </c>
      <c r="BN2335" s="137">
        <f t="shared" si="461"/>
        <v>4.0770819335522734E-4</v>
      </c>
      <c r="BO2335" s="137" t="str">
        <f t="shared" si="462"/>
        <v/>
      </c>
      <c r="BP2335" s="137" t="str">
        <f t="shared" si="472"/>
        <v/>
      </c>
    </row>
    <row r="2336" spans="3:68" ht="20.100000000000001" customHeight="1" x14ac:dyDescent="0.25">
      <c r="C2336" s="12"/>
      <c r="E2336" s="130"/>
      <c r="F2336" s="130"/>
      <c r="S2336" s="138"/>
      <c r="U2336" s="154"/>
      <c r="V2336" s="154"/>
      <c r="AF2336" s="137">
        <v>1512</v>
      </c>
      <c r="AG2336" s="137">
        <f t="shared" si="463"/>
        <v>2.048</v>
      </c>
      <c r="AK2336" s="137">
        <f t="shared" si="464"/>
        <v>4.8992378528459266E-2</v>
      </c>
      <c r="AL2336" s="137">
        <f t="shared" si="465"/>
        <v>0.97972000030143902</v>
      </c>
      <c r="AM2336" s="137">
        <f t="shared" si="466"/>
        <v>4.8992378528459266E-2</v>
      </c>
      <c r="AN2336" s="137" t="str">
        <f t="shared" si="467"/>
        <v/>
      </c>
      <c r="AO2336" s="137" t="str">
        <f t="shared" si="468"/>
        <v/>
      </c>
      <c r="AP2336" s="137">
        <f t="shared" si="469"/>
        <v>0</v>
      </c>
      <c r="AQ2336" s="137" t="str">
        <f t="shared" si="470"/>
        <v/>
      </c>
      <c r="AR2336" s="137" t="str">
        <f t="shared" si="471"/>
        <v/>
      </c>
      <c r="AZ2336" s="163"/>
      <c r="BA2336" s="142"/>
      <c r="BB2336" s="163"/>
      <c r="BC2336" s="174"/>
      <c r="BD2336" s="174"/>
      <c r="BE2336" s="174"/>
      <c r="BF2336" s="174"/>
      <c r="BG2336" s="164"/>
      <c r="BH2336" s="164"/>
      <c r="BI2336" s="164"/>
      <c r="BK2336" s="137">
        <v>1489</v>
      </c>
      <c r="BL2336" s="137">
        <f t="shared" si="459"/>
        <v>9.5231999999999957</v>
      </c>
      <c r="BM2336" s="137">
        <f t="shared" si="460"/>
        <v>0.21724095935561244</v>
      </c>
      <c r="BN2336" s="137">
        <f t="shared" si="461"/>
        <v>4.0708899152977485E-4</v>
      </c>
      <c r="BO2336" s="137" t="str">
        <f t="shared" si="462"/>
        <v/>
      </c>
      <c r="BP2336" s="137" t="str">
        <f t="shared" si="472"/>
        <v/>
      </c>
    </row>
    <row r="2337" spans="3:68" ht="20.100000000000001" customHeight="1" x14ac:dyDescent="0.25">
      <c r="C2337" s="12"/>
      <c r="E2337" s="130"/>
      <c r="F2337" s="130"/>
      <c r="S2337" s="138"/>
      <c r="U2337" s="154"/>
      <c r="V2337" s="154"/>
      <c r="AF2337" s="137">
        <v>1513</v>
      </c>
      <c r="AG2337" s="137">
        <f t="shared" si="463"/>
        <v>2.0520000000000005</v>
      </c>
      <c r="AK2337" s="137">
        <f t="shared" si="464"/>
        <v>4.8592283655367934E-2</v>
      </c>
      <c r="AL2337" s="137">
        <f t="shared" si="465"/>
        <v>0.97991516879243945</v>
      </c>
      <c r="AM2337" s="137">
        <f t="shared" si="466"/>
        <v>4.8592283655367934E-2</v>
      </c>
      <c r="AN2337" s="137" t="str">
        <f t="shared" si="467"/>
        <v/>
      </c>
      <c r="AO2337" s="137" t="str">
        <f t="shared" si="468"/>
        <v/>
      </c>
      <c r="AP2337" s="137">
        <f t="shared" si="469"/>
        <v>0</v>
      </c>
      <c r="AQ2337" s="137" t="str">
        <f t="shared" si="470"/>
        <v/>
      </c>
      <c r="AR2337" s="137" t="str">
        <f t="shared" si="471"/>
        <v/>
      </c>
      <c r="AZ2337" s="163"/>
      <c r="BA2337" s="142"/>
      <c r="BB2337" s="163"/>
      <c r="BC2337" s="174"/>
      <c r="BD2337" s="174"/>
      <c r="BE2337" s="174"/>
      <c r="BF2337" s="174"/>
      <c r="BG2337" s="164"/>
      <c r="BH2337" s="164"/>
      <c r="BI2337" s="164"/>
      <c r="BK2337" s="137">
        <v>1490</v>
      </c>
      <c r="BL2337" s="137">
        <f t="shared" si="459"/>
        <v>9.529599999999995</v>
      </c>
      <c r="BM2337" s="137">
        <f t="shared" si="460"/>
        <v>0.21683387036408266</v>
      </c>
      <c r="BN2337" s="137">
        <f t="shared" si="461"/>
        <v>4.0647027147028281E-4</v>
      </c>
      <c r="BO2337" s="137" t="str">
        <f t="shared" si="462"/>
        <v/>
      </c>
      <c r="BP2337" s="137" t="str">
        <f t="shared" si="472"/>
        <v/>
      </c>
    </row>
    <row r="2338" spans="3:68" ht="20.100000000000001" customHeight="1" x14ac:dyDescent="0.25">
      <c r="C2338" s="12"/>
      <c r="E2338" s="130"/>
      <c r="F2338" s="130"/>
      <c r="S2338" s="138"/>
      <c r="U2338" s="154"/>
      <c r="V2338" s="154"/>
      <c r="AF2338" s="137">
        <v>1514</v>
      </c>
      <c r="AG2338" s="137">
        <f t="shared" si="463"/>
        <v>2.056</v>
      </c>
      <c r="AK2338" s="137">
        <f t="shared" si="464"/>
        <v>4.8194685024608441E-2</v>
      </c>
      <c r="AL2338" s="137">
        <f t="shared" si="465"/>
        <v>0.98010874189900754</v>
      </c>
      <c r="AM2338" s="137">
        <f t="shared" si="466"/>
        <v>4.8194685024608441E-2</v>
      </c>
      <c r="AN2338" s="137" t="str">
        <f t="shared" si="467"/>
        <v/>
      </c>
      <c r="AO2338" s="137" t="str">
        <f t="shared" si="468"/>
        <v/>
      </c>
      <c r="AP2338" s="137">
        <f t="shared" si="469"/>
        <v>0</v>
      </c>
      <c r="AQ2338" s="137" t="str">
        <f t="shared" si="470"/>
        <v/>
      </c>
      <c r="AR2338" s="137" t="str">
        <f t="shared" si="471"/>
        <v/>
      </c>
      <c r="AZ2338" s="163"/>
      <c r="BA2338" s="142"/>
      <c r="BB2338" s="163"/>
      <c r="BC2338" s="174"/>
      <c r="BD2338" s="174"/>
      <c r="BE2338" s="174"/>
      <c r="BF2338" s="174"/>
      <c r="BG2338" s="164"/>
      <c r="BH2338" s="164"/>
      <c r="BI2338" s="164"/>
      <c r="BK2338" s="137">
        <v>1491</v>
      </c>
      <c r="BL2338" s="137">
        <f t="shared" si="459"/>
        <v>9.5359999999999943</v>
      </c>
      <c r="BM2338" s="137">
        <f t="shared" si="460"/>
        <v>0.21642740009261238</v>
      </c>
      <c r="BN2338" s="137">
        <f t="shared" si="461"/>
        <v>4.0585203445392404E-4</v>
      </c>
      <c r="BO2338" s="137" t="str">
        <f t="shared" si="462"/>
        <v/>
      </c>
      <c r="BP2338" s="137" t="str">
        <f t="shared" si="472"/>
        <v/>
      </c>
    </row>
    <row r="2339" spans="3:68" ht="20.100000000000001" customHeight="1" x14ac:dyDescent="0.25">
      <c r="C2339" s="12"/>
      <c r="E2339" s="130"/>
      <c r="F2339" s="130"/>
      <c r="S2339" s="138"/>
      <c r="U2339" s="154"/>
      <c r="V2339" s="154"/>
      <c r="AF2339" s="137">
        <v>1515</v>
      </c>
      <c r="AG2339" s="137">
        <f t="shared" si="463"/>
        <v>2.0600000000000005</v>
      </c>
      <c r="AK2339" s="137">
        <f t="shared" si="464"/>
        <v>4.7799574882076964E-2</v>
      </c>
      <c r="AL2339" s="137">
        <f t="shared" si="465"/>
        <v>0.98030072959062309</v>
      </c>
      <c r="AM2339" s="137">
        <f t="shared" si="466"/>
        <v>4.7799574882076964E-2</v>
      </c>
      <c r="AN2339" s="137" t="str">
        <f t="shared" si="467"/>
        <v/>
      </c>
      <c r="AO2339" s="137" t="str">
        <f t="shared" si="468"/>
        <v/>
      </c>
      <c r="AP2339" s="137">
        <f t="shared" si="469"/>
        <v>0</v>
      </c>
      <c r="AQ2339" s="137" t="str">
        <f t="shared" si="470"/>
        <v/>
      </c>
      <c r="AR2339" s="137" t="str">
        <f t="shared" si="471"/>
        <v/>
      </c>
      <c r="AZ2339" s="163"/>
      <c r="BA2339" s="142"/>
      <c r="BB2339" s="163"/>
      <c r="BC2339" s="174"/>
      <c r="BD2339" s="174"/>
      <c r="BE2339" s="174"/>
      <c r="BF2339" s="174"/>
      <c r="BG2339" s="164"/>
      <c r="BH2339" s="164"/>
      <c r="BI2339" s="164"/>
      <c r="BK2339" s="137">
        <v>1492</v>
      </c>
      <c r="BL2339" s="137">
        <f t="shared" si="459"/>
        <v>9.5423999999999936</v>
      </c>
      <c r="BM2339" s="137">
        <f t="shared" si="460"/>
        <v>0.21602154805815846</v>
      </c>
      <c r="BN2339" s="137">
        <f t="shared" si="461"/>
        <v>4.0523428175071041E-4</v>
      </c>
      <c r="BO2339" s="137" t="str">
        <f t="shared" si="462"/>
        <v/>
      </c>
      <c r="BP2339" s="137" t="str">
        <f t="shared" si="472"/>
        <v/>
      </c>
    </row>
    <row r="2340" spans="3:68" ht="20.100000000000001" customHeight="1" x14ac:dyDescent="0.25">
      <c r="C2340" s="12"/>
      <c r="E2340" s="130"/>
      <c r="F2340" s="130"/>
      <c r="S2340" s="138"/>
      <c r="U2340" s="154"/>
      <c r="V2340" s="154"/>
      <c r="AF2340" s="137">
        <v>1516</v>
      </c>
      <c r="AG2340" s="137">
        <f t="shared" si="463"/>
        <v>2.0640000000000001</v>
      </c>
      <c r="AK2340" s="137">
        <f t="shared" si="464"/>
        <v>4.7406945418221713E-2</v>
      </c>
      <c r="AL2340" s="137">
        <f t="shared" si="465"/>
        <v>0.98049114180563823</v>
      </c>
      <c r="AM2340" s="137">
        <f t="shared" si="466"/>
        <v>4.7406945418221713E-2</v>
      </c>
      <c r="AN2340" s="137" t="str">
        <f t="shared" si="467"/>
        <v/>
      </c>
      <c r="AO2340" s="137" t="str">
        <f t="shared" si="468"/>
        <v/>
      </c>
      <c r="AP2340" s="137">
        <f t="shared" si="469"/>
        <v>0</v>
      </c>
      <c r="AQ2340" s="137" t="str">
        <f t="shared" si="470"/>
        <v/>
      </c>
      <c r="AR2340" s="137" t="str">
        <f t="shared" si="471"/>
        <v/>
      </c>
      <c r="AZ2340" s="163"/>
      <c r="BA2340" s="142"/>
      <c r="BB2340" s="163"/>
      <c r="BC2340" s="174"/>
      <c r="BD2340" s="174"/>
      <c r="BE2340" s="174"/>
      <c r="BF2340" s="174"/>
      <c r="BG2340" s="164"/>
      <c r="BH2340" s="164"/>
      <c r="BI2340" s="164"/>
      <c r="BK2340" s="137">
        <v>1493</v>
      </c>
      <c r="BL2340" s="137">
        <f t="shared" si="459"/>
        <v>9.5487999999999928</v>
      </c>
      <c r="BM2340" s="137">
        <f t="shared" si="460"/>
        <v>0.21561631377640775</v>
      </c>
      <c r="BN2340" s="137">
        <f t="shared" si="461"/>
        <v>4.0461701462352062E-4</v>
      </c>
      <c r="BO2340" s="137" t="str">
        <f t="shared" si="462"/>
        <v/>
      </c>
      <c r="BP2340" s="137" t="str">
        <f t="shared" si="472"/>
        <v/>
      </c>
    </row>
    <row r="2341" spans="3:68" ht="20.100000000000001" customHeight="1" x14ac:dyDescent="0.25">
      <c r="C2341" s="12"/>
      <c r="E2341" s="130"/>
      <c r="F2341" s="130"/>
      <c r="S2341" s="138"/>
      <c r="U2341" s="154"/>
      <c r="V2341" s="154"/>
      <c r="AF2341" s="137">
        <v>1517</v>
      </c>
      <c r="AG2341" s="137">
        <f t="shared" si="463"/>
        <v>2.0680000000000005</v>
      </c>
      <c r="AK2341" s="137">
        <f t="shared" si="464"/>
        <v>4.7016788768994199E-2</v>
      </c>
      <c r="AL2341" s="137">
        <f t="shared" si="465"/>
        <v>0.98067998845105742</v>
      </c>
      <c r="AM2341" s="137">
        <f t="shared" si="466"/>
        <v>4.7016788768994199E-2</v>
      </c>
      <c r="AN2341" s="137" t="str">
        <f t="shared" si="467"/>
        <v/>
      </c>
      <c r="AO2341" s="137" t="str">
        <f t="shared" si="468"/>
        <v/>
      </c>
      <c r="AP2341" s="137">
        <f t="shared" si="469"/>
        <v>0</v>
      </c>
      <c r="AQ2341" s="137" t="str">
        <f t="shared" si="470"/>
        <v/>
      </c>
      <c r="AR2341" s="137" t="str">
        <f t="shared" si="471"/>
        <v/>
      </c>
      <c r="AZ2341" s="163"/>
      <c r="BA2341" s="142"/>
      <c r="BB2341" s="163"/>
      <c r="BC2341" s="174"/>
      <c r="BD2341" s="174"/>
      <c r="BE2341" s="174"/>
      <c r="BF2341" s="174"/>
      <c r="BG2341" s="164"/>
      <c r="BH2341" s="164"/>
      <c r="BI2341" s="164"/>
      <c r="BK2341" s="137">
        <v>1494</v>
      </c>
      <c r="BL2341" s="137">
        <f t="shared" ref="BL2341:BL2404" si="473">BL2340+$BO$845</f>
        <v>9.5551999999999921</v>
      </c>
      <c r="BM2341" s="137">
        <f t="shared" ref="BM2341:BM2404" si="474">_xlfn.CHISQ.DIST.RT(BL2341,7)</f>
        <v>0.21521169676178423</v>
      </c>
      <c r="BN2341" s="137">
        <f t="shared" ref="BN2341:BN2404" si="475">BM2341-BM2342</f>
        <v>4.0400023432687893E-4</v>
      </c>
      <c r="BO2341" s="137" t="str">
        <f t="shared" ref="BO2341:BO2404" si="476">IF(BM2341&lt;(1-$BI$852),BN2341,"")</f>
        <v/>
      </c>
      <c r="BP2341" s="137" t="str">
        <f t="shared" si="472"/>
        <v/>
      </c>
    </row>
    <row r="2342" spans="3:68" ht="20.100000000000001" customHeight="1" x14ac:dyDescent="0.25">
      <c r="C2342" s="12"/>
      <c r="E2342" s="130"/>
      <c r="F2342" s="130"/>
      <c r="S2342" s="138"/>
      <c r="U2342" s="154"/>
      <c r="V2342" s="154"/>
      <c r="AF2342" s="137">
        <v>1518</v>
      </c>
      <c r="AG2342" s="137">
        <f t="shared" si="463"/>
        <v>2.0720000000000001</v>
      </c>
      <c r="AK2342" s="137">
        <f t="shared" si="464"/>
        <v>4.6629097016799043E-2</v>
      </c>
      <c r="AL2342" s="137">
        <f t="shared" si="465"/>
        <v>0.98086727940232188</v>
      </c>
      <c r="AM2342" s="137">
        <f t="shared" si="466"/>
        <v>4.6629097016799043E-2</v>
      </c>
      <c r="AN2342" s="137" t="str">
        <f t="shared" si="467"/>
        <v/>
      </c>
      <c r="AO2342" s="137" t="str">
        <f t="shared" si="468"/>
        <v/>
      </c>
      <c r="AP2342" s="137">
        <f t="shared" si="469"/>
        <v>0</v>
      </c>
      <c r="AQ2342" s="137" t="str">
        <f t="shared" si="470"/>
        <v/>
      </c>
      <c r="AR2342" s="137" t="str">
        <f t="shared" si="471"/>
        <v/>
      </c>
      <c r="AZ2342" s="163"/>
      <c r="BA2342" s="142"/>
      <c r="BB2342" s="163"/>
      <c r="BC2342" s="174"/>
      <c r="BD2342" s="174"/>
      <c r="BE2342" s="174"/>
      <c r="BF2342" s="174"/>
      <c r="BG2342" s="164"/>
      <c r="BH2342" s="164"/>
      <c r="BI2342" s="164"/>
      <c r="BK2342" s="137">
        <v>1495</v>
      </c>
      <c r="BL2342" s="137">
        <f t="shared" si="473"/>
        <v>9.5615999999999914</v>
      </c>
      <c r="BM2342" s="137">
        <f t="shared" si="474"/>
        <v>0.21480769652745735</v>
      </c>
      <c r="BN2342" s="137">
        <f t="shared" si="475"/>
        <v>4.0338394210814865E-4</v>
      </c>
      <c r="BO2342" s="137" t="str">
        <f t="shared" si="476"/>
        <v/>
      </c>
      <c r="BP2342" s="137" t="str">
        <f t="shared" si="472"/>
        <v/>
      </c>
    </row>
    <row r="2343" spans="3:68" ht="20.100000000000001" customHeight="1" x14ac:dyDescent="0.25">
      <c r="C2343" s="12"/>
      <c r="E2343" s="130"/>
      <c r="F2343" s="130"/>
      <c r="S2343" s="138"/>
      <c r="U2343" s="154"/>
      <c r="V2343" s="154"/>
      <c r="AF2343" s="137">
        <v>1519</v>
      </c>
      <c r="AG2343" s="137">
        <f t="shared" si="463"/>
        <v>2.0760000000000005</v>
      </c>
      <c r="AK2343" s="137">
        <f t="shared" si="464"/>
        <v>4.6243862191438501E-2</v>
      </c>
      <c r="AL2343" s="137">
        <f t="shared" si="465"/>
        <v>0.98105302450309662</v>
      </c>
      <c r="AM2343" s="137">
        <f t="shared" si="466"/>
        <v>4.6243862191438501E-2</v>
      </c>
      <c r="AN2343" s="137" t="str">
        <f t="shared" si="467"/>
        <v/>
      </c>
      <c r="AO2343" s="137" t="str">
        <f t="shared" si="468"/>
        <v/>
      </c>
      <c r="AP2343" s="137">
        <f t="shared" si="469"/>
        <v>0</v>
      </c>
      <c r="AQ2343" s="137" t="str">
        <f t="shared" si="470"/>
        <v/>
      </c>
      <c r="AR2343" s="137" t="str">
        <f t="shared" si="471"/>
        <v/>
      </c>
      <c r="AZ2343" s="163"/>
      <c r="BA2343" s="142"/>
      <c r="BB2343" s="163"/>
      <c r="BC2343" s="174"/>
      <c r="BD2343" s="174"/>
      <c r="BE2343" s="174"/>
      <c r="BF2343" s="174"/>
      <c r="BG2343" s="164"/>
      <c r="BH2343" s="164"/>
      <c r="BI2343" s="164"/>
      <c r="BK2343" s="137">
        <v>1496</v>
      </c>
      <c r="BL2343" s="137">
        <f t="shared" si="473"/>
        <v>9.5679999999999907</v>
      </c>
      <c r="BM2343" s="137">
        <f t="shared" si="474"/>
        <v>0.2144043125853492</v>
      </c>
      <c r="BN2343" s="137">
        <f t="shared" si="475"/>
        <v>4.0276813920747667E-4</v>
      </c>
      <c r="BO2343" s="137" t="str">
        <f t="shared" si="476"/>
        <v/>
      </c>
      <c r="BP2343" s="137" t="str">
        <f t="shared" si="472"/>
        <v/>
      </c>
    </row>
    <row r="2344" spans="3:68" ht="20.100000000000001" customHeight="1" x14ac:dyDescent="0.25">
      <c r="C2344" s="12"/>
      <c r="E2344" s="130"/>
      <c r="F2344" s="130"/>
      <c r="S2344" s="138"/>
      <c r="U2344" s="154"/>
      <c r="V2344" s="154"/>
      <c r="AF2344" s="137">
        <v>1520</v>
      </c>
      <c r="AG2344" s="137">
        <f t="shared" si="463"/>
        <v>2.08</v>
      </c>
      <c r="AK2344" s="137">
        <f t="shared" si="464"/>
        <v>4.5861076271054887E-2</v>
      </c>
      <c r="AL2344" s="137">
        <f t="shared" si="465"/>
        <v>0.98123723356506221</v>
      </c>
      <c r="AM2344" s="137">
        <f t="shared" si="466"/>
        <v>4.5861076271054887E-2</v>
      </c>
      <c r="AN2344" s="137" t="str">
        <f t="shared" si="467"/>
        <v/>
      </c>
      <c r="AO2344" s="137" t="str">
        <f t="shared" si="468"/>
        <v/>
      </c>
      <c r="AP2344" s="137">
        <f t="shared" si="469"/>
        <v>0</v>
      </c>
      <c r="AQ2344" s="137" t="str">
        <f t="shared" si="470"/>
        <v/>
      </c>
      <c r="AR2344" s="137" t="str">
        <f t="shared" si="471"/>
        <v/>
      </c>
      <c r="AZ2344" s="163"/>
      <c r="BA2344" s="142"/>
      <c r="BB2344" s="163"/>
      <c r="BC2344" s="174"/>
      <c r="BD2344" s="174"/>
      <c r="BE2344" s="174"/>
      <c r="BF2344" s="174"/>
      <c r="BG2344" s="164"/>
      <c r="BH2344" s="164"/>
      <c r="BI2344" s="164"/>
      <c r="BK2344" s="137">
        <v>1497</v>
      </c>
      <c r="BL2344" s="137">
        <f t="shared" si="473"/>
        <v>9.57439999999999</v>
      </c>
      <c r="BM2344" s="137">
        <f t="shared" si="474"/>
        <v>0.21400154444614172</v>
      </c>
      <c r="BN2344" s="137">
        <f t="shared" si="475"/>
        <v>4.0215282685635012E-4</v>
      </c>
      <c r="BO2344" s="137" t="str">
        <f t="shared" si="476"/>
        <v/>
      </c>
      <c r="BP2344" s="137" t="str">
        <f t="shared" si="472"/>
        <v/>
      </c>
    </row>
    <row r="2345" spans="3:68" ht="20.100000000000001" customHeight="1" x14ac:dyDescent="0.25">
      <c r="C2345" s="12"/>
      <c r="E2345" s="130"/>
      <c r="F2345" s="130"/>
      <c r="S2345" s="138"/>
      <c r="U2345" s="154"/>
      <c r="V2345" s="154"/>
      <c r="AF2345" s="137">
        <v>1521</v>
      </c>
      <c r="AG2345" s="137">
        <f t="shared" si="463"/>
        <v>2.0840000000000005</v>
      </c>
      <c r="AK2345" s="137">
        <f t="shared" si="464"/>
        <v>4.5480731183067974E-2</v>
      </c>
      <c r="AL2345" s="137">
        <f t="shared" si="465"/>
        <v>0.98141991636771042</v>
      </c>
      <c r="AM2345" s="137">
        <f t="shared" si="466"/>
        <v>4.5480731183067974E-2</v>
      </c>
      <c r="AN2345" s="137" t="str">
        <f t="shared" si="467"/>
        <v/>
      </c>
      <c r="AO2345" s="137" t="str">
        <f t="shared" si="468"/>
        <v/>
      </c>
      <c r="AP2345" s="137">
        <f t="shared" si="469"/>
        <v>0</v>
      </c>
      <c r="AQ2345" s="137" t="str">
        <f t="shared" si="470"/>
        <v/>
      </c>
      <c r="AR2345" s="137" t="str">
        <f t="shared" si="471"/>
        <v/>
      </c>
      <c r="AZ2345" s="163"/>
      <c r="BA2345" s="142"/>
      <c r="BB2345" s="163"/>
      <c r="BC2345" s="174"/>
      <c r="BD2345" s="174"/>
      <c r="BE2345" s="174"/>
      <c r="BF2345" s="174"/>
      <c r="BG2345" s="164"/>
      <c r="BH2345" s="164"/>
      <c r="BI2345" s="164"/>
      <c r="BK2345" s="137">
        <v>1498</v>
      </c>
      <c r="BL2345" s="137">
        <f t="shared" si="473"/>
        <v>9.5807999999999893</v>
      </c>
      <c r="BM2345" s="137">
        <f t="shared" si="474"/>
        <v>0.21359939161928537</v>
      </c>
      <c r="BN2345" s="137">
        <f t="shared" si="475"/>
        <v>4.0153800628051073E-4</v>
      </c>
      <c r="BO2345" s="137" t="str">
        <f t="shared" si="476"/>
        <v/>
      </c>
      <c r="BP2345" s="137" t="str">
        <f t="shared" si="472"/>
        <v/>
      </c>
    </row>
    <row r="2346" spans="3:68" ht="20.100000000000001" customHeight="1" x14ac:dyDescent="0.25">
      <c r="C2346" s="12"/>
      <c r="E2346" s="130"/>
      <c r="F2346" s="130"/>
      <c r="S2346" s="138"/>
      <c r="U2346" s="154"/>
      <c r="V2346" s="154"/>
      <c r="AF2346" s="137">
        <v>1522</v>
      </c>
      <c r="AG2346" s="137">
        <f t="shared" si="463"/>
        <v>2.0880000000000001</v>
      </c>
      <c r="AK2346" s="137">
        <f t="shared" si="464"/>
        <v>4.5102818805110016E-2</v>
      </c>
      <c r="AL2346" s="137">
        <f t="shared" si="465"/>
        <v>0.98160108265814239</v>
      </c>
      <c r="AM2346" s="137">
        <f t="shared" si="466"/>
        <v>4.5102818805110016E-2</v>
      </c>
      <c r="AN2346" s="137" t="str">
        <f t="shared" si="467"/>
        <v/>
      </c>
      <c r="AO2346" s="137" t="str">
        <f t="shared" si="468"/>
        <v/>
      </c>
      <c r="AP2346" s="137">
        <f t="shared" si="469"/>
        <v>0</v>
      </c>
      <c r="AQ2346" s="137" t="str">
        <f t="shared" si="470"/>
        <v/>
      </c>
      <c r="AR2346" s="137" t="str">
        <f t="shared" si="471"/>
        <v/>
      </c>
      <c r="AZ2346" s="163"/>
      <c r="BA2346" s="142"/>
      <c r="BB2346" s="163"/>
      <c r="BC2346" s="174"/>
      <c r="BD2346" s="174"/>
      <c r="BE2346" s="174"/>
      <c r="BF2346" s="174"/>
      <c r="BG2346" s="164"/>
      <c r="BH2346" s="164"/>
      <c r="BI2346" s="164"/>
      <c r="BK2346" s="137">
        <v>1499</v>
      </c>
      <c r="BL2346" s="137">
        <f t="shared" si="473"/>
        <v>9.5871999999999886</v>
      </c>
      <c r="BM2346" s="137">
        <f t="shared" si="474"/>
        <v>0.21319785361300486</v>
      </c>
      <c r="BN2346" s="137">
        <f t="shared" si="475"/>
        <v>4.0092367869665191E-4</v>
      </c>
      <c r="BO2346" s="137" t="str">
        <f t="shared" si="476"/>
        <v/>
      </c>
      <c r="BP2346" s="137" t="str">
        <f t="shared" si="472"/>
        <v/>
      </c>
    </row>
    <row r="2347" spans="3:68" ht="20.100000000000001" customHeight="1" x14ac:dyDescent="0.25">
      <c r="C2347" s="12"/>
      <c r="E2347" s="130"/>
      <c r="F2347" s="130"/>
      <c r="S2347" s="138"/>
      <c r="U2347" s="154"/>
      <c r="V2347" s="154"/>
      <c r="AF2347" s="137">
        <v>1523</v>
      </c>
      <c r="AG2347" s="137">
        <f t="shared" si="463"/>
        <v>2.0920000000000005</v>
      </c>
      <c r="AK2347" s="137">
        <f t="shared" si="464"/>
        <v>4.472733096595561E-2</v>
      </c>
      <c r="AL2347" s="137">
        <f t="shared" si="465"/>
        <v>0.98178074215087185</v>
      </c>
      <c r="AM2347" s="137">
        <f t="shared" si="466"/>
        <v>4.472733096595561E-2</v>
      </c>
      <c r="AN2347" s="137" t="str">
        <f t="shared" si="467"/>
        <v/>
      </c>
      <c r="AO2347" s="137" t="str">
        <f t="shared" si="468"/>
        <v/>
      </c>
      <c r="AP2347" s="137">
        <f t="shared" si="469"/>
        <v>0</v>
      </c>
      <c r="AQ2347" s="137" t="str">
        <f t="shared" si="470"/>
        <v/>
      </c>
      <c r="AR2347" s="137" t="str">
        <f t="shared" si="471"/>
        <v/>
      </c>
      <c r="AZ2347" s="163"/>
      <c r="BA2347" s="142"/>
      <c r="BB2347" s="163"/>
      <c r="BC2347" s="174"/>
      <c r="BD2347" s="174"/>
      <c r="BE2347" s="174"/>
      <c r="BF2347" s="174"/>
      <c r="BG2347" s="164"/>
      <c r="BH2347" s="164"/>
      <c r="BI2347" s="164"/>
      <c r="BK2347" s="137">
        <v>1500</v>
      </c>
      <c r="BL2347" s="137">
        <f t="shared" si="473"/>
        <v>9.5935999999999879</v>
      </c>
      <c r="BM2347" s="137">
        <f t="shared" si="474"/>
        <v>0.21279692993430821</v>
      </c>
      <c r="BN2347" s="137">
        <f t="shared" si="475"/>
        <v>4.0030984531483349E-4</v>
      </c>
      <c r="BO2347" s="137" t="str">
        <f t="shared" si="476"/>
        <v/>
      </c>
      <c r="BP2347" s="137" t="str">
        <f t="shared" si="472"/>
        <v/>
      </c>
    </row>
    <row r="2348" spans="3:68" ht="20.100000000000001" customHeight="1" x14ac:dyDescent="0.25">
      <c r="C2348" s="12"/>
      <c r="E2348" s="130"/>
      <c r="F2348" s="130"/>
      <c r="S2348" s="138"/>
      <c r="U2348" s="154"/>
      <c r="V2348" s="154"/>
      <c r="AF2348" s="137">
        <v>1524</v>
      </c>
      <c r="AG2348" s="137">
        <f t="shared" si="463"/>
        <v>2.0960000000000001</v>
      </c>
      <c r="AK2348" s="137">
        <f t="shared" si="464"/>
        <v>4.4354259446449183E-2</v>
      </c>
      <c r="AL2348" s="137">
        <f t="shared" si="465"/>
        <v>0.98195890452763157</v>
      </c>
      <c r="AM2348" s="137">
        <f t="shared" si="466"/>
        <v>4.4354259446449183E-2</v>
      </c>
      <c r="AN2348" s="137" t="str">
        <f t="shared" si="467"/>
        <v/>
      </c>
      <c r="AO2348" s="137" t="str">
        <f t="shared" si="468"/>
        <v/>
      </c>
      <c r="AP2348" s="137">
        <f t="shared" si="469"/>
        <v>0</v>
      </c>
      <c r="AQ2348" s="137" t="str">
        <f t="shared" si="470"/>
        <v/>
      </c>
      <c r="AR2348" s="137" t="str">
        <f t="shared" si="471"/>
        <v/>
      </c>
      <c r="AZ2348" s="163"/>
      <c r="BA2348" s="142"/>
      <c r="BB2348" s="163"/>
      <c r="BC2348" s="174"/>
      <c r="BD2348" s="174"/>
      <c r="BE2348" s="174"/>
      <c r="BF2348" s="174"/>
      <c r="BG2348" s="164"/>
      <c r="BH2348" s="164"/>
      <c r="BI2348" s="164"/>
      <c r="BK2348" s="137">
        <v>1501</v>
      </c>
      <c r="BL2348" s="137">
        <f t="shared" si="473"/>
        <v>9.5999999999999872</v>
      </c>
      <c r="BM2348" s="137">
        <f t="shared" si="474"/>
        <v>0.21239662008899338</v>
      </c>
      <c r="BN2348" s="137">
        <f t="shared" si="475"/>
        <v>3.9969650733739925E-4</v>
      </c>
      <c r="BO2348" s="137" t="str">
        <f t="shared" si="476"/>
        <v/>
      </c>
      <c r="BP2348" s="137" t="str">
        <f t="shared" si="472"/>
        <v/>
      </c>
    </row>
    <row r="2349" spans="3:68" ht="20.100000000000001" customHeight="1" x14ac:dyDescent="0.25">
      <c r="C2349" s="12"/>
      <c r="E2349" s="130"/>
      <c r="F2349" s="130"/>
      <c r="S2349" s="138"/>
      <c r="U2349" s="154"/>
      <c r="V2349" s="154"/>
      <c r="AF2349" s="137">
        <v>1525</v>
      </c>
      <c r="AG2349" s="137">
        <f t="shared" si="463"/>
        <v>2.1000000000000005</v>
      </c>
      <c r="AK2349" s="137">
        <f t="shared" si="464"/>
        <v>4.3983595980427156E-2</v>
      </c>
      <c r="AL2349" s="137">
        <f t="shared" si="465"/>
        <v>0.98213557943718344</v>
      </c>
      <c r="AM2349" s="137">
        <f t="shared" si="466"/>
        <v>4.3983595980427156E-2</v>
      </c>
      <c r="AN2349" s="137" t="str">
        <f t="shared" si="467"/>
        <v/>
      </c>
      <c r="AO2349" s="137" t="str">
        <f t="shared" si="468"/>
        <v/>
      </c>
      <c r="AP2349" s="137">
        <f t="shared" si="469"/>
        <v>0</v>
      </c>
      <c r="AQ2349" s="137" t="str">
        <f t="shared" si="470"/>
        <v/>
      </c>
      <c r="AR2349" s="137" t="str">
        <f t="shared" si="471"/>
        <v/>
      </c>
      <c r="AZ2349" s="163"/>
      <c r="BA2349" s="142"/>
      <c r="BB2349" s="163"/>
      <c r="BC2349" s="174"/>
      <c r="BD2349" s="174"/>
      <c r="BE2349" s="174"/>
      <c r="BF2349" s="174"/>
      <c r="BG2349" s="164"/>
      <c r="BH2349" s="164"/>
      <c r="BI2349" s="164"/>
      <c r="BK2349" s="137">
        <v>1502</v>
      </c>
      <c r="BL2349" s="137">
        <f t="shared" si="473"/>
        <v>9.6063999999999865</v>
      </c>
      <c r="BM2349" s="137">
        <f t="shared" si="474"/>
        <v>0.21199692358165598</v>
      </c>
      <c r="BN2349" s="137">
        <f t="shared" si="475"/>
        <v>3.9908366595961531E-4</v>
      </c>
      <c r="BO2349" s="137" t="str">
        <f t="shared" si="476"/>
        <v/>
      </c>
      <c r="BP2349" s="137" t="str">
        <f t="shared" si="472"/>
        <v/>
      </c>
    </row>
    <row r="2350" spans="3:68" ht="20.100000000000001" customHeight="1" x14ac:dyDescent="0.25">
      <c r="C2350" s="12"/>
      <c r="E2350" s="130"/>
      <c r="F2350" s="130"/>
      <c r="S2350" s="138"/>
      <c r="U2350" s="154"/>
      <c r="V2350" s="154"/>
      <c r="AF2350" s="137">
        <v>1526</v>
      </c>
      <c r="AG2350" s="137">
        <f t="shared" si="463"/>
        <v>2.1040000000000001</v>
      </c>
      <c r="AK2350" s="137">
        <f t="shared" si="464"/>
        <v>4.3615332255637435E-2</v>
      </c>
      <c r="AL2350" s="137">
        <f t="shared" si="465"/>
        <v>0.98231077649513199</v>
      </c>
      <c r="AM2350" s="137">
        <f t="shared" si="466"/>
        <v>4.3615332255637435E-2</v>
      </c>
      <c r="AN2350" s="137" t="str">
        <f t="shared" si="467"/>
        <v/>
      </c>
      <c r="AO2350" s="137" t="str">
        <f t="shared" si="468"/>
        <v/>
      </c>
      <c r="AP2350" s="137">
        <f t="shared" si="469"/>
        <v>0</v>
      </c>
      <c r="AQ2350" s="137" t="str">
        <f t="shared" si="470"/>
        <v/>
      </c>
      <c r="AR2350" s="137" t="str">
        <f t="shared" si="471"/>
        <v/>
      </c>
      <c r="AZ2350" s="163"/>
      <c r="BA2350" s="142"/>
      <c r="BB2350" s="163"/>
      <c r="BC2350" s="174"/>
      <c r="BD2350" s="174"/>
      <c r="BE2350" s="174"/>
      <c r="BF2350" s="174"/>
      <c r="BG2350" s="164"/>
      <c r="BH2350" s="164"/>
      <c r="BI2350" s="164"/>
      <c r="BK2350" s="137">
        <v>1503</v>
      </c>
      <c r="BL2350" s="137">
        <f t="shared" si="473"/>
        <v>9.6127999999999858</v>
      </c>
      <c r="BM2350" s="137">
        <f t="shared" si="474"/>
        <v>0.21159783991569636</v>
      </c>
      <c r="BN2350" s="137">
        <f t="shared" si="475"/>
        <v>3.9847132236880967E-4</v>
      </c>
      <c r="BO2350" s="137" t="str">
        <f t="shared" si="476"/>
        <v/>
      </c>
      <c r="BP2350" s="137" t="str">
        <f t="shared" si="472"/>
        <v/>
      </c>
    </row>
    <row r="2351" spans="3:68" ht="20.100000000000001" customHeight="1" x14ac:dyDescent="0.25">
      <c r="C2351" s="12"/>
      <c r="E2351" s="130"/>
      <c r="F2351" s="130"/>
      <c r="S2351" s="138"/>
      <c r="U2351" s="154"/>
      <c r="V2351" s="154"/>
      <c r="AF2351" s="137">
        <v>1527</v>
      </c>
      <c r="AG2351" s="137">
        <f t="shared" si="463"/>
        <v>2.1080000000000005</v>
      </c>
      <c r="AK2351" s="137">
        <f t="shared" si="464"/>
        <v>4.3249459914653815E-2</v>
      </c>
      <c r="AL2351" s="137">
        <f t="shared" si="465"/>
        <v>0.98248450528374232</v>
      </c>
      <c r="AM2351" s="137">
        <f t="shared" si="466"/>
        <v>4.3249459914653815E-2</v>
      </c>
      <c r="AN2351" s="137" t="str">
        <f t="shared" si="467"/>
        <v/>
      </c>
      <c r="AO2351" s="137" t="str">
        <f t="shared" si="468"/>
        <v/>
      </c>
      <c r="AP2351" s="137">
        <f t="shared" si="469"/>
        <v>0</v>
      </c>
      <c r="AQ2351" s="137" t="str">
        <f t="shared" si="470"/>
        <v/>
      </c>
      <c r="AR2351" s="137" t="str">
        <f t="shared" si="471"/>
        <v/>
      </c>
      <c r="AZ2351" s="163"/>
      <c r="BA2351" s="142"/>
      <c r="BB2351" s="163"/>
      <c r="BC2351" s="174"/>
      <c r="BD2351" s="174"/>
      <c r="BE2351" s="174"/>
      <c r="BF2351" s="174"/>
      <c r="BG2351" s="164"/>
      <c r="BH2351" s="164"/>
      <c r="BI2351" s="164"/>
      <c r="BK2351" s="137">
        <v>1504</v>
      </c>
      <c r="BL2351" s="137">
        <f t="shared" si="473"/>
        <v>9.6191999999999851</v>
      </c>
      <c r="BM2351" s="137">
        <f t="shared" si="474"/>
        <v>0.21119936859332755</v>
      </c>
      <c r="BN2351" s="137">
        <f t="shared" si="475"/>
        <v>3.9785947774573227E-4</v>
      </c>
      <c r="BO2351" s="137" t="str">
        <f t="shared" si="476"/>
        <v/>
      </c>
      <c r="BP2351" s="137" t="str">
        <f t="shared" si="472"/>
        <v/>
      </c>
    </row>
    <row r="2352" spans="3:68" ht="20.100000000000001" customHeight="1" x14ac:dyDescent="0.25">
      <c r="C2352" s="12"/>
      <c r="E2352" s="130"/>
      <c r="F2352" s="130"/>
      <c r="S2352" s="138"/>
      <c r="U2352" s="154"/>
      <c r="V2352" s="154"/>
      <c r="AF2352" s="137">
        <v>1528</v>
      </c>
      <c r="AG2352" s="137">
        <f t="shared" si="463"/>
        <v>2.1120000000000001</v>
      </c>
      <c r="AK2352" s="137">
        <f t="shared" si="464"/>
        <v>4.2885970555787321E-2</v>
      </c>
      <c r="AL2352" s="137">
        <f t="shared" si="465"/>
        <v>0.98265677535176066</v>
      </c>
      <c r="AM2352" s="137">
        <f t="shared" si="466"/>
        <v>4.2885970555787321E-2</v>
      </c>
      <c r="AN2352" s="137" t="str">
        <f t="shared" si="467"/>
        <v/>
      </c>
      <c r="AO2352" s="137" t="str">
        <f t="shared" si="468"/>
        <v/>
      </c>
      <c r="AP2352" s="137">
        <f t="shared" si="469"/>
        <v>0</v>
      </c>
      <c r="AQ2352" s="137" t="str">
        <f t="shared" si="470"/>
        <v/>
      </c>
      <c r="AR2352" s="137" t="str">
        <f t="shared" si="471"/>
        <v/>
      </c>
      <c r="AZ2352" s="163"/>
      <c r="BA2352" s="142"/>
      <c r="BB2352" s="163"/>
      <c r="BC2352" s="174"/>
      <c r="BD2352" s="174"/>
      <c r="BE2352" s="174"/>
      <c r="BF2352" s="174"/>
      <c r="BG2352" s="164"/>
      <c r="BH2352" s="164"/>
      <c r="BI2352" s="164"/>
      <c r="BK2352" s="137">
        <v>1505</v>
      </c>
      <c r="BL2352" s="137">
        <f t="shared" si="473"/>
        <v>9.6255999999999844</v>
      </c>
      <c r="BM2352" s="137">
        <f t="shared" si="474"/>
        <v>0.21080150911558182</v>
      </c>
      <c r="BN2352" s="137">
        <f t="shared" si="475"/>
        <v>3.9724813326272312E-4</v>
      </c>
      <c r="BO2352" s="137" t="str">
        <f t="shared" si="476"/>
        <v/>
      </c>
      <c r="BP2352" s="137" t="str">
        <f t="shared" si="472"/>
        <v/>
      </c>
    </row>
    <row r="2353" spans="3:68" ht="20.100000000000001" customHeight="1" x14ac:dyDescent="0.25">
      <c r="C2353" s="12"/>
      <c r="E2353" s="130"/>
      <c r="F2353" s="130"/>
      <c r="S2353" s="138"/>
      <c r="U2353" s="154"/>
      <c r="V2353" s="154"/>
      <c r="AF2353" s="137">
        <v>1529</v>
      </c>
      <c r="AG2353" s="137">
        <f t="shared" si="463"/>
        <v>2.1160000000000005</v>
      </c>
      <c r="AK2353" s="137">
        <f t="shared" si="464"/>
        <v>4.2524855733992464E-2</v>
      </c>
      <c r="AL2353" s="137">
        <f t="shared" si="465"/>
        <v>0.98282759621423987</v>
      </c>
      <c r="AM2353" s="137">
        <f t="shared" si="466"/>
        <v>4.2524855733992464E-2</v>
      </c>
      <c r="AN2353" s="137" t="str">
        <f t="shared" si="467"/>
        <v/>
      </c>
      <c r="AO2353" s="137" t="str">
        <f t="shared" si="468"/>
        <v/>
      </c>
      <c r="AP2353" s="137">
        <f t="shared" si="469"/>
        <v>0</v>
      </c>
      <c r="AQ2353" s="137" t="str">
        <f t="shared" si="470"/>
        <v/>
      </c>
      <c r="AR2353" s="137" t="str">
        <f t="shared" si="471"/>
        <v/>
      </c>
      <c r="AZ2353" s="163"/>
      <c r="BA2353" s="142"/>
      <c r="BB2353" s="163"/>
      <c r="BC2353" s="174"/>
      <c r="BD2353" s="174"/>
      <c r="BE2353" s="174"/>
      <c r="BF2353" s="174"/>
      <c r="BG2353" s="164"/>
      <c r="BH2353" s="164"/>
      <c r="BI2353" s="164"/>
      <c r="BK2353" s="137">
        <v>1506</v>
      </c>
      <c r="BL2353" s="137">
        <f t="shared" si="473"/>
        <v>9.6319999999999837</v>
      </c>
      <c r="BM2353" s="137">
        <f t="shared" si="474"/>
        <v>0.2104042609823191</v>
      </c>
      <c r="BN2353" s="137">
        <f t="shared" si="475"/>
        <v>3.9663729008584947E-4</v>
      </c>
      <c r="BO2353" s="137" t="str">
        <f t="shared" si="476"/>
        <v/>
      </c>
      <c r="BP2353" s="137" t="str">
        <f t="shared" si="472"/>
        <v/>
      </c>
    </row>
    <row r="2354" spans="3:68" ht="20.100000000000001" customHeight="1" x14ac:dyDescent="0.25">
      <c r="C2354" s="12"/>
      <c r="E2354" s="130"/>
      <c r="F2354" s="130"/>
      <c r="S2354" s="138"/>
      <c r="U2354" s="154"/>
      <c r="V2354" s="154"/>
      <c r="AF2354" s="137">
        <v>1530</v>
      </c>
      <c r="AG2354" s="137">
        <f t="shared" si="463"/>
        <v>2.12</v>
      </c>
      <c r="AK2354" s="137">
        <f t="shared" si="464"/>
        <v>4.2166106961770311E-2</v>
      </c>
      <c r="AL2354" s="137">
        <f t="shared" si="465"/>
        <v>0.98299697735236724</v>
      </c>
      <c r="AM2354" s="137">
        <f t="shared" si="466"/>
        <v>4.2166106961770311E-2</v>
      </c>
      <c r="AN2354" s="137" t="str">
        <f t="shared" si="467"/>
        <v/>
      </c>
      <c r="AO2354" s="137" t="str">
        <f t="shared" si="468"/>
        <v/>
      </c>
      <c r="AP2354" s="137">
        <f t="shared" si="469"/>
        <v>0</v>
      </c>
      <c r="AQ2354" s="137" t="str">
        <f t="shared" si="470"/>
        <v/>
      </c>
      <c r="AR2354" s="137" t="str">
        <f t="shared" si="471"/>
        <v/>
      </c>
      <c r="AZ2354" s="163"/>
      <c r="BA2354" s="142"/>
      <c r="BB2354" s="163"/>
      <c r="BC2354" s="174"/>
      <c r="BD2354" s="174"/>
      <c r="BE2354" s="174"/>
      <c r="BF2354" s="174"/>
      <c r="BG2354" s="164"/>
      <c r="BH2354" s="164"/>
      <c r="BI2354" s="164"/>
      <c r="BK2354" s="137">
        <v>1507</v>
      </c>
      <c r="BL2354" s="137">
        <f t="shared" si="473"/>
        <v>9.638399999999983</v>
      </c>
      <c r="BM2354" s="137">
        <f t="shared" si="474"/>
        <v>0.21000762369223325</v>
      </c>
      <c r="BN2354" s="137">
        <f t="shared" si="475"/>
        <v>3.9602694937324046E-4</v>
      </c>
      <c r="BO2354" s="137" t="str">
        <f t="shared" si="476"/>
        <v/>
      </c>
      <c r="BP2354" s="137" t="str">
        <f t="shared" si="472"/>
        <v/>
      </c>
    </row>
    <row r="2355" spans="3:68" ht="20.100000000000001" customHeight="1" x14ac:dyDescent="0.25">
      <c r="C2355" s="12"/>
      <c r="E2355" s="130"/>
      <c r="F2355" s="130"/>
      <c r="S2355" s="138"/>
      <c r="U2355" s="154"/>
      <c r="V2355" s="154"/>
      <c r="AF2355" s="137">
        <v>1531</v>
      </c>
      <c r="AG2355" s="137">
        <f t="shared" si="463"/>
        <v>2.1240000000000006</v>
      </c>
      <c r="AK2355" s="137">
        <f t="shared" si="464"/>
        <v>4.1809715710066385E-2</v>
      </c>
      <c r="AL2355" s="137">
        <f t="shared" si="465"/>
        <v>0.9831649282132966</v>
      </c>
      <c r="AM2355" s="137">
        <f t="shared" si="466"/>
        <v>4.1809715710066385E-2</v>
      </c>
      <c r="AN2355" s="137" t="str">
        <f t="shared" si="467"/>
        <v/>
      </c>
      <c r="AO2355" s="137" t="str">
        <f t="shared" si="468"/>
        <v/>
      </c>
      <c r="AP2355" s="137">
        <f t="shared" si="469"/>
        <v>0</v>
      </c>
      <c r="AQ2355" s="137" t="str">
        <f t="shared" si="470"/>
        <v/>
      </c>
      <c r="AR2355" s="137" t="str">
        <f t="shared" si="471"/>
        <v/>
      </c>
      <c r="AZ2355" s="163"/>
      <c r="BA2355" s="142"/>
      <c r="BB2355" s="163"/>
      <c r="BC2355" s="174"/>
      <c r="BD2355" s="174"/>
      <c r="BE2355" s="174"/>
      <c r="BF2355" s="174"/>
      <c r="BG2355" s="164"/>
      <c r="BH2355" s="164"/>
      <c r="BI2355" s="164"/>
      <c r="BK2355" s="137">
        <v>1508</v>
      </c>
      <c r="BL2355" s="137">
        <f t="shared" si="473"/>
        <v>9.6447999999999823</v>
      </c>
      <c r="BM2355" s="137">
        <f t="shared" si="474"/>
        <v>0.20961159674286001</v>
      </c>
      <c r="BN2355" s="137">
        <f t="shared" si="475"/>
        <v>3.9541711227589205E-4</v>
      </c>
      <c r="BO2355" s="137" t="str">
        <f t="shared" si="476"/>
        <v/>
      </c>
      <c r="BP2355" s="137" t="str">
        <f t="shared" si="472"/>
        <v/>
      </c>
    </row>
    <row r="2356" spans="3:68" ht="20.100000000000001" customHeight="1" x14ac:dyDescent="0.25">
      <c r="C2356" s="12"/>
      <c r="E2356" s="130"/>
      <c r="F2356" s="130"/>
      <c r="S2356" s="138"/>
      <c r="U2356" s="154"/>
      <c r="V2356" s="154"/>
      <c r="AF2356" s="137">
        <v>1532</v>
      </c>
      <c r="AG2356" s="137">
        <f t="shared" si="463"/>
        <v>2.1280000000000001</v>
      </c>
      <c r="AK2356" s="137">
        <f t="shared" si="464"/>
        <v>4.145567340916527E-2</v>
      </c>
      <c r="AL2356" s="137">
        <f t="shared" si="465"/>
        <v>0.98333145820998391</v>
      </c>
      <c r="AM2356" s="137">
        <f t="shared" si="466"/>
        <v>4.145567340916527E-2</v>
      </c>
      <c r="AN2356" s="137" t="str">
        <f t="shared" si="467"/>
        <v/>
      </c>
      <c r="AO2356" s="137" t="str">
        <f t="shared" si="468"/>
        <v/>
      </c>
      <c r="AP2356" s="137">
        <f t="shared" si="469"/>
        <v>0</v>
      </c>
      <c r="AQ2356" s="137" t="str">
        <f t="shared" si="470"/>
        <v/>
      </c>
      <c r="AR2356" s="137" t="str">
        <f t="shared" si="471"/>
        <v/>
      </c>
      <c r="AZ2356" s="163"/>
      <c r="BA2356" s="142"/>
      <c r="BB2356" s="163"/>
      <c r="BC2356" s="174"/>
      <c r="BD2356" s="174"/>
      <c r="BE2356" s="174"/>
      <c r="BF2356" s="174"/>
      <c r="BG2356" s="164"/>
      <c r="BH2356" s="164"/>
      <c r="BI2356" s="164"/>
      <c r="BK2356" s="137">
        <v>1509</v>
      </c>
      <c r="BL2356" s="137">
        <f t="shared" si="473"/>
        <v>9.6511999999999816</v>
      </c>
      <c r="BM2356" s="137">
        <f t="shared" si="474"/>
        <v>0.20921617963058411</v>
      </c>
      <c r="BN2356" s="137">
        <f t="shared" si="475"/>
        <v>3.9480777993772254E-4</v>
      </c>
      <c r="BO2356" s="137" t="str">
        <f t="shared" si="476"/>
        <v/>
      </c>
      <c r="BP2356" s="137" t="str">
        <f t="shared" si="472"/>
        <v/>
      </c>
    </row>
    <row r="2357" spans="3:68" ht="20.100000000000001" customHeight="1" x14ac:dyDescent="0.25">
      <c r="C2357" s="12"/>
      <c r="E2357" s="130"/>
      <c r="F2357" s="130"/>
      <c r="S2357" s="138"/>
      <c r="U2357" s="154"/>
      <c r="V2357" s="154"/>
      <c r="AF2357" s="137">
        <v>1533</v>
      </c>
      <c r="AG2357" s="137">
        <f t="shared" si="463"/>
        <v>2.1320000000000006</v>
      </c>
      <c r="AK2357" s="137">
        <f t="shared" si="464"/>
        <v>4.1103971449579904E-2</v>
      </c>
      <c r="AL2357" s="137">
        <f t="shared" si="465"/>
        <v>0.98349657672102675</v>
      </c>
      <c r="AM2357" s="137">
        <f t="shared" si="466"/>
        <v>4.1103971449579904E-2</v>
      </c>
      <c r="AN2357" s="137" t="str">
        <f t="shared" si="467"/>
        <v/>
      </c>
      <c r="AO2357" s="137" t="str">
        <f t="shared" si="468"/>
        <v/>
      </c>
      <c r="AP2357" s="137">
        <f t="shared" si="469"/>
        <v>0</v>
      </c>
      <c r="AQ2357" s="137" t="str">
        <f t="shared" si="470"/>
        <v/>
      </c>
      <c r="AR2357" s="137" t="str">
        <f t="shared" si="471"/>
        <v/>
      </c>
      <c r="AZ2357" s="163"/>
      <c r="BA2357" s="142"/>
      <c r="BB2357" s="163"/>
      <c r="BC2357" s="174"/>
      <c r="BD2357" s="174"/>
      <c r="BE2357" s="174"/>
      <c r="BF2357" s="174"/>
      <c r="BG2357" s="164"/>
      <c r="BH2357" s="164"/>
      <c r="BI2357" s="164"/>
      <c r="BK2357" s="137">
        <v>1510</v>
      </c>
      <c r="BL2357" s="137">
        <f t="shared" si="473"/>
        <v>9.6575999999999809</v>
      </c>
      <c r="BM2357" s="137">
        <f t="shared" si="474"/>
        <v>0.20882137185064639</v>
      </c>
      <c r="BN2357" s="137">
        <f t="shared" si="475"/>
        <v>3.9419895349521172E-4</v>
      </c>
      <c r="BO2357" s="137" t="str">
        <f t="shared" si="476"/>
        <v/>
      </c>
      <c r="BP2357" s="137" t="str">
        <f t="shared" si="472"/>
        <v/>
      </c>
    </row>
    <row r="2358" spans="3:68" ht="20.100000000000001" customHeight="1" x14ac:dyDescent="0.25">
      <c r="C2358" s="12"/>
      <c r="E2358" s="130"/>
      <c r="F2358" s="130"/>
      <c r="S2358" s="138"/>
      <c r="U2358" s="154"/>
      <c r="V2358" s="154"/>
      <c r="AF2358" s="137">
        <v>1534</v>
      </c>
      <c r="AG2358" s="137">
        <f t="shared" si="463"/>
        <v>2.1360000000000001</v>
      </c>
      <c r="AK2358" s="137">
        <f t="shared" si="464"/>
        <v>4.0754601182937548E-2</v>
      </c>
      <c r="AL2358" s="137">
        <f t="shared" si="465"/>
        <v>0.98366029309050618</v>
      </c>
      <c r="AM2358" s="137">
        <f t="shared" si="466"/>
        <v>4.0754601182937548E-2</v>
      </c>
      <c r="AN2358" s="137" t="str">
        <f t="shared" si="467"/>
        <v/>
      </c>
      <c r="AO2358" s="137" t="str">
        <f t="shared" si="468"/>
        <v/>
      </c>
      <c r="AP2358" s="137">
        <f t="shared" si="469"/>
        <v>0</v>
      </c>
      <c r="AQ2358" s="137" t="str">
        <f t="shared" si="470"/>
        <v/>
      </c>
      <c r="AR2358" s="137" t="str">
        <f t="shared" si="471"/>
        <v/>
      </c>
      <c r="AZ2358" s="163"/>
      <c r="BA2358" s="142"/>
      <c r="BB2358" s="163"/>
      <c r="BC2358" s="174"/>
      <c r="BD2358" s="174"/>
      <c r="BE2358" s="174"/>
      <c r="BF2358" s="174"/>
      <c r="BG2358" s="164"/>
      <c r="BH2358" s="164"/>
      <c r="BI2358" s="164"/>
      <c r="BK2358" s="137">
        <v>1511</v>
      </c>
      <c r="BL2358" s="137">
        <f t="shared" si="473"/>
        <v>9.6639999999999802</v>
      </c>
      <c r="BM2358" s="137">
        <f t="shared" si="474"/>
        <v>0.20842717289715118</v>
      </c>
      <c r="BN2358" s="137">
        <f t="shared" si="475"/>
        <v>3.9359063407748418E-4</v>
      </c>
      <c r="BO2358" s="137" t="str">
        <f t="shared" si="476"/>
        <v/>
      </c>
      <c r="BP2358" s="137" t="str">
        <f t="shared" si="472"/>
        <v/>
      </c>
    </row>
    <row r="2359" spans="3:68" ht="20.100000000000001" customHeight="1" x14ac:dyDescent="0.25">
      <c r="C2359" s="12"/>
      <c r="E2359" s="130"/>
      <c r="F2359" s="130"/>
      <c r="S2359" s="138"/>
      <c r="U2359" s="154"/>
      <c r="V2359" s="154"/>
      <c r="AF2359" s="137">
        <v>1535</v>
      </c>
      <c r="AG2359" s="137">
        <f t="shared" si="463"/>
        <v>2.1400000000000006</v>
      </c>
      <c r="AK2359" s="137">
        <f t="shared" si="464"/>
        <v>4.0407553922860252E-2</v>
      </c>
      <c r="AL2359" s="137">
        <f t="shared" si="465"/>
        <v>0.98382261662783388</v>
      </c>
      <c r="AM2359" s="137">
        <f t="shared" si="466"/>
        <v>4.0407553922860252E-2</v>
      </c>
      <c r="AN2359" s="137" t="str">
        <f t="shared" si="467"/>
        <v/>
      </c>
      <c r="AO2359" s="137" t="str">
        <f t="shared" si="468"/>
        <v/>
      </c>
      <c r="AP2359" s="137">
        <f t="shared" si="469"/>
        <v>0</v>
      </c>
      <c r="AQ2359" s="137" t="str">
        <f t="shared" si="470"/>
        <v/>
      </c>
      <c r="AR2359" s="137" t="str">
        <f t="shared" si="471"/>
        <v/>
      </c>
      <c r="AZ2359" s="163"/>
      <c r="BA2359" s="142"/>
      <c r="BB2359" s="163"/>
      <c r="BC2359" s="174"/>
      <c r="BD2359" s="174"/>
      <c r="BE2359" s="174"/>
      <c r="BF2359" s="174"/>
      <c r="BG2359" s="164"/>
      <c r="BH2359" s="164"/>
      <c r="BI2359" s="164"/>
      <c r="BK2359" s="137">
        <v>1512</v>
      </c>
      <c r="BL2359" s="137">
        <f t="shared" si="473"/>
        <v>9.6703999999999795</v>
      </c>
      <c r="BM2359" s="137">
        <f t="shared" si="474"/>
        <v>0.2080335822630737</v>
      </c>
      <c r="BN2359" s="137">
        <f t="shared" si="475"/>
        <v>3.9298282280711416E-4</v>
      </c>
      <c r="BO2359" s="137" t="str">
        <f t="shared" si="476"/>
        <v/>
      </c>
      <c r="BP2359" s="137" t="str">
        <f t="shared" si="472"/>
        <v/>
      </c>
    </row>
    <row r="2360" spans="3:68" ht="20.100000000000001" customHeight="1" x14ac:dyDescent="0.25">
      <c r="C2360" s="12"/>
      <c r="E2360" s="130"/>
      <c r="F2360" s="130"/>
      <c r="S2360" s="138"/>
      <c r="U2360" s="154"/>
      <c r="V2360" s="154"/>
      <c r="AF2360" s="137">
        <v>1536</v>
      </c>
      <c r="AG2360" s="137">
        <f t="shared" si="463"/>
        <v>2.1440000000000001</v>
      </c>
      <c r="AK2360" s="137">
        <f t="shared" si="464"/>
        <v>4.0062820945842105E-2</v>
      </c>
      <c r="AL2360" s="137">
        <f t="shared" si="465"/>
        <v>0.9839835566076014</v>
      </c>
      <c r="AM2360" s="137">
        <f t="shared" si="466"/>
        <v>4.0062820945842105E-2</v>
      </c>
      <c r="AN2360" s="137" t="str">
        <f t="shared" si="467"/>
        <v/>
      </c>
      <c r="AO2360" s="137" t="str">
        <f t="shared" si="468"/>
        <v/>
      </c>
      <c r="AP2360" s="137">
        <f t="shared" si="469"/>
        <v>0</v>
      </c>
      <c r="AQ2360" s="137" t="str">
        <f t="shared" si="470"/>
        <v/>
      </c>
      <c r="AR2360" s="137" t="str">
        <f t="shared" si="471"/>
        <v/>
      </c>
      <c r="AZ2360" s="163"/>
      <c r="BA2360" s="142"/>
      <c r="BB2360" s="163"/>
      <c r="BC2360" s="174"/>
      <c r="BD2360" s="174"/>
      <c r="BE2360" s="174"/>
      <c r="BF2360" s="174"/>
      <c r="BG2360" s="164"/>
      <c r="BH2360" s="164"/>
      <c r="BI2360" s="164"/>
      <c r="BK2360" s="137">
        <v>1513</v>
      </c>
      <c r="BL2360" s="137">
        <f t="shared" si="473"/>
        <v>9.6767999999999788</v>
      </c>
      <c r="BM2360" s="137">
        <f t="shared" si="474"/>
        <v>0.20764059944026658</v>
      </c>
      <c r="BN2360" s="137">
        <f t="shared" si="475"/>
        <v>3.9237552079834925E-4</v>
      </c>
      <c r="BO2360" s="137" t="str">
        <f t="shared" si="476"/>
        <v/>
      </c>
      <c r="BP2360" s="137" t="str">
        <f t="shared" si="472"/>
        <v/>
      </c>
    </row>
    <row r="2361" spans="3:68" ht="20.100000000000001" customHeight="1" x14ac:dyDescent="0.25">
      <c r="C2361" s="12"/>
      <c r="E2361" s="130"/>
      <c r="F2361" s="130"/>
      <c r="S2361" s="138"/>
      <c r="U2361" s="154"/>
      <c r="V2361" s="154"/>
      <c r="AF2361" s="137">
        <v>1537</v>
      </c>
      <c r="AG2361" s="137">
        <f t="shared" ref="AG2361:AG2424" si="477">AG$818+(AF2361*AG$821)</f>
        <v>2.1479999999999997</v>
      </c>
      <c r="AK2361" s="137">
        <f t="shared" ref="AK2361:AK2424" si="478">_xlfn.NORM.DIST(AG2361,AG$815,AG$816,0)</f>
        <v>3.972039349212067E-2</v>
      </c>
      <c r="AL2361" s="137">
        <f t="shared" ref="AL2361:AL2424" si="479">_xlfn.NORM.DIST(AG2361,AG$815,AG$816,1)</f>
        <v>0.98414312226943323</v>
      </c>
      <c r="AM2361" s="137">
        <f t="shared" ref="AM2361:AM2424" si="480">IF(OR(AL2361&lt;$AN$820,AL2361&gt;$AN$821),AK2361,"")</f>
        <v>3.972039349212067E-2</v>
      </c>
      <c r="AN2361" s="137" t="str">
        <f t="shared" ref="AN2361:AN2424" si="481">IF(AND(AL2361&gt;$AN$820,AL2361&lt;$AN$821),AK2361,"")</f>
        <v/>
      </c>
      <c r="AO2361" s="137" t="str">
        <f t="shared" ref="AO2361:AO2424" si="482">IF(AK2361=MAX(AK$824:AK$2815),AK2361,"")</f>
        <v/>
      </c>
      <c r="AP2361" s="137">
        <f t="shared" ref="AP2361:AP2424" si="483">_xlfn.NORM.DIST(AF2361,AN$816,AN$817,0)</f>
        <v>0</v>
      </c>
      <c r="AQ2361" s="137" t="str">
        <f t="shared" ref="AQ2361:AQ2424" si="484">IF(AP2361=MAX(AP$824:AP$2815),AK2361,"")</f>
        <v/>
      </c>
      <c r="AR2361" s="137" t="str">
        <f t="shared" ref="AR2361:AR2424" si="485">IF(AQ2361=MIN(AQ$824:AQ$2815),AQ2361,"")</f>
        <v/>
      </c>
      <c r="AZ2361" s="163"/>
      <c r="BA2361" s="142"/>
      <c r="BB2361" s="163"/>
      <c r="BC2361" s="174"/>
      <c r="BD2361" s="174"/>
      <c r="BE2361" s="174"/>
      <c r="BF2361" s="174"/>
      <c r="BG2361" s="164"/>
      <c r="BH2361" s="164"/>
      <c r="BI2361" s="164"/>
      <c r="BK2361" s="137">
        <v>1514</v>
      </c>
      <c r="BL2361" s="137">
        <f t="shared" si="473"/>
        <v>9.683199999999978</v>
      </c>
      <c r="BM2361" s="137">
        <f t="shared" si="474"/>
        <v>0.20724822391946823</v>
      </c>
      <c r="BN2361" s="137">
        <f t="shared" si="475"/>
        <v>3.9176872915924754E-4</v>
      </c>
      <c r="BO2361" s="137" t="str">
        <f t="shared" si="476"/>
        <v/>
      </c>
      <c r="BP2361" s="137" t="str">
        <f t="shared" si="472"/>
        <v/>
      </c>
    </row>
    <row r="2362" spans="3:68" ht="20.100000000000001" customHeight="1" x14ac:dyDescent="0.25">
      <c r="C2362" s="12"/>
      <c r="E2362" s="130"/>
      <c r="F2362" s="130"/>
      <c r="S2362" s="138"/>
      <c r="U2362" s="154"/>
      <c r="V2362" s="154"/>
      <c r="AF2362" s="137">
        <v>1538</v>
      </c>
      <c r="AG2362" s="137">
        <f t="shared" si="477"/>
        <v>2.1520000000000001</v>
      </c>
      <c r="AK2362" s="137">
        <f t="shared" si="478"/>
        <v>3.9380262766544827E-2</v>
      </c>
      <c r="AL2362" s="137">
        <f t="shared" si="479"/>
        <v>0.9843013228178441</v>
      </c>
      <c r="AM2362" s="137">
        <f t="shared" si="480"/>
        <v>3.9380262766544827E-2</v>
      </c>
      <c r="AN2362" s="137" t="str">
        <f t="shared" si="481"/>
        <v/>
      </c>
      <c r="AO2362" s="137" t="str">
        <f t="shared" si="482"/>
        <v/>
      </c>
      <c r="AP2362" s="137">
        <f t="shared" si="483"/>
        <v>0</v>
      </c>
      <c r="AQ2362" s="137" t="str">
        <f t="shared" si="484"/>
        <v/>
      </c>
      <c r="AR2362" s="137" t="str">
        <f t="shared" si="485"/>
        <v/>
      </c>
      <c r="AZ2362" s="163"/>
      <c r="BA2362" s="142"/>
      <c r="BB2362" s="163"/>
      <c r="BC2362" s="174"/>
      <c r="BD2362" s="174"/>
      <c r="BE2362" s="174"/>
      <c r="BF2362" s="174"/>
      <c r="BG2362" s="164"/>
      <c r="BH2362" s="164"/>
      <c r="BI2362" s="164"/>
      <c r="BK2362" s="137">
        <v>1515</v>
      </c>
      <c r="BL2362" s="137">
        <f t="shared" si="473"/>
        <v>9.6895999999999773</v>
      </c>
      <c r="BM2362" s="137">
        <f t="shared" si="474"/>
        <v>0.20685645519030899</v>
      </c>
      <c r="BN2362" s="137">
        <f t="shared" si="475"/>
        <v>3.9116244899092822E-4</v>
      </c>
      <c r="BO2362" s="137" t="str">
        <f t="shared" si="476"/>
        <v/>
      </c>
      <c r="BP2362" s="137" t="str">
        <f t="shared" si="472"/>
        <v/>
      </c>
    </row>
    <row r="2363" spans="3:68" ht="20.100000000000001" customHeight="1" x14ac:dyDescent="0.25">
      <c r="C2363" s="12"/>
      <c r="E2363" s="130"/>
      <c r="F2363" s="130"/>
      <c r="S2363" s="138"/>
      <c r="U2363" s="154"/>
      <c r="V2363" s="154"/>
      <c r="AF2363" s="137">
        <v>1539</v>
      </c>
      <c r="AG2363" s="137">
        <f t="shared" si="477"/>
        <v>2.1559999999999997</v>
      </c>
      <c r="AK2363" s="137">
        <f t="shared" si="478"/>
        <v>3.9042419939437932E-2</v>
      </c>
      <c r="AL2363" s="137">
        <f t="shared" si="479"/>
        <v>0.98445816742209846</v>
      </c>
      <c r="AM2363" s="137">
        <f t="shared" si="480"/>
        <v>3.9042419939437932E-2</v>
      </c>
      <c r="AN2363" s="137" t="str">
        <f t="shared" si="481"/>
        <v/>
      </c>
      <c r="AO2363" s="137" t="str">
        <f t="shared" si="482"/>
        <v/>
      </c>
      <c r="AP2363" s="137">
        <f t="shared" si="483"/>
        <v>0</v>
      </c>
      <c r="AQ2363" s="137" t="str">
        <f t="shared" si="484"/>
        <v/>
      </c>
      <c r="AR2363" s="137" t="str">
        <f t="shared" si="485"/>
        <v/>
      </c>
      <c r="AZ2363" s="163"/>
      <c r="BA2363" s="142"/>
      <c r="BB2363" s="163"/>
      <c r="BC2363" s="174"/>
      <c r="BD2363" s="174"/>
      <c r="BE2363" s="174"/>
      <c r="BF2363" s="174"/>
      <c r="BG2363" s="164"/>
      <c r="BH2363" s="164"/>
      <c r="BI2363" s="164"/>
      <c r="BK2363" s="137">
        <v>1516</v>
      </c>
      <c r="BL2363" s="137">
        <f t="shared" si="473"/>
        <v>9.6959999999999766</v>
      </c>
      <c r="BM2363" s="137">
        <f t="shared" si="474"/>
        <v>0.20646529274131806</v>
      </c>
      <c r="BN2363" s="137">
        <f t="shared" si="475"/>
        <v>3.905566813860728E-4</v>
      </c>
      <c r="BO2363" s="137" t="str">
        <f t="shared" si="476"/>
        <v/>
      </c>
      <c r="BP2363" s="137" t="str">
        <f t="shared" si="472"/>
        <v/>
      </c>
    </row>
    <row r="2364" spans="3:68" ht="20.100000000000001" customHeight="1" x14ac:dyDescent="0.25">
      <c r="C2364" s="12"/>
      <c r="E2364" s="130"/>
      <c r="F2364" s="130"/>
      <c r="S2364" s="138"/>
      <c r="U2364" s="154"/>
      <c r="V2364" s="154"/>
      <c r="AF2364" s="137">
        <v>1540</v>
      </c>
      <c r="AG2364" s="137">
        <f t="shared" si="477"/>
        <v>2.16</v>
      </c>
      <c r="AK2364" s="137">
        <f t="shared" si="478"/>
        <v>3.8706856147455608E-2</v>
      </c>
      <c r="AL2364" s="137">
        <f t="shared" si="479"/>
        <v>0.98461366521607452</v>
      </c>
      <c r="AM2364" s="137">
        <f t="shared" si="480"/>
        <v>3.8706856147455608E-2</v>
      </c>
      <c r="AN2364" s="137" t="str">
        <f t="shared" si="481"/>
        <v/>
      </c>
      <c r="AO2364" s="137" t="str">
        <f t="shared" si="482"/>
        <v/>
      </c>
      <c r="AP2364" s="137">
        <f t="shared" si="483"/>
        <v>0</v>
      </c>
      <c r="AQ2364" s="137" t="str">
        <f t="shared" si="484"/>
        <v/>
      </c>
      <c r="AR2364" s="137" t="str">
        <f t="shared" si="485"/>
        <v/>
      </c>
      <c r="AZ2364" s="163"/>
      <c r="BA2364" s="142"/>
      <c r="BB2364" s="163"/>
      <c r="BC2364" s="174"/>
      <c r="BD2364" s="174"/>
      <c r="BE2364" s="174"/>
      <c r="BF2364" s="174"/>
      <c r="BG2364" s="164"/>
      <c r="BH2364" s="164"/>
      <c r="BI2364" s="164"/>
      <c r="BK2364" s="137">
        <v>1517</v>
      </c>
      <c r="BL2364" s="137">
        <f t="shared" si="473"/>
        <v>9.7023999999999759</v>
      </c>
      <c r="BM2364" s="137">
        <f t="shared" si="474"/>
        <v>0.20607473605993198</v>
      </c>
      <c r="BN2364" s="137">
        <f t="shared" si="475"/>
        <v>3.8995142743170064E-4</v>
      </c>
      <c r="BO2364" s="137" t="str">
        <f t="shared" si="476"/>
        <v/>
      </c>
      <c r="BP2364" s="137" t="str">
        <f t="shared" si="472"/>
        <v/>
      </c>
    </row>
    <row r="2365" spans="3:68" ht="20.100000000000001" customHeight="1" x14ac:dyDescent="0.25">
      <c r="C2365" s="12"/>
      <c r="E2365" s="130"/>
      <c r="F2365" s="130"/>
      <c r="S2365" s="138"/>
      <c r="U2365" s="154"/>
      <c r="V2365" s="154"/>
      <c r="AF2365" s="137">
        <v>1541</v>
      </c>
      <c r="AG2365" s="137">
        <f t="shared" si="477"/>
        <v>2.1639999999999997</v>
      </c>
      <c r="AK2365" s="137">
        <f t="shared" si="478"/>
        <v>3.8373562494439975E-2</v>
      </c>
      <c r="AL2365" s="137">
        <f t="shared" si="479"/>
        <v>0.98476782529813145</v>
      </c>
      <c r="AM2365" s="137">
        <f t="shared" si="480"/>
        <v>3.8373562494439975E-2</v>
      </c>
      <c r="AN2365" s="137" t="str">
        <f t="shared" si="481"/>
        <v/>
      </c>
      <c r="AO2365" s="137" t="str">
        <f t="shared" si="482"/>
        <v/>
      </c>
      <c r="AP2365" s="137">
        <f t="shared" si="483"/>
        <v>0</v>
      </c>
      <c r="AQ2365" s="137" t="str">
        <f t="shared" si="484"/>
        <v/>
      </c>
      <c r="AR2365" s="137" t="str">
        <f t="shared" si="485"/>
        <v/>
      </c>
      <c r="AZ2365" s="163"/>
      <c r="BA2365" s="142"/>
      <c r="BB2365" s="163"/>
      <c r="BC2365" s="174"/>
      <c r="BD2365" s="174"/>
      <c r="BE2365" s="174"/>
      <c r="BF2365" s="174"/>
      <c r="BG2365" s="164"/>
      <c r="BH2365" s="164"/>
      <c r="BI2365" s="164"/>
      <c r="BK2365" s="137">
        <v>1518</v>
      </c>
      <c r="BL2365" s="137">
        <f t="shared" si="473"/>
        <v>9.7087999999999752</v>
      </c>
      <c r="BM2365" s="137">
        <f t="shared" si="474"/>
        <v>0.20568478463250028</v>
      </c>
      <c r="BN2365" s="137">
        <f t="shared" si="475"/>
        <v>3.8934668820708729E-4</v>
      </c>
      <c r="BO2365" s="137" t="str">
        <f t="shared" si="476"/>
        <v/>
      </c>
      <c r="BP2365" s="137" t="str">
        <f t="shared" si="472"/>
        <v/>
      </c>
    </row>
    <row r="2366" spans="3:68" ht="20.100000000000001" customHeight="1" x14ac:dyDescent="0.25">
      <c r="C2366" s="12"/>
      <c r="E2366" s="130"/>
      <c r="F2366" s="130"/>
      <c r="S2366" s="138"/>
      <c r="U2366" s="154"/>
      <c r="V2366" s="154"/>
      <c r="AF2366" s="137">
        <v>1542</v>
      </c>
      <c r="AG2366" s="137">
        <f t="shared" si="477"/>
        <v>2.1680000000000001</v>
      </c>
      <c r="AK2366" s="137">
        <f t="shared" si="478"/>
        <v>3.8042530052267994E-2</v>
      </c>
      <c r="AL2366" s="137">
        <f t="shared" si="479"/>
        <v>0.98492065673097928</v>
      </c>
      <c r="AM2366" s="137">
        <f t="shared" si="480"/>
        <v>3.8042530052267994E-2</v>
      </c>
      <c r="AN2366" s="137" t="str">
        <f t="shared" si="481"/>
        <v/>
      </c>
      <c r="AO2366" s="137" t="str">
        <f t="shared" si="482"/>
        <v/>
      </c>
      <c r="AP2366" s="137">
        <f t="shared" si="483"/>
        <v>0</v>
      </c>
      <c r="AQ2366" s="137" t="str">
        <f t="shared" si="484"/>
        <v/>
      </c>
      <c r="AR2366" s="137" t="str">
        <f t="shared" si="485"/>
        <v/>
      </c>
      <c r="AZ2366" s="163"/>
      <c r="BA2366" s="142"/>
      <c r="BB2366" s="163"/>
      <c r="BC2366" s="174"/>
      <c r="BD2366" s="174"/>
      <c r="BE2366" s="174"/>
      <c r="BF2366" s="174"/>
      <c r="BG2366" s="164"/>
      <c r="BH2366" s="164"/>
      <c r="BI2366" s="164"/>
      <c r="BK2366" s="137">
        <v>1519</v>
      </c>
      <c r="BL2366" s="137">
        <f t="shared" si="473"/>
        <v>9.7151999999999745</v>
      </c>
      <c r="BM2366" s="137">
        <f t="shared" si="474"/>
        <v>0.2052954379442932</v>
      </c>
      <c r="BN2366" s="137">
        <f t="shared" si="475"/>
        <v>3.8874246478404206E-4</v>
      </c>
      <c r="BO2366" s="137" t="str">
        <f t="shared" si="476"/>
        <v/>
      </c>
      <c r="BP2366" s="137" t="str">
        <f t="shared" si="472"/>
        <v/>
      </c>
    </row>
    <row r="2367" spans="3:68" ht="20.100000000000001" customHeight="1" x14ac:dyDescent="0.25">
      <c r="C2367" s="12"/>
      <c r="E2367" s="130"/>
      <c r="F2367" s="130"/>
      <c r="S2367" s="138"/>
      <c r="U2367" s="154"/>
      <c r="V2367" s="154"/>
      <c r="AF2367" s="137">
        <v>1543</v>
      </c>
      <c r="AG2367" s="137">
        <f t="shared" si="477"/>
        <v>2.1719999999999997</v>
      </c>
      <c r="AK2367" s="137">
        <f t="shared" si="478"/>
        <v>3.7713749861696219E-2</v>
      </c>
      <c r="AL2367" s="137">
        <f t="shared" si="479"/>
        <v>0.98507216854155311</v>
      </c>
      <c r="AM2367" s="137">
        <f t="shared" si="480"/>
        <v>3.7713749861696219E-2</v>
      </c>
      <c r="AN2367" s="137" t="str">
        <f t="shared" si="481"/>
        <v/>
      </c>
      <c r="AO2367" s="137" t="str">
        <f t="shared" si="482"/>
        <v/>
      </c>
      <c r="AP2367" s="137">
        <f t="shared" si="483"/>
        <v>0</v>
      </c>
      <c r="AQ2367" s="137" t="str">
        <f t="shared" si="484"/>
        <v/>
      </c>
      <c r="AR2367" s="137" t="str">
        <f t="shared" si="485"/>
        <v/>
      </c>
      <c r="AZ2367" s="163"/>
      <c r="BA2367" s="142"/>
      <c r="BB2367" s="163"/>
      <c r="BC2367" s="174"/>
      <c r="BD2367" s="174"/>
      <c r="BE2367" s="174"/>
      <c r="BF2367" s="174"/>
      <c r="BG2367" s="164"/>
      <c r="BH2367" s="164"/>
      <c r="BI2367" s="164"/>
      <c r="BK2367" s="137">
        <v>1520</v>
      </c>
      <c r="BL2367" s="137">
        <f t="shared" si="473"/>
        <v>9.7215999999999738</v>
      </c>
      <c r="BM2367" s="137">
        <f t="shared" si="474"/>
        <v>0.20490669547950915</v>
      </c>
      <c r="BN2367" s="137">
        <f t="shared" si="475"/>
        <v>3.8813875822840682E-4</v>
      </c>
      <c r="BO2367" s="137" t="str">
        <f t="shared" si="476"/>
        <v/>
      </c>
      <c r="BP2367" s="137" t="str">
        <f t="shared" si="472"/>
        <v/>
      </c>
    </row>
    <row r="2368" spans="3:68" ht="20.100000000000001" customHeight="1" x14ac:dyDescent="0.25">
      <c r="C2368" s="12"/>
      <c r="E2368" s="130"/>
      <c r="F2368" s="130"/>
      <c r="S2368" s="138"/>
      <c r="U2368" s="154"/>
      <c r="V2368" s="154"/>
      <c r="AF2368" s="137">
        <v>1544</v>
      </c>
      <c r="AG2368" s="137">
        <f t="shared" si="477"/>
        <v>2.1760000000000002</v>
      </c>
      <c r="AK2368" s="137">
        <f t="shared" si="478"/>
        <v>3.7387212933199583E-2</v>
      </c>
      <c r="AL2368" s="137">
        <f t="shared" si="479"/>
        <v>0.98522236972089028</v>
      </c>
      <c r="AM2368" s="137">
        <f t="shared" si="480"/>
        <v>3.7387212933199583E-2</v>
      </c>
      <c r="AN2368" s="137" t="str">
        <f t="shared" si="481"/>
        <v/>
      </c>
      <c r="AO2368" s="137" t="str">
        <f t="shared" si="482"/>
        <v/>
      </c>
      <c r="AP2368" s="137">
        <f t="shared" si="483"/>
        <v>0</v>
      </c>
      <c r="AQ2368" s="137" t="str">
        <f t="shared" si="484"/>
        <v/>
      </c>
      <c r="AR2368" s="137" t="str">
        <f t="shared" si="485"/>
        <v/>
      </c>
      <c r="AZ2368" s="163"/>
      <c r="BA2368" s="142"/>
      <c r="BB2368" s="163"/>
      <c r="BC2368" s="174"/>
      <c r="BD2368" s="174"/>
      <c r="BE2368" s="174"/>
      <c r="BF2368" s="174"/>
      <c r="BG2368" s="164"/>
      <c r="BH2368" s="164"/>
      <c r="BI2368" s="164"/>
      <c r="BK2368" s="137">
        <v>1521</v>
      </c>
      <c r="BL2368" s="137">
        <f t="shared" si="473"/>
        <v>9.7279999999999731</v>
      </c>
      <c r="BM2368" s="137">
        <f t="shared" si="474"/>
        <v>0.20451855672128075</v>
      </c>
      <c r="BN2368" s="137">
        <f t="shared" si="475"/>
        <v>3.8753556959819635E-4</v>
      </c>
      <c r="BO2368" s="137" t="str">
        <f t="shared" si="476"/>
        <v/>
      </c>
      <c r="BP2368" s="137" t="str">
        <f t="shared" si="472"/>
        <v/>
      </c>
    </row>
    <row r="2369" spans="3:68" ht="20.100000000000001" customHeight="1" x14ac:dyDescent="0.25">
      <c r="C2369" s="12"/>
      <c r="E2369" s="130"/>
      <c r="F2369" s="130"/>
      <c r="S2369" s="138"/>
      <c r="U2369" s="154"/>
      <c r="V2369" s="154"/>
      <c r="AF2369" s="137">
        <v>1545</v>
      </c>
      <c r="AG2369" s="137">
        <f t="shared" si="477"/>
        <v>2.1799999999999997</v>
      </c>
      <c r="AK2369" s="137">
        <f t="shared" si="478"/>
        <v>3.7062910247806502E-2</v>
      </c>
      <c r="AL2369" s="137">
        <f t="shared" si="479"/>
        <v>0.98537126922401075</v>
      </c>
      <c r="AM2369" s="137">
        <f t="shared" si="480"/>
        <v>3.7062910247806502E-2</v>
      </c>
      <c r="AN2369" s="137" t="str">
        <f t="shared" si="481"/>
        <v/>
      </c>
      <c r="AO2369" s="137" t="str">
        <f t="shared" si="482"/>
        <v/>
      </c>
      <c r="AP2369" s="137">
        <f t="shared" si="483"/>
        <v>0</v>
      </c>
      <c r="AQ2369" s="137" t="str">
        <f t="shared" si="484"/>
        <v/>
      </c>
      <c r="AR2369" s="137" t="str">
        <f t="shared" si="485"/>
        <v/>
      </c>
      <c r="AZ2369" s="163"/>
      <c r="BA2369" s="142"/>
      <c r="BB2369" s="163"/>
      <c r="BC2369" s="174"/>
      <c r="BD2369" s="174"/>
      <c r="BE2369" s="174"/>
      <c r="BF2369" s="174"/>
      <c r="BG2369" s="164"/>
      <c r="BH2369" s="164"/>
      <c r="BI2369" s="164"/>
      <c r="BK2369" s="137">
        <v>1522</v>
      </c>
      <c r="BL2369" s="137">
        <f t="shared" si="473"/>
        <v>9.7343999999999724</v>
      </c>
      <c r="BM2369" s="137">
        <f t="shared" si="474"/>
        <v>0.20413102115168255</v>
      </c>
      <c r="BN2369" s="137">
        <f t="shared" si="475"/>
        <v>3.8693289994434776E-4</v>
      </c>
      <c r="BO2369" s="137" t="str">
        <f t="shared" si="476"/>
        <v/>
      </c>
      <c r="BP2369" s="137" t="str">
        <f t="shared" si="472"/>
        <v/>
      </c>
    </row>
    <row r="2370" spans="3:68" ht="20.100000000000001" customHeight="1" x14ac:dyDescent="0.25">
      <c r="C2370" s="12"/>
      <c r="E2370" s="130"/>
      <c r="F2370" s="130"/>
      <c r="S2370" s="138"/>
      <c r="U2370" s="154"/>
      <c r="V2370" s="154"/>
      <c r="AF2370" s="137">
        <v>1546</v>
      </c>
      <c r="AG2370" s="137">
        <f t="shared" si="477"/>
        <v>2.1840000000000002</v>
      </c>
      <c r="AK2370" s="137">
        <f t="shared" si="478"/>
        <v>3.6740832757928006E-2</v>
      </c>
      <c r="AL2370" s="137">
        <f t="shared" si="479"/>
        <v>0.98551887596980126</v>
      </c>
      <c r="AM2370" s="137">
        <f t="shared" si="480"/>
        <v>3.6740832757928006E-2</v>
      </c>
      <c r="AN2370" s="137" t="str">
        <f t="shared" si="481"/>
        <v/>
      </c>
      <c r="AO2370" s="137" t="str">
        <f t="shared" si="482"/>
        <v/>
      </c>
      <c r="AP2370" s="137">
        <f t="shared" si="483"/>
        <v>0</v>
      </c>
      <c r="AQ2370" s="137" t="str">
        <f t="shared" si="484"/>
        <v/>
      </c>
      <c r="AR2370" s="137" t="str">
        <f t="shared" si="485"/>
        <v/>
      </c>
      <c r="AZ2370" s="163"/>
      <c r="BA2370" s="142"/>
      <c r="BB2370" s="163"/>
      <c r="BC2370" s="174"/>
      <c r="BD2370" s="174"/>
      <c r="BE2370" s="174"/>
      <c r="BF2370" s="174"/>
      <c r="BG2370" s="164"/>
      <c r="BH2370" s="164"/>
      <c r="BI2370" s="164"/>
      <c r="BK2370" s="137">
        <v>1523</v>
      </c>
      <c r="BL2370" s="137">
        <f t="shared" si="473"/>
        <v>9.7407999999999717</v>
      </c>
      <c r="BM2370" s="137">
        <f t="shared" si="474"/>
        <v>0.2037440882517382</v>
      </c>
      <c r="BN2370" s="137">
        <f t="shared" si="475"/>
        <v>3.8633075031171971E-4</v>
      </c>
      <c r="BO2370" s="137" t="str">
        <f t="shared" si="476"/>
        <v/>
      </c>
      <c r="BP2370" s="137" t="str">
        <f t="shared" si="472"/>
        <v/>
      </c>
    </row>
    <row r="2371" spans="3:68" ht="20.100000000000001" customHeight="1" x14ac:dyDescent="0.25">
      <c r="C2371" s="12"/>
      <c r="E2371" s="130"/>
      <c r="F2371" s="130"/>
      <c r="S2371" s="138"/>
      <c r="U2371" s="154"/>
      <c r="V2371" s="154"/>
      <c r="AF2371" s="137">
        <v>1547</v>
      </c>
      <c r="AG2371" s="137">
        <f t="shared" si="477"/>
        <v>2.1879999999999997</v>
      </c>
      <c r="AK2371" s="137">
        <f t="shared" si="478"/>
        <v>3.6420971388182989E-2</v>
      </c>
      <c r="AL2371" s="137">
        <f t="shared" si="479"/>
        <v>0.9856651988409022</v>
      </c>
      <c r="AM2371" s="137">
        <f t="shared" si="480"/>
        <v>3.6420971388182989E-2</v>
      </c>
      <c r="AN2371" s="137" t="str">
        <f t="shared" si="481"/>
        <v/>
      </c>
      <c r="AO2371" s="137" t="str">
        <f t="shared" si="482"/>
        <v/>
      </c>
      <c r="AP2371" s="137">
        <f t="shared" si="483"/>
        <v>0</v>
      </c>
      <c r="AQ2371" s="137" t="str">
        <f t="shared" si="484"/>
        <v/>
      </c>
      <c r="AR2371" s="137" t="str">
        <f t="shared" si="485"/>
        <v/>
      </c>
      <c r="AZ2371" s="163"/>
      <c r="BA2371" s="142"/>
      <c r="BB2371" s="163"/>
      <c r="BC2371" s="174"/>
      <c r="BD2371" s="174"/>
      <c r="BE2371" s="174"/>
      <c r="BF2371" s="174"/>
      <c r="BG2371" s="164"/>
      <c r="BH2371" s="164"/>
      <c r="BI2371" s="164"/>
      <c r="BK2371" s="137">
        <v>1524</v>
      </c>
      <c r="BL2371" s="137">
        <f t="shared" si="473"/>
        <v>9.747199999999971</v>
      </c>
      <c r="BM2371" s="137">
        <f t="shared" si="474"/>
        <v>0.20335775750142648</v>
      </c>
      <c r="BN2371" s="137">
        <f t="shared" si="475"/>
        <v>3.8572912173712171E-4</v>
      </c>
      <c r="BO2371" s="137" t="str">
        <f t="shared" si="476"/>
        <v/>
      </c>
      <c r="BP2371" s="137" t="str">
        <f t="shared" si="472"/>
        <v/>
      </c>
    </row>
    <row r="2372" spans="3:68" ht="20.100000000000001" customHeight="1" x14ac:dyDescent="0.25">
      <c r="C2372" s="12"/>
      <c r="E2372" s="130"/>
      <c r="F2372" s="130"/>
      <c r="S2372" s="138"/>
      <c r="U2372" s="154"/>
      <c r="V2372" s="154"/>
      <c r="AF2372" s="137">
        <v>1548</v>
      </c>
      <c r="AG2372" s="137">
        <f t="shared" si="477"/>
        <v>2.1920000000000002</v>
      </c>
      <c r="AK2372" s="137">
        <f t="shared" si="478"/>
        <v>3.6103317036217532E-2</v>
      </c>
      <c r="AL2372" s="137">
        <f t="shared" si="479"/>
        <v>0.98581024668359829</v>
      </c>
      <c r="AM2372" s="137">
        <f t="shared" si="480"/>
        <v>3.6103317036217532E-2</v>
      </c>
      <c r="AN2372" s="137" t="str">
        <f t="shared" si="481"/>
        <v/>
      </c>
      <c r="AO2372" s="137" t="str">
        <f t="shared" si="482"/>
        <v/>
      </c>
      <c r="AP2372" s="137">
        <f t="shared" si="483"/>
        <v>0</v>
      </c>
      <c r="AQ2372" s="137" t="str">
        <f t="shared" si="484"/>
        <v/>
      </c>
      <c r="AR2372" s="137" t="str">
        <f t="shared" si="485"/>
        <v/>
      </c>
      <c r="AZ2372" s="163"/>
      <c r="BA2372" s="142"/>
      <c r="BB2372" s="163"/>
      <c r="BC2372" s="174"/>
      <c r="BD2372" s="174"/>
      <c r="BE2372" s="174"/>
      <c r="BF2372" s="174"/>
      <c r="BG2372" s="164"/>
      <c r="BH2372" s="164"/>
      <c r="BI2372" s="164"/>
      <c r="BK2372" s="137">
        <v>1525</v>
      </c>
      <c r="BL2372" s="137">
        <f t="shared" si="473"/>
        <v>9.7535999999999703</v>
      </c>
      <c r="BM2372" s="137">
        <f t="shared" si="474"/>
        <v>0.20297202837968936</v>
      </c>
      <c r="BN2372" s="137">
        <f t="shared" si="475"/>
        <v>3.8512801525114604E-4</v>
      </c>
      <c r="BO2372" s="137" t="str">
        <f t="shared" si="476"/>
        <v/>
      </c>
      <c r="BP2372" s="137" t="str">
        <f t="shared" si="472"/>
        <v/>
      </c>
    </row>
    <row r="2373" spans="3:68" ht="20.100000000000001" customHeight="1" x14ac:dyDescent="0.25">
      <c r="C2373" s="12"/>
      <c r="E2373" s="130"/>
      <c r="F2373" s="130"/>
      <c r="S2373" s="138"/>
      <c r="U2373" s="154"/>
      <c r="V2373" s="154"/>
      <c r="AF2373" s="137">
        <v>1549</v>
      </c>
      <c r="AG2373" s="137">
        <f t="shared" si="477"/>
        <v>2.1959999999999997</v>
      </c>
      <c r="AK2373" s="137">
        <f t="shared" si="478"/>
        <v>3.5787860573520222E-2</v>
      </c>
      <c r="AL2373" s="137">
        <f t="shared" si="479"/>
        <v>0.98595402830771206</v>
      </c>
      <c r="AM2373" s="137">
        <f t="shared" si="480"/>
        <v>3.5787860573520222E-2</v>
      </c>
      <c r="AN2373" s="137" t="str">
        <f t="shared" si="481"/>
        <v/>
      </c>
      <c r="AO2373" s="137" t="str">
        <f t="shared" si="482"/>
        <v/>
      </c>
      <c r="AP2373" s="137">
        <f t="shared" si="483"/>
        <v>0</v>
      </c>
      <c r="AQ2373" s="137" t="str">
        <f t="shared" si="484"/>
        <v/>
      </c>
      <c r="AR2373" s="137" t="str">
        <f t="shared" si="485"/>
        <v/>
      </c>
      <c r="AZ2373" s="163"/>
      <c r="BA2373" s="142"/>
      <c r="BB2373" s="163"/>
      <c r="BC2373" s="174"/>
      <c r="BD2373" s="174"/>
      <c r="BE2373" s="174"/>
      <c r="BF2373" s="174"/>
      <c r="BG2373" s="164"/>
      <c r="BH2373" s="164"/>
      <c r="BI2373" s="164"/>
      <c r="BK2373" s="137">
        <v>1526</v>
      </c>
      <c r="BL2373" s="137">
        <f t="shared" si="473"/>
        <v>9.7599999999999696</v>
      </c>
      <c r="BM2373" s="137">
        <f t="shared" si="474"/>
        <v>0.20258690036443822</v>
      </c>
      <c r="BN2373" s="137">
        <f t="shared" si="475"/>
        <v>3.8452743187716854E-4</v>
      </c>
      <c r="BO2373" s="137" t="str">
        <f t="shared" si="476"/>
        <v/>
      </c>
      <c r="BP2373" s="137" t="str">
        <f t="shared" si="472"/>
        <v/>
      </c>
    </row>
    <row r="2374" spans="3:68" ht="20.100000000000001" customHeight="1" x14ac:dyDescent="0.25">
      <c r="C2374" s="12"/>
      <c r="E2374" s="130"/>
      <c r="F2374" s="130"/>
      <c r="S2374" s="138"/>
      <c r="U2374" s="154"/>
      <c r="V2374" s="154"/>
      <c r="AF2374" s="137">
        <v>1550</v>
      </c>
      <c r="AG2374" s="137">
        <f t="shared" si="477"/>
        <v>2.2000000000000002</v>
      </c>
      <c r="AK2374" s="137">
        <f t="shared" si="478"/>
        <v>3.5474592846231424E-2</v>
      </c>
      <c r="AL2374" s="137">
        <f t="shared" si="479"/>
        <v>0.98609655248650141</v>
      </c>
      <c r="AM2374" s="137">
        <f t="shared" si="480"/>
        <v>3.5474592846231424E-2</v>
      </c>
      <c r="AN2374" s="137" t="str">
        <f t="shared" si="481"/>
        <v/>
      </c>
      <c r="AO2374" s="137" t="str">
        <f t="shared" si="482"/>
        <v/>
      </c>
      <c r="AP2374" s="137">
        <f t="shared" si="483"/>
        <v>0</v>
      </c>
      <c r="AQ2374" s="137" t="str">
        <f t="shared" si="484"/>
        <v/>
      </c>
      <c r="AR2374" s="137" t="str">
        <f t="shared" si="485"/>
        <v/>
      </c>
      <c r="AZ2374" s="163"/>
      <c r="BA2374" s="142"/>
      <c r="BB2374" s="163"/>
      <c r="BC2374" s="174"/>
      <c r="BD2374" s="174"/>
      <c r="BE2374" s="174"/>
      <c r="BF2374" s="174"/>
      <c r="BG2374" s="164"/>
      <c r="BH2374" s="164"/>
      <c r="BI2374" s="164"/>
      <c r="BK2374" s="137">
        <v>1527</v>
      </c>
      <c r="BL2374" s="137">
        <f t="shared" si="473"/>
        <v>9.7663999999999689</v>
      </c>
      <c r="BM2374" s="137">
        <f t="shared" si="474"/>
        <v>0.20220237293256105</v>
      </c>
      <c r="BN2374" s="137">
        <f t="shared" si="475"/>
        <v>3.8392737263207022E-4</v>
      </c>
      <c r="BO2374" s="137" t="str">
        <f t="shared" si="476"/>
        <v/>
      </c>
      <c r="BP2374" s="137" t="str">
        <f t="shared" si="472"/>
        <v/>
      </c>
    </row>
    <row r="2375" spans="3:68" ht="20.100000000000001" customHeight="1" x14ac:dyDescent="0.25">
      <c r="C2375" s="12"/>
      <c r="E2375" s="130"/>
      <c r="F2375" s="130"/>
      <c r="S2375" s="138"/>
      <c r="U2375" s="154"/>
      <c r="V2375" s="154"/>
      <c r="AF2375" s="137">
        <v>1551</v>
      </c>
      <c r="AG2375" s="137">
        <f t="shared" si="477"/>
        <v>2.2039999999999997</v>
      </c>
      <c r="AK2375" s="137">
        <f t="shared" si="478"/>
        <v>3.5163504675948587E-2</v>
      </c>
      <c r="AL2375" s="137">
        <f t="shared" si="479"/>
        <v>0.98623782795655901</v>
      </c>
      <c r="AM2375" s="137">
        <f t="shared" si="480"/>
        <v>3.5163504675948587E-2</v>
      </c>
      <c r="AN2375" s="137" t="str">
        <f t="shared" si="481"/>
        <v/>
      </c>
      <c r="AO2375" s="137" t="str">
        <f t="shared" si="482"/>
        <v/>
      </c>
      <c r="AP2375" s="137">
        <f t="shared" si="483"/>
        <v>0</v>
      </c>
      <c r="AQ2375" s="137" t="str">
        <f t="shared" si="484"/>
        <v/>
      </c>
      <c r="AR2375" s="137" t="str">
        <f t="shared" si="485"/>
        <v/>
      </c>
      <c r="AZ2375" s="163"/>
      <c r="BA2375" s="142"/>
      <c r="BB2375" s="163"/>
      <c r="BC2375" s="174"/>
      <c r="BD2375" s="174"/>
      <c r="BE2375" s="174"/>
      <c r="BF2375" s="174"/>
      <c r="BG2375" s="164"/>
      <c r="BH2375" s="164"/>
      <c r="BI2375" s="164"/>
      <c r="BK2375" s="137">
        <v>1528</v>
      </c>
      <c r="BL2375" s="137">
        <f t="shared" si="473"/>
        <v>9.7727999999999682</v>
      </c>
      <c r="BM2375" s="137">
        <f t="shared" si="474"/>
        <v>0.20181844555992898</v>
      </c>
      <c r="BN2375" s="137">
        <f t="shared" si="475"/>
        <v>3.8332783852504382E-4</v>
      </c>
      <c r="BO2375" s="137" t="str">
        <f t="shared" si="476"/>
        <v/>
      </c>
      <c r="BP2375" s="137" t="str">
        <f t="shared" si="472"/>
        <v/>
      </c>
    </row>
    <row r="2376" spans="3:68" ht="20.100000000000001" customHeight="1" x14ac:dyDescent="0.25">
      <c r="C2376" s="12"/>
      <c r="E2376" s="130"/>
      <c r="F2376" s="130"/>
      <c r="S2376" s="138"/>
      <c r="U2376" s="154"/>
      <c r="V2376" s="154"/>
      <c r="AF2376" s="137">
        <v>1552</v>
      </c>
      <c r="AG2376" s="137">
        <f t="shared" si="477"/>
        <v>2.2080000000000002</v>
      </c>
      <c r="AK2376" s="137">
        <f t="shared" si="478"/>
        <v>3.4854586860525415E-2</v>
      </c>
      <c r="AL2376" s="137">
        <f t="shared" si="479"/>
        <v>0.98637786341771649</v>
      </c>
      <c r="AM2376" s="137">
        <f t="shared" si="480"/>
        <v>3.4854586860525415E-2</v>
      </c>
      <c r="AN2376" s="137" t="str">
        <f t="shared" si="481"/>
        <v/>
      </c>
      <c r="AO2376" s="137" t="str">
        <f t="shared" si="482"/>
        <v/>
      </c>
      <c r="AP2376" s="137">
        <f t="shared" si="483"/>
        <v>0</v>
      </c>
      <c r="AQ2376" s="137" t="str">
        <f t="shared" si="484"/>
        <v/>
      </c>
      <c r="AR2376" s="137" t="str">
        <f t="shared" si="485"/>
        <v/>
      </c>
      <c r="AZ2376" s="163"/>
      <c r="BA2376" s="142"/>
      <c r="BB2376" s="163"/>
      <c r="BC2376" s="174"/>
      <c r="BD2376" s="174"/>
      <c r="BE2376" s="174"/>
      <c r="BF2376" s="174"/>
      <c r="BG2376" s="164"/>
      <c r="BH2376" s="164"/>
      <c r="BI2376" s="164"/>
      <c r="BK2376" s="137">
        <v>1529</v>
      </c>
      <c r="BL2376" s="137">
        <f t="shared" si="473"/>
        <v>9.7791999999999675</v>
      </c>
      <c r="BM2376" s="137">
        <f t="shared" si="474"/>
        <v>0.20143511772140393</v>
      </c>
      <c r="BN2376" s="137">
        <f t="shared" si="475"/>
        <v>3.8272883055928686E-4</v>
      </c>
      <c r="BO2376" s="137" t="str">
        <f t="shared" si="476"/>
        <v/>
      </c>
      <c r="BP2376" s="137" t="str">
        <f t="shared" si="472"/>
        <v/>
      </c>
    </row>
    <row r="2377" spans="3:68" ht="20.100000000000001" customHeight="1" x14ac:dyDescent="0.25">
      <c r="C2377" s="12"/>
      <c r="E2377" s="130"/>
      <c r="F2377" s="130"/>
      <c r="S2377" s="138"/>
      <c r="U2377" s="154"/>
      <c r="V2377" s="154"/>
      <c r="AF2377" s="137">
        <v>1553</v>
      </c>
      <c r="AG2377" s="137">
        <f t="shared" si="477"/>
        <v>2.2119999999999997</v>
      </c>
      <c r="AK2377" s="137">
        <f t="shared" si="478"/>
        <v>3.4547830174866838E-2</v>
      </c>
      <c r="AL2377" s="137">
        <f t="shared" si="479"/>
        <v>0.98651666753295053</v>
      </c>
      <c r="AM2377" s="137">
        <f t="shared" si="480"/>
        <v>3.4547830174866838E-2</v>
      </c>
      <c r="AN2377" s="137" t="str">
        <f t="shared" si="481"/>
        <v/>
      </c>
      <c r="AO2377" s="137" t="str">
        <f t="shared" si="482"/>
        <v/>
      </c>
      <c r="AP2377" s="137">
        <f t="shared" si="483"/>
        <v>0</v>
      </c>
      <c r="AQ2377" s="137" t="str">
        <f t="shared" si="484"/>
        <v/>
      </c>
      <c r="AR2377" s="137" t="str">
        <f t="shared" si="485"/>
        <v/>
      </c>
      <c r="AZ2377" s="163"/>
      <c r="BA2377" s="142"/>
      <c r="BB2377" s="163"/>
      <c r="BC2377" s="174"/>
      <c r="BD2377" s="174"/>
      <c r="BE2377" s="174"/>
      <c r="BF2377" s="174"/>
      <c r="BG2377" s="164"/>
      <c r="BH2377" s="164"/>
      <c r="BI2377" s="164"/>
      <c r="BK2377" s="137">
        <v>1530</v>
      </c>
      <c r="BL2377" s="137">
        <f t="shared" si="473"/>
        <v>9.7855999999999668</v>
      </c>
      <c r="BM2377" s="137">
        <f t="shared" si="474"/>
        <v>0.20105238889084465</v>
      </c>
      <c r="BN2377" s="137">
        <f t="shared" si="475"/>
        <v>3.8213034973094695E-4</v>
      </c>
      <c r="BO2377" s="137" t="str">
        <f t="shared" si="476"/>
        <v/>
      </c>
      <c r="BP2377" s="137" t="str">
        <f t="shared" si="472"/>
        <v/>
      </c>
    </row>
    <row r="2378" spans="3:68" ht="20.100000000000001" customHeight="1" x14ac:dyDescent="0.25">
      <c r="C2378" s="12"/>
      <c r="E2378" s="130"/>
      <c r="F2378" s="130"/>
      <c r="S2378" s="138"/>
      <c r="U2378" s="154"/>
      <c r="V2378" s="154"/>
      <c r="AF2378" s="137">
        <v>1554</v>
      </c>
      <c r="AG2378" s="137">
        <f t="shared" si="477"/>
        <v>2.2160000000000002</v>
      </c>
      <c r="AK2378" s="137">
        <f t="shared" si="478"/>
        <v>3.4243225371718061E-2</v>
      </c>
      <c r="AL2378" s="137">
        <f t="shared" si="479"/>
        <v>0.98665424892829301</v>
      </c>
      <c r="AM2378" s="137">
        <f t="shared" si="480"/>
        <v>3.4243225371718061E-2</v>
      </c>
      <c r="AN2378" s="137" t="str">
        <f t="shared" si="481"/>
        <v/>
      </c>
      <c r="AO2378" s="137" t="str">
        <f t="shared" si="482"/>
        <v/>
      </c>
      <c r="AP2378" s="137">
        <f t="shared" si="483"/>
        <v>0</v>
      </c>
      <c r="AQ2378" s="137" t="str">
        <f t="shared" si="484"/>
        <v/>
      </c>
      <c r="AR2378" s="137" t="str">
        <f t="shared" si="485"/>
        <v/>
      </c>
      <c r="AZ2378" s="163"/>
      <c r="BA2378" s="142"/>
      <c r="BB2378" s="163"/>
      <c r="BC2378" s="174"/>
      <c r="BD2378" s="174"/>
      <c r="BE2378" s="174"/>
      <c r="BF2378" s="174"/>
      <c r="BG2378" s="164"/>
      <c r="BH2378" s="164"/>
      <c r="BI2378" s="164"/>
      <c r="BK2378" s="137">
        <v>1531</v>
      </c>
      <c r="BL2378" s="137">
        <f t="shared" si="473"/>
        <v>9.7919999999999661</v>
      </c>
      <c r="BM2378" s="137">
        <f t="shared" si="474"/>
        <v>0.2006702585411137</v>
      </c>
      <c r="BN2378" s="137">
        <f t="shared" si="475"/>
        <v>3.8153239702864994E-4</v>
      </c>
      <c r="BO2378" s="137" t="str">
        <f t="shared" si="476"/>
        <v/>
      </c>
      <c r="BP2378" s="137" t="str">
        <f t="shared" si="472"/>
        <v/>
      </c>
    </row>
    <row r="2379" spans="3:68" ht="20.100000000000001" customHeight="1" x14ac:dyDescent="0.25">
      <c r="C2379" s="12"/>
      <c r="E2379" s="130"/>
      <c r="F2379" s="130"/>
      <c r="S2379" s="138"/>
      <c r="U2379" s="154"/>
      <c r="V2379" s="154"/>
      <c r="AF2379" s="137">
        <v>1555</v>
      </c>
      <c r="AG2379" s="137">
        <f t="shared" si="477"/>
        <v>2.2199999999999998</v>
      </c>
      <c r="AK2379" s="137">
        <f t="shared" si="478"/>
        <v>3.3940763182449214E-2</v>
      </c>
      <c r="AL2379" s="137">
        <f t="shared" si="479"/>
        <v>0.98679061619274366</v>
      </c>
      <c r="AM2379" s="137">
        <f t="shared" si="480"/>
        <v>3.3940763182449214E-2</v>
      </c>
      <c r="AN2379" s="137" t="str">
        <f t="shared" si="481"/>
        <v/>
      </c>
      <c r="AO2379" s="137" t="str">
        <f t="shared" si="482"/>
        <v/>
      </c>
      <c r="AP2379" s="137">
        <f t="shared" si="483"/>
        <v>0</v>
      </c>
      <c r="AQ2379" s="137" t="str">
        <f t="shared" si="484"/>
        <v/>
      </c>
      <c r="AR2379" s="137" t="str">
        <f t="shared" si="485"/>
        <v/>
      </c>
      <c r="AZ2379" s="163"/>
      <c r="BA2379" s="142"/>
      <c r="BB2379" s="163"/>
      <c r="BC2379" s="174"/>
      <c r="BD2379" s="174"/>
      <c r="BE2379" s="174"/>
      <c r="BF2379" s="174"/>
      <c r="BG2379" s="164"/>
      <c r="BH2379" s="164"/>
      <c r="BI2379" s="164"/>
      <c r="BK2379" s="137">
        <v>1532</v>
      </c>
      <c r="BL2379" s="137">
        <f t="shared" si="473"/>
        <v>9.7983999999999654</v>
      </c>
      <c r="BM2379" s="137">
        <f t="shared" si="474"/>
        <v>0.20028872614408505</v>
      </c>
      <c r="BN2379" s="137">
        <f t="shared" si="475"/>
        <v>3.8093497343533178E-4</v>
      </c>
      <c r="BO2379" s="137" t="str">
        <f t="shared" si="476"/>
        <v/>
      </c>
      <c r="BP2379" s="137" t="str">
        <f t="shared" si="472"/>
        <v/>
      </c>
    </row>
    <row r="2380" spans="3:68" ht="20.100000000000001" customHeight="1" x14ac:dyDescent="0.25">
      <c r="C2380" s="12"/>
      <c r="E2380" s="130"/>
      <c r="F2380" s="130"/>
      <c r="S2380" s="138"/>
      <c r="U2380" s="154"/>
      <c r="V2380" s="154"/>
      <c r="AF2380" s="137">
        <v>1556</v>
      </c>
      <c r="AG2380" s="137">
        <f t="shared" si="477"/>
        <v>2.2240000000000002</v>
      </c>
      <c r="AK2380" s="137">
        <f t="shared" si="478"/>
        <v>3.3640434317833839E-2</v>
      </c>
      <c r="AL2380" s="137">
        <f t="shared" si="479"/>
        <v>0.98692577787818636</v>
      </c>
      <c r="AM2380" s="137">
        <f t="shared" si="480"/>
        <v>3.3640434317833839E-2</v>
      </c>
      <c r="AN2380" s="137" t="str">
        <f t="shared" si="481"/>
        <v/>
      </c>
      <c r="AO2380" s="137" t="str">
        <f t="shared" si="482"/>
        <v/>
      </c>
      <c r="AP2380" s="137">
        <f t="shared" si="483"/>
        <v>0</v>
      </c>
      <c r="AQ2380" s="137" t="str">
        <f t="shared" si="484"/>
        <v/>
      </c>
      <c r="AR2380" s="137" t="str">
        <f t="shared" si="485"/>
        <v/>
      </c>
      <c r="AZ2380" s="163"/>
      <c r="BA2380" s="142"/>
      <c r="BB2380" s="163"/>
      <c r="BC2380" s="174"/>
      <c r="BD2380" s="174"/>
      <c r="BE2380" s="174"/>
      <c r="BF2380" s="174"/>
      <c r="BG2380" s="164"/>
      <c r="BH2380" s="164"/>
      <c r="BI2380" s="164"/>
      <c r="BK2380" s="137">
        <v>1533</v>
      </c>
      <c r="BL2380" s="137">
        <f t="shared" si="473"/>
        <v>9.8047999999999647</v>
      </c>
      <c r="BM2380" s="137">
        <f t="shared" si="474"/>
        <v>0.19990779117064972</v>
      </c>
      <c r="BN2380" s="137">
        <f t="shared" si="475"/>
        <v>3.8033807992637891E-4</v>
      </c>
      <c r="BO2380" s="137" t="str">
        <f t="shared" si="476"/>
        <v/>
      </c>
      <c r="BP2380" s="137" t="str">
        <f t="shared" si="472"/>
        <v/>
      </c>
    </row>
    <row r="2381" spans="3:68" ht="20.100000000000001" customHeight="1" x14ac:dyDescent="0.25">
      <c r="C2381" s="12"/>
      <c r="E2381" s="130"/>
      <c r="F2381" s="130"/>
      <c r="S2381" s="138"/>
      <c r="U2381" s="154"/>
      <c r="V2381" s="154"/>
      <c r="AF2381" s="137">
        <v>1557</v>
      </c>
      <c r="AG2381" s="137">
        <f t="shared" si="477"/>
        <v>2.2279999999999998</v>
      </c>
      <c r="AK2381" s="137">
        <f t="shared" si="478"/>
        <v>3.3342229468823328E-2</v>
      </c>
      <c r="AL2381" s="137">
        <f t="shared" si="479"/>
        <v>0.98705974249930806</v>
      </c>
      <c r="AM2381" s="137">
        <f t="shared" si="480"/>
        <v>3.3342229468823328E-2</v>
      </c>
      <c r="AN2381" s="137" t="str">
        <f t="shared" si="481"/>
        <v/>
      </c>
      <c r="AO2381" s="137" t="str">
        <f t="shared" si="482"/>
        <v/>
      </c>
      <c r="AP2381" s="137">
        <f t="shared" si="483"/>
        <v>0</v>
      </c>
      <c r="AQ2381" s="137" t="str">
        <f t="shared" si="484"/>
        <v/>
      </c>
      <c r="AR2381" s="137" t="str">
        <f t="shared" si="485"/>
        <v/>
      </c>
      <c r="AZ2381" s="163"/>
      <c r="BA2381" s="142"/>
      <c r="BB2381" s="163"/>
      <c r="BC2381" s="174"/>
      <c r="BD2381" s="174"/>
      <c r="BE2381" s="174"/>
      <c r="BF2381" s="174"/>
      <c r="BG2381" s="164"/>
      <c r="BH2381" s="164"/>
      <c r="BI2381" s="164"/>
      <c r="BK2381" s="137">
        <v>1534</v>
      </c>
      <c r="BL2381" s="137">
        <f t="shared" si="473"/>
        <v>9.8111999999999639</v>
      </c>
      <c r="BM2381" s="137">
        <f t="shared" si="474"/>
        <v>0.19952745309072334</v>
      </c>
      <c r="BN2381" s="137">
        <f t="shared" si="475"/>
        <v>3.797417174710993E-4</v>
      </c>
      <c r="BO2381" s="137" t="str">
        <f t="shared" si="476"/>
        <v/>
      </c>
      <c r="BP2381" s="137" t="str">
        <f t="shared" si="472"/>
        <v/>
      </c>
    </row>
    <row r="2382" spans="3:68" ht="20.100000000000001" customHeight="1" x14ac:dyDescent="0.25">
      <c r="C2382" s="12"/>
      <c r="E2382" s="130"/>
      <c r="F2382" s="130"/>
      <c r="S2382" s="138"/>
      <c r="U2382" s="154"/>
      <c r="V2382" s="154"/>
      <c r="AF2382" s="137">
        <v>1558</v>
      </c>
      <c r="AG2382" s="137">
        <f t="shared" si="477"/>
        <v>2.2320000000000002</v>
      </c>
      <c r="AK2382" s="137">
        <f t="shared" si="478"/>
        <v>3.3046139307314801E-2</v>
      </c>
      <c r="AL2382" s="137">
        <f t="shared" si="479"/>
        <v>0.98719251853352108</v>
      </c>
      <c r="AM2382" s="137">
        <f t="shared" si="480"/>
        <v>3.3046139307314801E-2</v>
      </c>
      <c r="AN2382" s="137" t="str">
        <f t="shared" si="481"/>
        <v/>
      </c>
      <c r="AO2382" s="137" t="str">
        <f t="shared" si="482"/>
        <v/>
      </c>
      <c r="AP2382" s="137">
        <f t="shared" si="483"/>
        <v>0</v>
      </c>
      <c r="AQ2382" s="137" t="str">
        <f t="shared" si="484"/>
        <v/>
      </c>
      <c r="AR2382" s="137" t="str">
        <f t="shared" si="485"/>
        <v/>
      </c>
      <c r="AZ2382" s="163"/>
      <c r="BA2382" s="142"/>
      <c r="BB2382" s="163"/>
      <c r="BC2382" s="174"/>
      <c r="BD2382" s="174"/>
      <c r="BE2382" s="174"/>
      <c r="BF2382" s="174"/>
      <c r="BG2382" s="164"/>
      <c r="BH2382" s="164"/>
      <c r="BI2382" s="164"/>
      <c r="BK2382" s="137">
        <v>1535</v>
      </c>
      <c r="BL2382" s="137">
        <f t="shared" si="473"/>
        <v>9.8175999999999632</v>
      </c>
      <c r="BM2382" s="137">
        <f t="shared" si="474"/>
        <v>0.19914771137325224</v>
      </c>
      <c r="BN2382" s="137">
        <f t="shared" si="475"/>
        <v>3.7914588703102936E-4</v>
      </c>
      <c r="BO2382" s="137" t="str">
        <f t="shared" si="476"/>
        <v/>
      </c>
      <c r="BP2382" s="137" t="str">
        <f t="shared" si="472"/>
        <v/>
      </c>
    </row>
    <row r="2383" spans="3:68" ht="20.100000000000001" customHeight="1" x14ac:dyDescent="0.25">
      <c r="C2383" s="12"/>
      <c r="E2383" s="130"/>
      <c r="F2383" s="130"/>
      <c r="S2383" s="138"/>
      <c r="U2383" s="154"/>
      <c r="V2383" s="154"/>
      <c r="AF2383" s="137">
        <v>1559</v>
      </c>
      <c r="AG2383" s="137">
        <f t="shared" si="477"/>
        <v>2.2359999999999998</v>
      </c>
      <c r="AK2383" s="137">
        <f t="shared" si="478"/>
        <v>3.2752154486914951E-2</v>
      </c>
      <c r="AL2383" s="137">
        <f t="shared" si="479"/>
        <v>0.98732411442088885</v>
      </c>
      <c r="AM2383" s="137">
        <f t="shared" si="480"/>
        <v>3.2752154486914951E-2</v>
      </c>
      <c r="AN2383" s="137" t="str">
        <f t="shared" si="481"/>
        <v/>
      </c>
      <c r="AO2383" s="137" t="str">
        <f t="shared" si="482"/>
        <v/>
      </c>
      <c r="AP2383" s="137">
        <f t="shared" si="483"/>
        <v>0</v>
      </c>
      <c r="AQ2383" s="137" t="str">
        <f t="shared" si="484"/>
        <v/>
      </c>
      <c r="AR2383" s="137" t="str">
        <f t="shared" si="485"/>
        <v/>
      </c>
      <c r="AZ2383" s="163"/>
      <c r="BA2383" s="142"/>
      <c r="BB2383" s="163"/>
      <c r="BC2383" s="174"/>
      <c r="BD2383" s="174"/>
      <c r="BE2383" s="174"/>
      <c r="BF2383" s="174"/>
      <c r="BG2383" s="164"/>
      <c r="BH2383" s="164"/>
      <c r="BI2383" s="164"/>
      <c r="BK2383" s="137">
        <v>1536</v>
      </c>
      <c r="BL2383" s="137">
        <f t="shared" si="473"/>
        <v>9.8239999999999625</v>
      </c>
      <c r="BM2383" s="137">
        <f t="shared" si="474"/>
        <v>0.19876856548622121</v>
      </c>
      <c r="BN2383" s="137">
        <f t="shared" si="475"/>
        <v>3.7855058956193233E-4</v>
      </c>
      <c r="BO2383" s="137" t="str">
        <f t="shared" si="476"/>
        <v/>
      </c>
      <c r="BP2383" s="137" t="str">
        <f t="shared" si="472"/>
        <v/>
      </c>
    </row>
    <row r="2384" spans="3:68" ht="20.100000000000001" customHeight="1" x14ac:dyDescent="0.25">
      <c r="C2384" s="12"/>
      <c r="E2384" s="130"/>
      <c r="F2384" s="130"/>
      <c r="S2384" s="138"/>
      <c r="U2384" s="154"/>
      <c r="V2384" s="154"/>
      <c r="AF2384" s="137">
        <v>1560</v>
      </c>
      <c r="AG2384" s="137">
        <f t="shared" si="477"/>
        <v>2.2400000000000002</v>
      </c>
      <c r="AK2384" s="137">
        <f t="shared" si="478"/>
        <v>3.2460265643697445E-2</v>
      </c>
      <c r="AL2384" s="137">
        <f t="shared" si="479"/>
        <v>0.98745453856405341</v>
      </c>
      <c r="AM2384" s="137">
        <f t="shared" si="480"/>
        <v>3.2460265643697445E-2</v>
      </c>
      <c r="AN2384" s="137" t="str">
        <f t="shared" si="481"/>
        <v/>
      </c>
      <c r="AO2384" s="137" t="str">
        <f t="shared" si="482"/>
        <v/>
      </c>
      <c r="AP2384" s="137">
        <f t="shared" si="483"/>
        <v>0</v>
      </c>
      <c r="AQ2384" s="137" t="str">
        <f t="shared" si="484"/>
        <v/>
      </c>
      <c r="AR2384" s="137" t="str">
        <f t="shared" si="485"/>
        <v/>
      </c>
      <c r="AZ2384" s="163"/>
      <c r="BA2384" s="142"/>
      <c r="BB2384" s="163"/>
      <c r="BC2384" s="174"/>
      <c r="BD2384" s="174"/>
      <c r="BE2384" s="174"/>
      <c r="BF2384" s="174"/>
      <c r="BG2384" s="164"/>
      <c r="BH2384" s="164"/>
      <c r="BI2384" s="164"/>
      <c r="BK2384" s="137">
        <v>1537</v>
      </c>
      <c r="BL2384" s="137">
        <f t="shared" si="473"/>
        <v>9.8303999999999618</v>
      </c>
      <c r="BM2384" s="137">
        <f t="shared" si="474"/>
        <v>0.19839001489665928</v>
      </c>
      <c r="BN2384" s="137">
        <f t="shared" si="475"/>
        <v>3.7795582601257705E-4</v>
      </c>
      <c r="BO2384" s="137" t="str">
        <f t="shared" si="476"/>
        <v/>
      </c>
      <c r="BP2384" s="137" t="str">
        <f t="shared" ref="BP2384:BP2447" si="486">IF($BM2384&lt;(1-$BI$860),$BN2384,"")</f>
        <v/>
      </c>
    </row>
    <row r="2385" spans="3:68" ht="20.100000000000001" customHeight="1" x14ac:dyDescent="0.25">
      <c r="C2385" s="12"/>
      <c r="E2385" s="130"/>
      <c r="F2385" s="130"/>
      <c r="S2385" s="138"/>
      <c r="U2385" s="154"/>
      <c r="V2385" s="154"/>
      <c r="AF2385" s="137">
        <v>1561</v>
      </c>
      <c r="AG2385" s="137">
        <f t="shared" si="477"/>
        <v>2.2439999999999998</v>
      </c>
      <c r="AK2385" s="137">
        <f t="shared" si="478"/>
        <v>3.2170463396955971E-2</v>
      </c>
      <c r="AL2385" s="137">
        <f t="shared" si="479"/>
        <v>0.98758379932816776</v>
      </c>
      <c r="AM2385" s="137">
        <f t="shared" si="480"/>
        <v>3.2170463396955971E-2</v>
      </c>
      <c r="AN2385" s="137" t="str">
        <f t="shared" si="481"/>
        <v/>
      </c>
      <c r="AO2385" s="137" t="str">
        <f t="shared" si="482"/>
        <v/>
      </c>
      <c r="AP2385" s="137">
        <f t="shared" si="483"/>
        <v>0</v>
      </c>
      <c r="AQ2385" s="137" t="str">
        <f t="shared" si="484"/>
        <v/>
      </c>
      <c r="AR2385" s="137" t="str">
        <f t="shared" si="485"/>
        <v/>
      </c>
      <c r="AZ2385" s="163"/>
      <c r="BA2385" s="142"/>
      <c r="BB2385" s="163"/>
      <c r="BC2385" s="174"/>
      <c r="BD2385" s="174"/>
      <c r="BE2385" s="174"/>
      <c r="BF2385" s="174"/>
      <c r="BG2385" s="164"/>
      <c r="BH2385" s="164"/>
      <c r="BI2385" s="164"/>
      <c r="BK2385" s="137">
        <v>1538</v>
      </c>
      <c r="BL2385" s="137">
        <f t="shared" si="473"/>
        <v>9.8367999999999611</v>
      </c>
      <c r="BM2385" s="137">
        <f t="shared" si="474"/>
        <v>0.1980120590706467</v>
      </c>
      <c r="BN2385" s="137">
        <f t="shared" si="475"/>
        <v>3.7736159732515429E-4</v>
      </c>
      <c r="BO2385" s="137" t="str">
        <f t="shared" si="476"/>
        <v/>
      </c>
      <c r="BP2385" s="137" t="str">
        <f t="shared" si="486"/>
        <v/>
      </c>
    </row>
    <row r="2386" spans="3:68" ht="20.100000000000001" customHeight="1" x14ac:dyDescent="0.25">
      <c r="C2386" s="12"/>
      <c r="E2386" s="130"/>
      <c r="F2386" s="130"/>
      <c r="S2386" s="138"/>
      <c r="U2386" s="154"/>
      <c r="V2386" s="154"/>
      <c r="AF2386" s="137">
        <v>1562</v>
      </c>
      <c r="AG2386" s="137">
        <f t="shared" si="477"/>
        <v>2.2480000000000002</v>
      </c>
      <c r="AK2386" s="137">
        <f t="shared" si="478"/>
        <v>3.1882738349951027E-2</v>
      </c>
      <c r="AL2386" s="137">
        <f t="shared" si="479"/>
        <v>0.9877119050408294</v>
      </c>
      <c r="AM2386" s="137">
        <f t="shared" si="480"/>
        <v>3.1882738349951027E-2</v>
      </c>
      <c r="AN2386" s="137" t="str">
        <f t="shared" si="481"/>
        <v/>
      </c>
      <c r="AO2386" s="137" t="str">
        <f t="shared" si="482"/>
        <v/>
      </c>
      <c r="AP2386" s="137">
        <f t="shared" si="483"/>
        <v>0</v>
      </c>
      <c r="AQ2386" s="137" t="str">
        <f t="shared" si="484"/>
        <v/>
      </c>
      <c r="AR2386" s="137" t="str">
        <f t="shared" si="485"/>
        <v/>
      </c>
      <c r="AZ2386" s="163"/>
      <c r="BA2386" s="142"/>
      <c r="BB2386" s="163"/>
      <c r="BC2386" s="174"/>
      <c r="BD2386" s="174"/>
      <c r="BE2386" s="174"/>
      <c r="BF2386" s="174"/>
      <c r="BG2386" s="164"/>
      <c r="BH2386" s="164"/>
      <c r="BI2386" s="164"/>
      <c r="BK2386" s="137">
        <v>1539</v>
      </c>
      <c r="BL2386" s="137">
        <f t="shared" si="473"/>
        <v>9.8431999999999604</v>
      </c>
      <c r="BM2386" s="137">
        <f t="shared" si="474"/>
        <v>0.19763469747332155</v>
      </c>
      <c r="BN2386" s="137">
        <f t="shared" si="475"/>
        <v>3.767679044348049E-4</v>
      </c>
      <c r="BO2386" s="137" t="str">
        <f t="shared" si="476"/>
        <v/>
      </c>
      <c r="BP2386" s="137" t="str">
        <f t="shared" si="486"/>
        <v/>
      </c>
    </row>
    <row r="2387" spans="3:68" ht="20.100000000000001" customHeight="1" x14ac:dyDescent="0.25">
      <c r="C2387" s="12"/>
      <c r="E2387" s="130"/>
      <c r="F2387" s="130"/>
      <c r="S2387" s="138"/>
      <c r="U2387" s="154"/>
      <c r="V2387" s="154"/>
      <c r="AF2387" s="137">
        <v>1563</v>
      </c>
      <c r="AG2387" s="137">
        <f t="shared" si="477"/>
        <v>2.2519999999999998</v>
      </c>
      <c r="AK2387" s="137">
        <f t="shared" si="478"/>
        <v>3.1597081090652235E-2</v>
      </c>
      <c r="AL2387" s="137">
        <f t="shared" si="479"/>
        <v>0.98783886399201826</v>
      </c>
      <c r="AM2387" s="137">
        <f t="shared" si="480"/>
        <v>3.1597081090652235E-2</v>
      </c>
      <c r="AN2387" s="137" t="str">
        <f t="shared" si="481"/>
        <v/>
      </c>
      <c r="AO2387" s="137" t="str">
        <f t="shared" si="482"/>
        <v/>
      </c>
      <c r="AP2387" s="137">
        <f t="shared" si="483"/>
        <v>0</v>
      </c>
      <c r="AQ2387" s="137" t="str">
        <f t="shared" si="484"/>
        <v/>
      </c>
      <c r="AR2387" s="137" t="str">
        <f t="shared" si="485"/>
        <v/>
      </c>
      <c r="AZ2387" s="163"/>
      <c r="BA2387" s="142"/>
      <c r="BB2387" s="163"/>
      <c r="BC2387" s="174"/>
      <c r="BD2387" s="174"/>
      <c r="BE2387" s="174"/>
      <c r="BF2387" s="174"/>
      <c r="BG2387" s="164"/>
      <c r="BH2387" s="164"/>
      <c r="BI2387" s="164"/>
      <c r="BK2387" s="137">
        <v>1540</v>
      </c>
      <c r="BL2387" s="137">
        <f t="shared" si="473"/>
        <v>9.8495999999999597</v>
      </c>
      <c r="BM2387" s="137">
        <f t="shared" si="474"/>
        <v>0.19725792956888674</v>
      </c>
      <c r="BN2387" s="137">
        <f t="shared" si="475"/>
        <v>3.7617474827067454E-4</v>
      </c>
      <c r="BO2387" s="137" t="str">
        <f t="shared" si="476"/>
        <v/>
      </c>
      <c r="BP2387" s="137" t="str">
        <f t="shared" si="486"/>
        <v/>
      </c>
    </row>
    <row r="2388" spans="3:68" ht="20.100000000000001" customHeight="1" x14ac:dyDescent="0.25">
      <c r="C2388" s="12"/>
      <c r="E2388" s="130"/>
      <c r="F2388" s="130"/>
      <c r="S2388" s="138"/>
      <c r="U2388" s="154"/>
      <c r="V2388" s="154"/>
      <c r="AF2388" s="137">
        <v>1564</v>
      </c>
      <c r="AG2388" s="137">
        <f t="shared" si="477"/>
        <v>2.2560000000000002</v>
      </c>
      <c r="AK2388" s="137">
        <f t="shared" si="478"/>
        <v>3.1313482192474262E-2</v>
      </c>
      <c r="AL2388" s="137">
        <f t="shared" si="479"/>
        <v>0.98796468443403673</v>
      </c>
      <c r="AM2388" s="137">
        <f t="shared" si="480"/>
        <v>3.1313482192474262E-2</v>
      </c>
      <c r="AN2388" s="137" t="str">
        <f t="shared" si="481"/>
        <v/>
      </c>
      <c r="AO2388" s="137" t="str">
        <f t="shared" si="482"/>
        <v/>
      </c>
      <c r="AP2388" s="137">
        <f t="shared" si="483"/>
        <v>0</v>
      </c>
      <c r="AQ2388" s="137" t="str">
        <f t="shared" si="484"/>
        <v/>
      </c>
      <c r="AR2388" s="137" t="str">
        <f t="shared" si="485"/>
        <v/>
      </c>
      <c r="AZ2388" s="163"/>
      <c r="BA2388" s="142"/>
      <c r="BB2388" s="163"/>
      <c r="BC2388" s="174"/>
      <c r="BD2388" s="174"/>
      <c r="BE2388" s="174"/>
      <c r="BF2388" s="174"/>
      <c r="BG2388" s="164"/>
      <c r="BH2388" s="164"/>
      <c r="BI2388" s="164"/>
      <c r="BK2388" s="137">
        <v>1541</v>
      </c>
      <c r="BL2388" s="137">
        <f t="shared" si="473"/>
        <v>9.855999999999959</v>
      </c>
      <c r="BM2388" s="137">
        <f t="shared" si="474"/>
        <v>0.19688175482061607</v>
      </c>
      <c r="BN2388" s="137">
        <f t="shared" si="475"/>
        <v>3.7558212975469241E-4</v>
      </c>
      <c r="BO2388" s="137" t="str">
        <f t="shared" si="476"/>
        <v/>
      </c>
      <c r="BP2388" s="137" t="str">
        <f t="shared" si="486"/>
        <v/>
      </c>
    </row>
    <row r="2389" spans="3:68" ht="20.100000000000001" customHeight="1" x14ac:dyDescent="0.25">
      <c r="C2389" s="12"/>
      <c r="E2389" s="130"/>
      <c r="F2389" s="130"/>
      <c r="S2389" s="138"/>
      <c r="U2389" s="154"/>
      <c r="V2389" s="154"/>
      <c r="AF2389" s="137">
        <v>1565</v>
      </c>
      <c r="AG2389" s="137">
        <f t="shared" si="477"/>
        <v>2.2599999999999998</v>
      </c>
      <c r="AK2389" s="137">
        <f t="shared" si="478"/>
        <v>3.103193221500827E-2</v>
      </c>
      <c r="AL2389" s="137">
        <f t="shared" si="479"/>
        <v>0.98808937458145296</v>
      </c>
      <c r="AM2389" s="137">
        <f t="shared" si="480"/>
        <v>3.103193221500827E-2</v>
      </c>
      <c r="AN2389" s="137" t="str">
        <f t="shared" si="481"/>
        <v/>
      </c>
      <c r="AO2389" s="137" t="str">
        <f t="shared" si="482"/>
        <v/>
      </c>
      <c r="AP2389" s="137">
        <f t="shared" si="483"/>
        <v>0</v>
      </c>
      <c r="AQ2389" s="137" t="str">
        <f t="shared" si="484"/>
        <v/>
      </c>
      <c r="AR2389" s="137" t="str">
        <f t="shared" si="485"/>
        <v/>
      </c>
      <c r="AZ2389" s="163"/>
      <c r="BA2389" s="142"/>
      <c r="BB2389" s="163"/>
      <c r="BC2389" s="174"/>
      <c r="BD2389" s="174"/>
      <c r="BE2389" s="174"/>
      <c r="BF2389" s="174"/>
      <c r="BG2389" s="164"/>
      <c r="BH2389" s="164"/>
      <c r="BI2389" s="164"/>
      <c r="BK2389" s="137">
        <v>1542</v>
      </c>
      <c r="BL2389" s="137">
        <f t="shared" si="473"/>
        <v>9.8623999999999583</v>
      </c>
      <c r="BM2389" s="137">
        <f t="shared" si="474"/>
        <v>0.19650617269086137</v>
      </c>
      <c r="BN2389" s="137">
        <f t="shared" si="475"/>
        <v>3.7499004980223738E-4</v>
      </c>
      <c r="BO2389" s="137" t="str">
        <f t="shared" si="476"/>
        <v/>
      </c>
      <c r="BP2389" s="137" t="str">
        <f t="shared" si="486"/>
        <v/>
      </c>
    </row>
    <row r="2390" spans="3:68" ht="20.100000000000001" customHeight="1" x14ac:dyDescent="0.25">
      <c r="C2390" s="12"/>
      <c r="E2390" s="130"/>
      <c r="F2390" s="130"/>
      <c r="S2390" s="138"/>
      <c r="U2390" s="154"/>
      <c r="V2390" s="154"/>
      <c r="AF2390" s="137">
        <v>1566</v>
      </c>
      <c r="AG2390" s="137">
        <f t="shared" si="477"/>
        <v>2.2640000000000002</v>
      </c>
      <c r="AK2390" s="137">
        <f t="shared" si="478"/>
        <v>3.0752421704747027E-2</v>
      </c>
      <c r="AL2390" s="137">
        <f t="shared" si="479"/>
        <v>0.98821294261104697</v>
      </c>
      <c r="AM2390" s="137">
        <f t="shared" si="480"/>
        <v>3.0752421704747027E-2</v>
      </c>
      <c r="AN2390" s="137" t="str">
        <f t="shared" si="481"/>
        <v/>
      </c>
      <c r="AO2390" s="137" t="str">
        <f t="shared" si="482"/>
        <v/>
      </c>
      <c r="AP2390" s="137">
        <f t="shared" si="483"/>
        <v>0</v>
      </c>
      <c r="AQ2390" s="137" t="str">
        <f t="shared" si="484"/>
        <v/>
      </c>
      <c r="AR2390" s="137" t="str">
        <f t="shared" si="485"/>
        <v/>
      </c>
      <c r="AZ2390" s="163"/>
      <c r="BA2390" s="142"/>
      <c r="BB2390" s="163"/>
      <c r="BC2390" s="174"/>
      <c r="BD2390" s="174"/>
      <c r="BE2390" s="174"/>
      <c r="BF2390" s="174"/>
      <c r="BG2390" s="164"/>
      <c r="BH2390" s="164"/>
      <c r="BI2390" s="164"/>
      <c r="BK2390" s="137">
        <v>1543</v>
      </c>
      <c r="BL2390" s="137">
        <f t="shared" si="473"/>
        <v>9.8687999999999576</v>
      </c>
      <c r="BM2390" s="137">
        <f t="shared" si="474"/>
        <v>0.19613118264105914</v>
      </c>
      <c r="BN2390" s="137">
        <f t="shared" si="475"/>
        <v>3.7439850932308172E-4</v>
      </c>
      <c r="BO2390" s="137" t="str">
        <f t="shared" si="476"/>
        <v/>
      </c>
      <c r="BP2390" s="137" t="str">
        <f t="shared" si="486"/>
        <v/>
      </c>
    </row>
    <row r="2391" spans="3:68" ht="20.100000000000001" customHeight="1" x14ac:dyDescent="0.25">
      <c r="C2391" s="12"/>
      <c r="E2391" s="130"/>
      <c r="F2391" s="130"/>
      <c r="S2391" s="138"/>
      <c r="U2391" s="154"/>
      <c r="V2391" s="154"/>
      <c r="AF2391" s="137">
        <v>1567</v>
      </c>
      <c r="AG2391" s="137">
        <f t="shared" si="477"/>
        <v>2.2679999999999998</v>
      </c>
      <c r="AK2391" s="137">
        <f t="shared" si="478"/>
        <v>3.0474941195805429E-2</v>
      </c>
      <c r="AL2391" s="137">
        <f t="shared" si="479"/>
        <v>0.98833539666175985</v>
      </c>
      <c r="AM2391" s="137">
        <f t="shared" si="480"/>
        <v>3.0474941195805429E-2</v>
      </c>
      <c r="AN2391" s="137" t="str">
        <f t="shared" si="481"/>
        <v/>
      </c>
      <c r="AO2391" s="137" t="str">
        <f t="shared" si="482"/>
        <v/>
      </c>
      <c r="AP2391" s="137">
        <f t="shared" si="483"/>
        <v>0</v>
      </c>
      <c r="AQ2391" s="137" t="str">
        <f t="shared" si="484"/>
        <v/>
      </c>
      <c r="AR2391" s="137" t="str">
        <f t="shared" si="485"/>
        <v/>
      </c>
      <c r="AZ2391" s="163"/>
      <c r="BA2391" s="142"/>
      <c r="BB2391" s="163"/>
      <c r="BC2391" s="174"/>
      <c r="BD2391" s="174"/>
      <c r="BE2391" s="174"/>
      <c r="BF2391" s="174"/>
      <c r="BG2391" s="164"/>
      <c r="BH2391" s="164"/>
      <c r="BI2391" s="164"/>
      <c r="BK2391" s="137">
        <v>1544</v>
      </c>
      <c r="BL2391" s="137">
        <f t="shared" si="473"/>
        <v>9.8751999999999569</v>
      </c>
      <c r="BM2391" s="137">
        <f t="shared" si="474"/>
        <v>0.19575678413173606</v>
      </c>
      <c r="BN2391" s="137">
        <f t="shared" si="475"/>
        <v>3.7380750921919836E-4</v>
      </c>
      <c r="BO2391" s="137" t="str">
        <f t="shared" si="476"/>
        <v/>
      </c>
      <c r="BP2391" s="137" t="str">
        <f t="shared" si="486"/>
        <v/>
      </c>
    </row>
    <row r="2392" spans="3:68" ht="20.100000000000001" customHeight="1" x14ac:dyDescent="0.25">
      <c r="C2392" s="12"/>
      <c r="E2392" s="130"/>
      <c r="F2392" s="130"/>
      <c r="S2392" s="138"/>
      <c r="U2392" s="154"/>
      <c r="V2392" s="154"/>
      <c r="AF2392" s="137">
        <v>1568</v>
      </c>
      <c r="AG2392" s="137">
        <f t="shared" si="477"/>
        <v>2.2720000000000002</v>
      </c>
      <c r="AK2392" s="137">
        <f t="shared" si="478"/>
        <v>3.0199481210634573E-2</v>
      </c>
      <c r="AL2392" s="137">
        <f t="shared" si="479"/>
        <v>0.98845674483464563</v>
      </c>
      <c r="AM2392" s="137">
        <f t="shared" si="480"/>
        <v>3.0199481210634573E-2</v>
      </c>
      <c r="AN2392" s="137" t="str">
        <f t="shared" si="481"/>
        <v/>
      </c>
      <c r="AO2392" s="137" t="str">
        <f t="shared" si="482"/>
        <v/>
      </c>
      <c r="AP2392" s="137">
        <f t="shared" si="483"/>
        <v>0</v>
      </c>
      <c r="AQ2392" s="137" t="str">
        <f t="shared" si="484"/>
        <v/>
      </c>
      <c r="AR2392" s="137" t="str">
        <f t="shared" si="485"/>
        <v/>
      </c>
      <c r="AZ2392" s="163"/>
      <c r="BA2392" s="142"/>
      <c r="BB2392" s="163"/>
      <c r="BC2392" s="174"/>
      <c r="BD2392" s="174"/>
      <c r="BE2392" s="174"/>
      <c r="BF2392" s="174"/>
      <c r="BG2392" s="164"/>
      <c r="BH2392" s="164"/>
      <c r="BI2392" s="164"/>
      <c r="BK2392" s="137">
        <v>1545</v>
      </c>
      <c r="BL2392" s="137">
        <f t="shared" si="473"/>
        <v>9.8815999999999562</v>
      </c>
      <c r="BM2392" s="137">
        <f t="shared" si="474"/>
        <v>0.19538297662251686</v>
      </c>
      <c r="BN2392" s="137">
        <f t="shared" si="475"/>
        <v>3.7321705038617647E-4</v>
      </c>
      <c r="BO2392" s="137" t="str">
        <f t="shared" si="476"/>
        <v/>
      </c>
      <c r="BP2392" s="137" t="str">
        <f t="shared" si="486"/>
        <v/>
      </c>
    </row>
    <row r="2393" spans="3:68" ht="20.100000000000001" customHeight="1" x14ac:dyDescent="0.25">
      <c r="C2393" s="12"/>
      <c r="E2393" s="130"/>
      <c r="F2393" s="130"/>
      <c r="S2393" s="138"/>
      <c r="U2393" s="154"/>
      <c r="V2393" s="154"/>
      <c r="AF2393" s="137">
        <v>1569</v>
      </c>
      <c r="AG2393" s="137">
        <f t="shared" si="477"/>
        <v>2.2759999999999998</v>
      </c>
      <c r="AK2393" s="137">
        <f t="shared" si="478"/>
        <v>2.9926032260731296E-2</v>
      </c>
      <c r="AL2393" s="137">
        <f t="shared" si="479"/>
        <v>0.98857699519282571</v>
      </c>
      <c r="AM2393" s="137">
        <f t="shared" si="480"/>
        <v>2.9926032260731296E-2</v>
      </c>
      <c r="AN2393" s="137" t="str">
        <f t="shared" si="481"/>
        <v/>
      </c>
      <c r="AO2393" s="137" t="str">
        <f t="shared" si="482"/>
        <v/>
      </c>
      <c r="AP2393" s="137">
        <f t="shared" si="483"/>
        <v>0</v>
      </c>
      <c r="AQ2393" s="137" t="str">
        <f t="shared" si="484"/>
        <v/>
      </c>
      <c r="AR2393" s="137" t="str">
        <f t="shared" si="485"/>
        <v/>
      </c>
      <c r="AZ2393" s="163"/>
      <c r="BA2393" s="142"/>
      <c r="BB2393" s="163"/>
      <c r="BC2393" s="174"/>
      <c r="BD2393" s="174"/>
      <c r="BE2393" s="174"/>
      <c r="BF2393" s="174"/>
      <c r="BG2393" s="164"/>
      <c r="BH2393" s="164"/>
      <c r="BI2393" s="164"/>
      <c r="BK2393" s="137">
        <v>1546</v>
      </c>
      <c r="BL2393" s="137">
        <f t="shared" si="473"/>
        <v>9.8879999999999555</v>
      </c>
      <c r="BM2393" s="137">
        <f t="shared" si="474"/>
        <v>0.19500975957213068</v>
      </c>
      <c r="BN2393" s="137">
        <f t="shared" si="475"/>
        <v>3.7262713371438716E-4</v>
      </c>
      <c r="BO2393" s="137" t="str">
        <f t="shared" si="476"/>
        <v/>
      </c>
      <c r="BP2393" s="137" t="str">
        <f t="shared" si="486"/>
        <v/>
      </c>
    </row>
    <row r="2394" spans="3:68" ht="20.100000000000001" customHeight="1" x14ac:dyDescent="0.25">
      <c r="C2394" s="12"/>
      <c r="E2394" s="130"/>
      <c r="F2394" s="130"/>
      <c r="S2394" s="138"/>
      <c r="U2394" s="154"/>
      <c r="V2394" s="154"/>
      <c r="AF2394" s="137">
        <v>1570</v>
      </c>
      <c r="AG2394" s="137">
        <f t="shared" si="477"/>
        <v>2.2800000000000002</v>
      </c>
      <c r="AK2394" s="137">
        <f t="shared" si="478"/>
        <v>2.965458484734125E-2</v>
      </c>
      <c r="AL2394" s="137">
        <f t="shared" si="479"/>
        <v>0.9886961557614472</v>
      </c>
      <c r="AM2394" s="137">
        <f t="shared" si="480"/>
        <v>2.965458484734125E-2</v>
      </c>
      <c r="AN2394" s="137" t="str">
        <f t="shared" si="481"/>
        <v/>
      </c>
      <c r="AO2394" s="137" t="str">
        <f t="shared" si="482"/>
        <v/>
      </c>
      <c r="AP2394" s="137">
        <f t="shared" si="483"/>
        <v>0</v>
      </c>
      <c r="AQ2394" s="137" t="str">
        <f t="shared" si="484"/>
        <v/>
      </c>
      <c r="AR2394" s="137" t="str">
        <f t="shared" si="485"/>
        <v/>
      </c>
      <c r="AZ2394" s="163"/>
      <c r="BA2394" s="142"/>
      <c r="BB2394" s="163"/>
      <c r="BC2394" s="174"/>
      <c r="BD2394" s="174"/>
      <c r="BE2394" s="174"/>
      <c r="BF2394" s="174"/>
      <c r="BG2394" s="164"/>
      <c r="BH2394" s="164"/>
      <c r="BI2394" s="164"/>
      <c r="BK2394" s="137">
        <v>1547</v>
      </c>
      <c r="BL2394" s="137">
        <f t="shared" si="473"/>
        <v>9.8943999999999548</v>
      </c>
      <c r="BM2394" s="137">
        <f t="shared" si="474"/>
        <v>0.19463713243841629</v>
      </c>
      <c r="BN2394" s="137">
        <f t="shared" si="475"/>
        <v>3.7203776008593037E-4</v>
      </c>
      <c r="BO2394" s="137" t="str">
        <f t="shared" si="476"/>
        <v/>
      </c>
      <c r="BP2394" s="137" t="str">
        <f t="shared" si="486"/>
        <v/>
      </c>
    </row>
    <row r="2395" spans="3:68" ht="20.100000000000001" customHeight="1" x14ac:dyDescent="0.25">
      <c r="C2395" s="12"/>
      <c r="E2395" s="130"/>
      <c r="F2395" s="130"/>
      <c r="S2395" s="138"/>
      <c r="U2395" s="154"/>
      <c r="V2395" s="154"/>
      <c r="AF2395" s="137">
        <v>1571</v>
      </c>
      <c r="AG2395" s="137">
        <f t="shared" si="477"/>
        <v>2.2839999999999998</v>
      </c>
      <c r="AK2395" s="137">
        <f t="shared" si="478"/>
        <v>2.9385129462157305E-2</v>
      </c>
      <c r="AL2395" s="137">
        <f t="shared" si="479"/>
        <v>0.9888142345276425</v>
      </c>
      <c r="AM2395" s="137">
        <f t="shared" si="480"/>
        <v>2.9385129462157305E-2</v>
      </c>
      <c r="AN2395" s="137" t="str">
        <f t="shared" si="481"/>
        <v/>
      </c>
      <c r="AO2395" s="137" t="str">
        <f t="shared" si="482"/>
        <v/>
      </c>
      <c r="AP2395" s="137">
        <f t="shared" si="483"/>
        <v>0</v>
      </c>
      <c r="AQ2395" s="137" t="str">
        <f t="shared" si="484"/>
        <v/>
      </c>
      <c r="AR2395" s="137" t="str">
        <f t="shared" si="485"/>
        <v/>
      </c>
      <c r="AZ2395" s="163"/>
      <c r="BA2395" s="142"/>
      <c r="BB2395" s="163"/>
      <c r="BC2395" s="174"/>
      <c r="BD2395" s="174"/>
      <c r="BE2395" s="174"/>
      <c r="BF2395" s="174"/>
      <c r="BG2395" s="164"/>
      <c r="BH2395" s="164"/>
      <c r="BI2395" s="164"/>
      <c r="BK2395" s="137">
        <v>1548</v>
      </c>
      <c r="BL2395" s="137">
        <f t="shared" si="473"/>
        <v>9.9007999999999541</v>
      </c>
      <c r="BM2395" s="137">
        <f t="shared" si="474"/>
        <v>0.19426509467833036</v>
      </c>
      <c r="BN2395" s="137">
        <f t="shared" si="475"/>
        <v>3.71448930377688E-4</v>
      </c>
      <c r="BO2395" s="137" t="str">
        <f t="shared" si="476"/>
        <v/>
      </c>
      <c r="BP2395" s="137" t="str">
        <f t="shared" si="486"/>
        <v/>
      </c>
    </row>
    <row r="2396" spans="3:68" ht="20.100000000000001" customHeight="1" x14ac:dyDescent="0.25">
      <c r="C2396" s="12"/>
      <c r="E2396" s="130"/>
      <c r="F2396" s="130"/>
      <c r="S2396" s="138"/>
      <c r="U2396" s="154"/>
      <c r="V2396" s="154"/>
      <c r="AF2396" s="137">
        <v>1572</v>
      </c>
      <c r="AG2396" s="137">
        <f t="shared" si="477"/>
        <v>2.2880000000000003</v>
      </c>
      <c r="AK2396" s="137">
        <f t="shared" si="478"/>
        <v>2.9117656588011548E-2</v>
      </c>
      <c r="AL2396" s="137">
        <f t="shared" si="479"/>
        <v>0.98893123944049288</v>
      </c>
      <c r="AM2396" s="137">
        <f t="shared" si="480"/>
        <v>2.9117656588011548E-2</v>
      </c>
      <c r="AN2396" s="137" t="str">
        <f t="shared" si="481"/>
        <v/>
      </c>
      <c r="AO2396" s="137" t="str">
        <f t="shared" si="482"/>
        <v/>
      </c>
      <c r="AP2396" s="137">
        <f t="shared" si="483"/>
        <v>0</v>
      </c>
      <c r="AQ2396" s="137" t="str">
        <f t="shared" si="484"/>
        <v/>
      </c>
      <c r="AR2396" s="137" t="str">
        <f t="shared" si="485"/>
        <v/>
      </c>
      <c r="AZ2396" s="163"/>
      <c r="BA2396" s="142"/>
      <c r="BB2396" s="163"/>
      <c r="BC2396" s="174"/>
      <c r="BD2396" s="174"/>
      <c r="BE2396" s="174"/>
      <c r="BF2396" s="174"/>
      <c r="BG2396" s="164"/>
      <c r="BH2396" s="164"/>
      <c r="BI2396" s="164"/>
      <c r="BK2396" s="137">
        <v>1549</v>
      </c>
      <c r="BL2396" s="137">
        <f t="shared" si="473"/>
        <v>9.9071999999999534</v>
      </c>
      <c r="BM2396" s="137">
        <f t="shared" si="474"/>
        <v>0.19389364574795268</v>
      </c>
      <c r="BN2396" s="137">
        <f t="shared" si="475"/>
        <v>3.7086064545960307E-4</v>
      </c>
      <c r="BO2396" s="137" t="str">
        <f t="shared" si="476"/>
        <v/>
      </c>
      <c r="BP2396" s="137" t="str">
        <f t="shared" si="486"/>
        <v/>
      </c>
    </row>
    <row r="2397" spans="3:68" ht="20.100000000000001" customHeight="1" x14ac:dyDescent="0.25">
      <c r="C2397" s="12"/>
      <c r="E2397" s="130"/>
      <c r="F2397" s="130"/>
      <c r="S2397" s="138"/>
      <c r="U2397" s="154"/>
      <c r="V2397" s="154"/>
      <c r="AF2397" s="137">
        <v>1573</v>
      </c>
      <c r="AG2397" s="137">
        <f t="shared" si="477"/>
        <v>2.2919999999999998</v>
      </c>
      <c r="AK2397" s="137">
        <f t="shared" si="478"/>
        <v>2.8852156699562519E-2</v>
      </c>
      <c r="AL2397" s="137">
        <f t="shared" si="479"/>
        <v>0.98904717841099454</v>
      </c>
      <c r="AM2397" s="137">
        <f t="shared" si="480"/>
        <v>2.8852156699562519E-2</v>
      </c>
      <c r="AN2397" s="137" t="str">
        <f t="shared" si="481"/>
        <v/>
      </c>
      <c r="AO2397" s="137" t="str">
        <f t="shared" si="482"/>
        <v/>
      </c>
      <c r="AP2397" s="137">
        <f t="shared" si="483"/>
        <v>0</v>
      </c>
      <c r="AQ2397" s="137" t="str">
        <f t="shared" si="484"/>
        <v/>
      </c>
      <c r="AR2397" s="137" t="str">
        <f t="shared" si="485"/>
        <v/>
      </c>
      <c r="AZ2397" s="163"/>
      <c r="BA2397" s="142"/>
      <c r="BB2397" s="163"/>
      <c r="BC2397" s="174"/>
      <c r="BD2397" s="174"/>
      <c r="BE2397" s="174"/>
      <c r="BF2397" s="174"/>
      <c r="BG2397" s="164"/>
      <c r="BH2397" s="164"/>
      <c r="BI2397" s="164"/>
      <c r="BK2397" s="137">
        <v>1550</v>
      </c>
      <c r="BL2397" s="137">
        <f t="shared" si="473"/>
        <v>9.9135999999999527</v>
      </c>
      <c r="BM2397" s="137">
        <f t="shared" si="474"/>
        <v>0.19352278510249307</v>
      </c>
      <c r="BN2397" s="137">
        <f t="shared" si="475"/>
        <v>3.7027290619512376E-4</v>
      </c>
      <c r="BO2397" s="137" t="str">
        <f t="shared" si="476"/>
        <v/>
      </c>
      <c r="BP2397" s="137" t="str">
        <f t="shared" si="486"/>
        <v/>
      </c>
    </row>
    <row r="2398" spans="3:68" ht="20.100000000000001" customHeight="1" x14ac:dyDescent="0.25">
      <c r="C2398" s="12"/>
      <c r="E2398" s="130"/>
      <c r="F2398" s="130"/>
      <c r="S2398" s="138"/>
      <c r="U2398" s="154"/>
      <c r="V2398" s="154"/>
      <c r="AF2398" s="137">
        <v>1574</v>
      </c>
      <c r="AG2398" s="137">
        <f t="shared" si="477"/>
        <v>2.2960000000000003</v>
      </c>
      <c r="AK2398" s="137">
        <f t="shared" si="478"/>
        <v>2.8588620263976003E-2</v>
      </c>
      <c r="AL2398" s="137">
        <f t="shared" si="479"/>
        <v>0.98916205931202683</v>
      </c>
      <c r="AM2398" s="137">
        <f t="shared" si="480"/>
        <v>2.8588620263976003E-2</v>
      </c>
      <c r="AN2398" s="137" t="str">
        <f t="shared" si="481"/>
        <v/>
      </c>
      <c r="AO2398" s="137" t="str">
        <f t="shared" si="482"/>
        <v/>
      </c>
      <c r="AP2398" s="137">
        <f t="shared" si="483"/>
        <v>0</v>
      </c>
      <c r="AQ2398" s="137" t="str">
        <f t="shared" si="484"/>
        <v/>
      </c>
      <c r="AR2398" s="137" t="str">
        <f t="shared" si="485"/>
        <v/>
      </c>
      <c r="AZ2398" s="163"/>
      <c r="BA2398" s="142"/>
      <c r="BB2398" s="163"/>
      <c r="BC2398" s="174"/>
      <c r="BD2398" s="174"/>
      <c r="BE2398" s="174"/>
      <c r="BF2398" s="174"/>
      <c r="BG2398" s="164"/>
      <c r="BH2398" s="164"/>
      <c r="BI2398" s="164"/>
      <c r="BK2398" s="137">
        <v>1551</v>
      </c>
      <c r="BL2398" s="137">
        <f t="shared" si="473"/>
        <v>9.919999999999952</v>
      </c>
      <c r="BM2398" s="137">
        <f t="shared" si="474"/>
        <v>0.19315251219629795</v>
      </c>
      <c r="BN2398" s="137">
        <f t="shared" si="475"/>
        <v>3.6968571344139778E-4</v>
      </c>
      <c r="BO2398" s="137" t="str">
        <f t="shared" si="476"/>
        <v/>
      </c>
      <c r="BP2398" s="137" t="str">
        <f t="shared" si="486"/>
        <v/>
      </c>
    </row>
    <row r="2399" spans="3:68" ht="20.100000000000001" customHeight="1" x14ac:dyDescent="0.25">
      <c r="C2399" s="12"/>
      <c r="E2399" s="130"/>
      <c r="F2399" s="130"/>
      <c r="S2399" s="138"/>
      <c r="U2399" s="154"/>
      <c r="V2399" s="154"/>
      <c r="AF2399" s="137">
        <v>1575</v>
      </c>
      <c r="AG2399" s="137">
        <f t="shared" si="477"/>
        <v>2.2999999999999998</v>
      </c>
      <c r="AK2399" s="137">
        <f t="shared" si="478"/>
        <v>2.8327037741601186E-2</v>
      </c>
      <c r="AL2399" s="137">
        <f t="shared" si="479"/>
        <v>0.98927588997832416</v>
      </c>
      <c r="AM2399" s="137">
        <f t="shared" si="480"/>
        <v>2.8327037741601186E-2</v>
      </c>
      <c r="AN2399" s="137" t="str">
        <f t="shared" si="481"/>
        <v/>
      </c>
      <c r="AO2399" s="137" t="str">
        <f t="shared" si="482"/>
        <v/>
      </c>
      <c r="AP2399" s="137">
        <f t="shared" si="483"/>
        <v>0</v>
      </c>
      <c r="AQ2399" s="137" t="str">
        <f t="shared" si="484"/>
        <v/>
      </c>
      <c r="AR2399" s="137" t="str">
        <f t="shared" si="485"/>
        <v/>
      </c>
      <c r="AZ2399" s="163"/>
      <c r="BA2399" s="142"/>
      <c r="BB2399" s="163"/>
      <c r="BC2399" s="174"/>
      <c r="BD2399" s="174"/>
      <c r="BE2399" s="174"/>
      <c r="BF2399" s="174"/>
      <c r="BG2399" s="164"/>
      <c r="BH2399" s="164"/>
      <c r="BI2399" s="164"/>
      <c r="BK2399" s="137">
        <v>1552</v>
      </c>
      <c r="BL2399" s="137">
        <f t="shared" si="473"/>
        <v>9.9263999999999513</v>
      </c>
      <c r="BM2399" s="137">
        <f t="shared" si="474"/>
        <v>0.19278282648285655</v>
      </c>
      <c r="BN2399" s="137">
        <f t="shared" si="475"/>
        <v>3.6909906804966086E-4</v>
      </c>
      <c r="BO2399" s="137" t="str">
        <f t="shared" si="476"/>
        <v/>
      </c>
      <c r="BP2399" s="137" t="str">
        <f t="shared" si="486"/>
        <v/>
      </c>
    </row>
    <row r="2400" spans="3:68" ht="20.100000000000001" customHeight="1" x14ac:dyDescent="0.25">
      <c r="C2400" s="12"/>
      <c r="E2400" s="130"/>
      <c r="F2400" s="130"/>
      <c r="S2400" s="138"/>
      <c r="U2400" s="154"/>
      <c r="V2400" s="154"/>
      <c r="AF2400" s="137">
        <v>1576</v>
      </c>
      <c r="AG2400" s="137">
        <f t="shared" si="477"/>
        <v>2.3040000000000003</v>
      </c>
      <c r="AK2400" s="137">
        <f t="shared" si="478"/>
        <v>2.8067399586640077E-2</v>
      </c>
      <c r="AL2400" s="137">
        <f t="shared" si="479"/>
        <v>0.98938867820644982</v>
      </c>
      <c r="AM2400" s="137">
        <f t="shared" si="480"/>
        <v>2.8067399586640077E-2</v>
      </c>
      <c r="AN2400" s="137" t="str">
        <f t="shared" si="481"/>
        <v/>
      </c>
      <c r="AO2400" s="137" t="str">
        <f t="shared" si="482"/>
        <v/>
      </c>
      <c r="AP2400" s="137">
        <f t="shared" si="483"/>
        <v>0</v>
      </c>
      <c r="AQ2400" s="137" t="str">
        <f t="shared" si="484"/>
        <v/>
      </c>
      <c r="AR2400" s="137" t="str">
        <f t="shared" si="485"/>
        <v/>
      </c>
      <c r="AZ2400" s="163"/>
      <c r="BA2400" s="142"/>
      <c r="BB2400" s="163"/>
      <c r="BC2400" s="174"/>
      <c r="BD2400" s="174"/>
      <c r="BE2400" s="174"/>
      <c r="BF2400" s="174"/>
      <c r="BG2400" s="164"/>
      <c r="BH2400" s="164"/>
      <c r="BI2400" s="164"/>
      <c r="BK2400" s="137">
        <v>1553</v>
      </c>
      <c r="BL2400" s="137">
        <f t="shared" si="473"/>
        <v>9.9327999999999506</v>
      </c>
      <c r="BM2400" s="137">
        <f t="shared" si="474"/>
        <v>0.19241372741480689</v>
      </c>
      <c r="BN2400" s="137">
        <f t="shared" si="475"/>
        <v>3.6851297086384904E-4</v>
      </c>
      <c r="BO2400" s="137" t="str">
        <f t="shared" si="476"/>
        <v/>
      </c>
      <c r="BP2400" s="137" t="str">
        <f t="shared" si="486"/>
        <v/>
      </c>
    </row>
    <row r="2401" spans="3:68" ht="20.100000000000001" customHeight="1" x14ac:dyDescent="0.25">
      <c r="C2401" s="12"/>
      <c r="E2401" s="130"/>
      <c r="F2401" s="130"/>
      <c r="S2401" s="138"/>
      <c r="U2401" s="154"/>
      <c r="V2401" s="154"/>
      <c r="AF2401" s="137">
        <v>1577</v>
      </c>
      <c r="AG2401" s="137">
        <f t="shared" si="477"/>
        <v>2.3079999999999998</v>
      </c>
      <c r="AK2401" s="137">
        <f t="shared" si="478"/>
        <v>2.7809696247812415E-2</v>
      </c>
      <c r="AL2401" s="137">
        <f t="shared" si="479"/>
        <v>0.98950043175477242</v>
      </c>
      <c r="AM2401" s="137">
        <f t="shared" si="480"/>
        <v>2.7809696247812415E-2</v>
      </c>
      <c r="AN2401" s="137" t="str">
        <f t="shared" si="481"/>
        <v/>
      </c>
      <c r="AO2401" s="137" t="str">
        <f t="shared" si="482"/>
        <v/>
      </c>
      <c r="AP2401" s="137">
        <f t="shared" si="483"/>
        <v>0</v>
      </c>
      <c r="AQ2401" s="137" t="str">
        <f t="shared" si="484"/>
        <v/>
      </c>
      <c r="AR2401" s="137" t="str">
        <f t="shared" si="485"/>
        <v/>
      </c>
      <c r="AZ2401" s="163"/>
      <c r="BA2401" s="142"/>
      <c r="BB2401" s="163"/>
      <c r="BC2401" s="174"/>
      <c r="BD2401" s="174"/>
      <c r="BE2401" s="174"/>
      <c r="BF2401" s="174"/>
      <c r="BG2401" s="164"/>
      <c r="BH2401" s="164"/>
      <c r="BI2401" s="164"/>
      <c r="BK2401" s="137">
        <v>1554</v>
      </c>
      <c r="BL2401" s="137">
        <f t="shared" si="473"/>
        <v>9.9391999999999499</v>
      </c>
      <c r="BM2401" s="137">
        <f t="shared" si="474"/>
        <v>0.19204521444394304</v>
      </c>
      <c r="BN2401" s="137">
        <f t="shared" si="475"/>
        <v>3.6792742272193091E-4</v>
      </c>
      <c r="BO2401" s="137" t="str">
        <f t="shared" si="476"/>
        <v/>
      </c>
      <c r="BP2401" s="137" t="str">
        <f t="shared" si="486"/>
        <v/>
      </c>
    </row>
    <row r="2402" spans="3:68" ht="20.100000000000001" customHeight="1" x14ac:dyDescent="0.25">
      <c r="C2402" s="12"/>
      <c r="E2402" s="130"/>
      <c r="F2402" s="130"/>
      <c r="S2402" s="138"/>
      <c r="U2402" s="154"/>
      <c r="V2402" s="154"/>
      <c r="AF2402" s="137">
        <v>1578</v>
      </c>
      <c r="AG2402" s="137">
        <f t="shared" si="477"/>
        <v>2.3120000000000003</v>
      </c>
      <c r="AK2402" s="137">
        <f t="shared" si="478"/>
        <v>2.7553918169013935E-2</v>
      </c>
      <c r="AL2402" s="137">
        <f t="shared" si="479"/>
        <v>0.98961115834344582</v>
      </c>
      <c r="AM2402" s="137">
        <f t="shared" si="480"/>
        <v>2.7553918169013935E-2</v>
      </c>
      <c r="AN2402" s="137" t="str">
        <f t="shared" si="481"/>
        <v/>
      </c>
      <c r="AO2402" s="137" t="str">
        <f t="shared" si="482"/>
        <v/>
      </c>
      <c r="AP2402" s="137">
        <f t="shared" si="483"/>
        <v>0</v>
      </c>
      <c r="AQ2402" s="137" t="str">
        <f t="shared" si="484"/>
        <v/>
      </c>
      <c r="AR2402" s="137" t="str">
        <f t="shared" si="485"/>
        <v/>
      </c>
      <c r="AZ2402" s="163"/>
      <c r="BA2402" s="142"/>
      <c r="BB2402" s="163"/>
      <c r="BC2402" s="174"/>
      <c r="BD2402" s="174"/>
      <c r="BE2402" s="174"/>
      <c r="BF2402" s="174"/>
      <c r="BG2402" s="164"/>
      <c r="BH2402" s="164"/>
      <c r="BI2402" s="164"/>
      <c r="BK2402" s="137">
        <v>1555</v>
      </c>
      <c r="BL2402" s="137">
        <f t="shared" si="473"/>
        <v>9.9455999999999491</v>
      </c>
      <c r="BM2402" s="137">
        <f t="shared" si="474"/>
        <v>0.19167728702122111</v>
      </c>
      <c r="BN2402" s="137">
        <f t="shared" si="475"/>
        <v>3.6734242445590759E-4</v>
      </c>
      <c r="BO2402" s="137" t="str">
        <f t="shared" si="476"/>
        <v/>
      </c>
      <c r="BP2402" s="137" t="str">
        <f t="shared" si="486"/>
        <v/>
      </c>
    </row>
    <row r="2403" spans="3:68" ht="20.100000000000001" customHeight="1" x14ac:dyDescent="0.25">
      <c r="C2403" s="12"/>
      <c r="E2403" s="130"/>
      <c r="F2403" s="130"/>
      <c r="S2403" s="138"/>
      <c r="U2403" s="154"/>
      <c r="V2403" s="154"/>
      <c r="AF2403" s="137">
        <v>1579</v>
      </c>
      <c r="AG2403" s="137">
        <f t="shared" si="477"/>
        <v>2.3159999999999998</v>
      </c>
      <c r="AK2403" s="137">
        <f t="shared" si="478"/>
        <v>2.730005578996984E-2</v>
      </c>
      <c r="AL2403" s="137">
        <f t="shared" si="479"/>
        <v>0.98972086565439099</v>
      </c>
      <c r="AM2403" s="137">
        <f t="shared" si="480"/>
        <v>2.730005578996984E-2</v>
      </c>
      <c r="AN2403" s="137" t="str">
        <f t="shared" si="481"/>
        <v/>
      </c>
      <c r="AO2403" s="137" t="str">
        <f t="shared" si="482"/>
        <v/>
      </c>
      <c r="AP2403" s="137">
        <f t="shared" si="483"/>
        <v>0</v>
      </c>
      <c r="AQ2403" s="137" t="str">
        <f t="shared" si="484"/>
        <v/>
      </c>
      <c r="AR2403" s="137" t="str">
        <f t="shared" si="485"/>
        <v/>
      </c>
      <c r="AZ2403" s="163"/>
      <c r="BA2403" s="142"/>
      <c r="BB2403" s="163"/>
      <c r="BC2403" s="174"/>
      <c r="BD2403" s="174"/>
      <c r="BE2403" s="174"/>
      <c r="BF2403" s="174"/>
      <c r="BG2403" s="164"/>
      <c r="BH2403" s="164"/>
      <c r="BI2403" s="164"/>
      <c r="BK2403" s="137">
        <v>1556</v>
      </c>
      <c r="BL2403" s="137">
        <f t="shared" si="473"/>
        <v>9.9519999999999484</v>
      </c>
      <c r="BM2403" s="137">
        <f t="shared" si="474"/>
        <v>0.1913099445967652</v>
      </c>
      <c r="BN2403" s="137">
        <f t="shared" si="475"/>
        <v>3.6675797689120215E-4</v>
      </c>
      <c r="BO2403" s="137" t="str">
        <f t="shared" si="476"/>
        <v/>
      </c>
      <c r="BP2403" s="137" t="str">
        <f t="shared" si="486"/>
        <v/>
      </c>
    </row>
    <row r="2404" spans="3:68" ht="20.100000000000001" customHeight="1" x14ac:dyDescent="0.25">
      <c r="C2404" s="12"/>
      <c r="E2404" s="130"/>
      <c r="F2404" s="130"/>
      <c r="S2404" s="138"/>
      <c r="U2404" s="154"/>
      <c r="V2404" s="154"/>
      <c r="AF2404" s="137">
        <v>1580</v>
      </c>
      <c r="AG2404" s="137">
        <f t="shared" si="477"/>
        <v>2.3200000000000003</v>
      </c>
      <c r="AK2404" s="137">
        <f t="shared" si="478"/>
        <v>2.7048099546881761E-2</v>
      </c>
      <c r="AL2404" s="137">
        <f t="shared" si="479"/>
        <v>0.98982956133128031</v>
      </c>
      <c r="AM2404" s="137">
        <f t="shared" si="480"/>
        <v>2.7048099546881761E-2</v>
      </c>
      <c r="AN2404" s="137" t="str">
        <f t="shared" si="481"/>
        <v/>
      </c>
      <c r="AO2404" s="137" t="str">
        <f t="shared" si="482"/>
        <v/>
      </c>
      <c r="AP2404" s="137">
        <f t="shared" si="483"/>
        <v>0</v>
      </c>
      <c r="AQ2404" s="137" t="str">
        <f t="shared" si="484"/>
        <v/>
      </c>
      <c r="AR2404" s="137" t="str">
        <f t="shared" si="485"/>
        <v/>
      </c>
      <c r="AZ2404" s="163"/>
      <c r="BA2404" s="142"/>
      <c r="BB2404" s="163"/>
      <c r="BC2404" s="174"/>
      <c r="BD2404" s="174"/>
      <c r="BE2404" s="174"/>
      <c r="BF2404" s="174"/>
      <c r="BG2404" s="164"/>
      <c r="BH2404" s="164"/>
      <c r="BI2404" s="164"/>
      <c r="BK2404" s="137">
        <v>1557</v>
      </c>
      <c r="BL2404" s="137">
        <f t="shared" si="473"/>
        <v>9.9583999999999477</v>
      </c>
      <c r="BM2404" s="137">
        <f t="shared" si="474"/>
        <v>0.190943186619874</v>
      </c>
      <c r="BN2404" s="137">
        <f t="shared" si="475"/>
        <v>3.6617408084652081E-4</v>
      </c>
      <c r="BO2404" s="137" t="str">
        <f t="shared" si="476"/>
        <v/>
      </c>
      <c r="BP2404" s="137" t="str">
        <f t="shared" si="486"/>
        <v/>
      </c>
    </row>
    <row r="2405" spans="3:68" ht="20.100000000000001" customHeight="1" x14ac:dyDescent="0.25">
      <c r="C2405" s="12"/>
      <c r="E2405" s="130"/>
      <c r="F2405" s="130"/>
      <c r="S2405" s="138"/>
      <c r="U2405" s="154"/>
      <c r="V2405" s="154"/>
      <c r="AF2405" s="137">
        <v>1581</v>
      </c>
      <c r="AG2405" s="137">
        <f t="shared" si="477"/>
        <v>2.3239999999999998</v>
      </c>
      <c r="AK2405" s="137">
        <f t="shared" si="478"/>
        <v>2.6798039873069942E-2</v>
      </c>
      <c r="AL2405" s="137">
        <f t="shared" si="479"/>
        <v>0.98993725297952517</v>
      </c>
      <c r="AM2405" s="137">
        <f t="shared" si="480"/>
        <v>2.6798039873069942E-2</v>
      </c>
      <c r="AN2405" s="137" t="str">
        <f t="shared" si="481"/>
        <v/>
      </c>
      <c r="AO2405" s="137" t="str">
        <f t="shared" si="482"/>
        <v/>
      </c>
      <c r="AP2405" s="137">
        <f t="shared" si="483"/>
        <v>0</v>
      </c>
      <c r="AQ2405" s="137" t="str">
        <f t="shared" si="484"/>
        <v/>
      </c>
      <c r="AR2405" s="137" t="str">
        <f t="shared" si="485"/>
        <v/>
      </c>
      <c r="AZ2405" s="163"/>
      <c r="BA2405" s="142"/>
      <c r="BB2405" s="163"/>
      <c r="BC2405" s="174"/>
      <c r="BD2405" s="174"/>
      <c r="BE2405" s="174"/>
      <c r="BF2405" s="174"/>
      <c r="BG2405" s="164"/>
      <c r="BH2405" s="164"/>
      <c r="BI2405" s="164"/>
      <c r="BK2405" s="137">
        <v>1558</v>
      </c>
      <c r="BL2405" s="137">
        <f t="shared" ref="BL2405:BL2468" si="487">BL2404+$BO$845</f>
        <v>9.964799999999947</v>
      </c>
      <c r="BM2405" s="137">
        <f t="shared" ref="BM2405:BM2468" si="488">_xlfn.CHISQ.DIST.RT(BL2405,7)</f>
        <v>0.19057701253902748</v>
      </c>
      <c r="BN2405" s="137">
        <f t="shared" ref="BN2405:BN2468" si="489">BM2405-BM2406</f>
        <v>3.6559073713521295E-4</v>
      </c>
      <c r="BO2405" s="137" t="str">
        <f t="shared" ref="BO2405:BO2468" si="490">IF(BM2405&lt;(1-$BI$852),BN2405,"")</f>
        <v/>
      </c>
      <c r="BP2405" s="137" t="str">
        <f t="shared" si="486"/>
        <v/>
      </c>
    </row>
    <row r="2406" spans="3:68" ht="20.100000000000001" customHeight="1" x14ac:dyDescent="0.25">
      <c r="C2406" s="12"/>
      <c r="E2406" s="130"/>
      <c r="F2406" s="130"/>
      <c r="S2406" s="138"/>
      <c r="U2406" s="154"/>
      <c r="V2406" s="154"/>
      <c r="AF2406" s="137">
        <v>1582</v>
      </c>
      <c r="AG2406" s="137">
        <f t="shared" si="477"/>
        <v>2.3280000000000003</v>
      </c>
      <c r="AK2406" s="137">
        <f t="shared" si="478"/>
        <v>2.6549867199608775E-2</v>
      </c>
      <c r="AL2406" s="137">
        <f t="shared" si="479"/>
        <v>0.9900439481662654</v>
      </c>
      <c r="AM2406" s="137">
        <f t="shared" si="480"/>
        <v>2.6549867199608775E-2</v>
      </c>
      <c r="AN2406" s="137" t="str">
        <f t="shared" si="481"/>
        <v/>
      </c>
      <c r="AO2406" s="137" t="str">
        <f t="shared" si="482"/>
        <v/>
      </c>
      <c r="AP2406" s="137">
        <f t="shared" si="483"/>
        <v>0</v>
      </c>
      <c r="AQ2406" s="137" t="str">
        <f t="shared" si="484"/>
        <v/>
      </c>
      <c r="AR2406" s="137" t="str">
        <f t="shared" si="485"/>
        <v/>
      </c>
      <c r="AZ2406" s="163"/>
      <c r="BA2406" s="142"/>
      <c r="BB2406" s="163"/>
      <c r="BC2406" s="174"/>
      <c r="BD2406" s="174"/>
      <c r="BE2406" s="174"/>
      <c r="BF2406" s="174"/>
      <c r="BG2406" s="164"/>
      <c r="BH2406" s="164"/>
      <c r="BI2406" s="164"/>
      <c r="BK2406" s="137">
        <v>1559</v>
      </c>
      <c r="BL2406" s="137">
        <f t="shared" si="487"/>
        <v>9.9711999999999463</v>
      </c>
      <c r="BM2406" s="137">
        <f t="shared" si="488"/>
        <v>0.19021142180189227</v>
      </c>
      <c r="BN2406" s="137">
        <f t="shared" si="489"/>
        <v>3.6500794656324498E-4</v>
      </c>
      <c r="BO2406" s="137" t="str">
        <f t="shared" si="490"/>
        <v/>
      </c>
      <c r="BP2406" s="137" t="str">
        <f t="shared" si="486"/>
        <v/>
      </c>
    </row>
    <row r="2407" spans="3:68" ht="20.100000000000001" customHeight="1" x14ac:dyDescent="0.25">
      <c r="C2407" s="12"/>
      <c r="E2407" s="130"/>
      <c r="F2407" s="130"/>
      <c r="S2407" s="138"/>
      <c r="U2407" s="154"/>
      <c r="V2407" s="154"/>
      <c r="AF2407" s="137">
        <v>1583</v>
      </c>
      <c r="AG2407" s="137">
        <f t="shared" si="477"/>
        <v>2.3319999999999999</v>
      </c>
      <c r="AK2407" s="137">
        <f t="shared" si="478"/>
        <v>2.6303571955957613E-2</v>
      </c>
      <c r="AL2407" s="137">
        <f t="shared" si="479"/>
        <v>0.99014965442036185</v>
      </c>
      <c r="AM2407" s="137">
        <f t="shared" si="480"/>
        <v>2.6303571955957613E-2</v>
      </c>
      <c r="AN2407" s="137" t="str">
        <f t="shared" si="481"/>
        <v/>
      </c>
      <c r="AO2407" s="137" t="str">
        <f t="shared" si="482"/>
        <v/>
      </c>
      <c r="AP2407" s="137">
        <f t="shared" si="483"/>
        <v>0</v>
      </c>
      <c r="AQ2407" s="137" t="str">
        <f t="shared" si="484"/>
        <v/>
      </c>
      <c r="AR2407" s="137" t="str">
        <f t="shared" si="485"/>
        <v/>
      </c>
      <c r="AZ2407" s="163"/>
      <c r="BA2407" s="142"/>
      <c r="BB2407" s="163"/>
      <c r="BC2407" s="174"/>
      <c r="BD2407" s="174"/>
      <c r="BE2407" s="174"/>
      <c r="BF2407" s="174"/>
      <c r="BG2407" s="164"/>
      <c r="BH2407" s="164"/>
      <c r="BI2407" s="164"/>
      <c r="BK2407" s="137">
        <v>1560</v>
      </c>
      <c r="BL2407" s="137">
        <f t="shared" si="487"/>
        <v>9.9775999999999456</v>
      </c>
      <c r="BM2407" s="137">
        <f t="shared" si="488"/>
        <v>0.18984641385532902</v>
      </c>
      <c r="BN2407" s="137">
        <f t="shared" si="489"/>
        <v>3.6442570993150403E-4</v>
      </c>
      <c r="BO2407" s="137" t="str">
        <f t="shared" si="490"/>
        <v/>
      </c>
      <c r="BP2407" s="137" t="str">
        <f t="shared" si="486"/>
        <v/>
      </c>
    </row>
    <row r="2408" spans="3:68" ht="20.100000000000001" customHeight="1" x14ac:dyDescent="0.25">
      <c r="C2408" s="12"/>
      <c r="E2408" s="130"/>
      <c r="F2408" s="130"/>
      <c r="S2408" s="138"/>
      <c r="U2408" s="154"/>
      <c r="V2408" s="154"/>
      <c r="AF2408" s="137">
        <v>1584</v>
      </c>
      <c r="AG2408" s="137">
        <f t="shared" si="477"/>
        <v>2.3360000000000003</v>
      </c>
      <c r="AK2408" s="137">
        <f t="shared" si="478"/>
        <v>2.6059144570584933E-2</v>
      </c>
      <c r="AL2408" s="137">
        <f t="shared" si="479"/>
        <v>0.99025437923239079</v>
      </c>
      <c r="AM2408" s="137">
        <f t="shared" si="480"/>
        <v>2.6059144570584933E-2</v>
      </c>
      <c r="AN2408" s="137" t="str">
        <f t="shared" si="481"/>
        <v/>
      </c>
      <c r="AO2408" s="137" t="str">
        <f t="shared" si="482"/>
        <v/>
      </c>
      <c r="AP2408" s="137">
        <f t="shared" si="483"/>
        <v>0</v>
      </c>
      <c r="AQ2408" s="137" t="str">
        <f t="shared" si="484"/>
        <v/>
      </c>
      <c r="AR2408" s="137" t="str">
        <f t="shared" si="485"/>
        <v/>
      </c>
      <c r="AZ2408" s="163"/>
      <c r="BA2408" s="142"/>
      <c r="BB2408" s="163"/>
      <c r="BC2408" s="174"/>
      <c r="BD2408" s="174"/>
      <c r="BE2408" s="174"/>
      <c r="BF2408" s="174"/>
      <c r="BG2408" s="164"/>
      <c r="BH2408" s="164"/>
      <c r="BI2408" s="164"/>
      <c r="BK2408" s="137">
        <v>1561</v>
      </c>
      <c r="BL2408" s="137">
        <f t="shared" si="487"/>
        <v>9.9839999999999449</v>
      </c>
      <c r="BM2408" s="137">
        <f t="shared" si="488"/>
        <v>0.18948198814539752</v>
      </c>
      <c r="BN2408" s="137">
        <f t="shared" si="489"/>
        <v>3.6384402803371629E-4</v>
      </c>
      <c r="BO2408" s="137" t="str">
        <f t="shared" si="490"/>
        <v/>
      </c>
      <c r="BP2408" s="137" t="str">
        <f t="shared" si="486"/>
        <v/>
      </c>
    </row>
    <row r="2409" spans="3:68" ht="20.100000000000001" customHeight="1" x14ac:dyDescent="0.25">
      <c r="C2409" s="12"/>
      <c r="E2409" s="130"/>
      <c r="F2409" s="130"/>
      <c r="S2409" s="138"/>
      <c r="U2409" s="154"/>
      <c r="V2409" s="154"/>
      <c r="AF2409" s="137">
        <v>1585</v>
      </c>
      <c r="AG2409" s="137">
        <f t="shared" si="477"/>
        <v>2.34</v>
      </c>
      <c r="AK2409" s="137">
        <f t="shared" si="478"/>
        <v>2.581657547158769E-2</v>
      </c>
      <c r="AL2409" s="137">
        <f t="shared" si="479"/>
        <v>0.99035813005464168</v>
      </c>
      <c r="AM2409" s="137">
        <f t="shared" si="480"/>
        <v>2.581657547158769E-2</v>
      </c>
      <c r="AN2409" s="137" t="str">
        <f t="shared" si="481"/>
        <v/>
      </c>
      <c r="AO2409" s="137" t="str">
        <f t="shared" si="482"/>
        <v/>
      </c>
      <c r="AP2409" s="137">
        <f t="shared" si="483"/>
        <v>0</v>
      </c>
      <c r="AQ2409" s="137" t="str">
        <f t="shared" si="484"/>
        <v/>
      </c>
      <c r="AR2409" s="137" t="str">
        <f t="shared" si="485"/>
        <v/>
      </c>
      <c r="AZ2409" s="163"/>
      <c r="BA2409" s="142"/>
      <c r="BB2409" s="163"/>
      <c r="BC2409" s="174"/>
      <c r="BD2409" s="174"/>
      <c r="BE2409" s="174"/>
      <c r="BF2409" s="174"/>
      <c r="BG2409" s="164"/>
      <c r="BH2409" s="164"/>
      <c r="BI2409" s="164"/>
      <c r="BK2409" s="137">
        <v>1562</v>
      </c>
      <c r="BL2409" s="137">
        <f t="shared" si="487"/>
        <v>9.9903999999999442</v>
      </c>
      <c r="BM2409" s="137">
        <f t="shared" si="488"/>
        <v>0.1891181441173638</v>
      </c>
      <c r="BN2409" s="137">
        <f t="shared" si="489"/>
        <v>3.6326290165786257E-4</v>
      </c>
      <c r="BO2409" s="137" t="str">
        <f t="shared" si="490"/>
        <v/>
      </c>
      <c r="BP2409" s="137" t="str">
        <f t="shared" si="486"/>
        <v/>
      </c>
    </row>
    <row r="2410" spans="3:68" ht="20.100000000000001" customHeight="1" x14ac:dyDescent="0.25">
      <c r="C2410" s="12"/>
      <c r="E2410" s="130"/>
      <c r="F2410" s="130"/>
      <c r="S2410" s="138"/>
      <c r="U2410" s="154"/>
      <c r="V2410" s="154"/>
      <c r="AF2410" s="137">
        <v>1586</v>
      </c>
      <c r="AG2410" s="137">
        <f t="shared" si="477"/>
        <v>2.3440000000000003</v>
      </c>
      <c r="AK2410" s="137">
        <f t="shared" si="478"/>
        <v>2.5575855087304096E-2</v>
      </c>
      <c r="AL2410" s="137">
        <f t="shared" si="479"/>
        <v>0.99046091430111638</v>
      </c>
      <c r="AM2410" s="137">
        <f t="shared" si="480"/>
        <v>2.5575855087304096E-2</v>
      </c>
      <c r="AN2410" s="137" t="str">
        <f t="shared" si="481"/>
        <v/>
      </c>
      <c r="AO2410" s="137" t="str">
        <f t="shared" si="482"/>
        <v/>
      </c>
      <c r="AP2410" s="137">
        <f t="shared" si="483"/>
        <v>0</v>
      </c>
      <c r="AQ2410" s="137" t="str">
        <f t="shared" si="484"/>
        <v/>
      </c>
      <c r="AR2410" s="137" t="str">
        <f t="shared" si="485"/>
        <v/>
      </c>
      <c r="AZ2410" s="163"/>
      <c r="BA2410" s="142"/>
      <c r="BB2410" s="163"/>
      <c r="BC2410" s="174"/>
      <c r="BD2410" s="174"/>
      <c r="BE2410" s="174"/>
      <c r="BF2410" s="174"/>
      <c r="BG2410" s="164"/>
      <c r="BH2410" s="164"/>
      <c r="BI2410" s="164"/>
      <c r="BK2410" s="137">
        <v>1563</v>
      </c>
      <c r="BL2410" s="137">
        <f t="shared" si="487"/>
        <v>9.9967999999999435</v>
      </c>
      <c r="BM2410" s="137">
        <f t="shared" si="488"/>
        <v>0.18875488121570594</v>
      </c>
      <c r="BN2410" s="137">
        <f t="shared" si="489"/>
        <v>3.6268233158598395E-4</v>
      </c>
      <c r="BO2410" s="137" t="str">
        <f t="shared" si="490"/>
        <v/>
      </c>
      <c r="BP2410" s="137" t="str">
        <f t="shared" si="486"/>
        <v/>
      </c>
    </row>
    <row r="2411" spans="3:68" ht="20.100000000000001" customHeight="1" x14ac:dyDescent="0.25">
      <c r="C2411" s="12"/>
      <c r="E2411" s="130"/>
      <c r="F2411" s="130"/>
      <c r="S2411" s="138"/>
      <c r="U2411" s="154"/>
      <c r="V2411" s="154"/>
      <c r="AF2411" s="137">
        <v>1587</v>
      </c>
      <c r="AG2411" s="137">
        <f t="shared" si="477"/>
        <v>2.3479999999999999</v>
      </c>
      <c r="AK2411" s="137">
        <f t="shared" si="478"/>
        <v>2.53369738469215E-2</v>
      </c>
      <c r="AL2411" s="137">
        <f t="shared" si="479"/>
        <v>0.99056273934753192</v>
      </c>
      <c r="AM2411" s="137">
        <f t="shared" si="480"/>
        <v>2.53369738469215E-2</v>
      </c>
      <c r="AN2411" s="137" t="str">
        <f t="shared" si="481"/>
        <v/>
      </c>
      <c r="AO2411" s="137" t="str">
        <f t="shared" si="482"/>
        <v/>
      </c>
      <c r="AP2411" s="137">
        <f t="shared" si="483"/>
        <v>0</v>
      </c>
      <c r="AQ2411" s="137" t="str">
        <f t="shared" si="484"/>
        <v/>
      </c>
      <c r="AR2411" s="137" t="str">
        <f t="shared" si="485"/>
        <v/>
      </c>
      <c r="AZ2411" s="163"/>
      <c r="BA2411" s="142"/>
      <c r="BB2411" s="163"/>
      <c r="BC2411" s="174"/>
      <c r="BD2411" s="174"/>
      <c r="BE2411" s="174"/>
      <c r="BF2411" s="174"/>
      <c r="BG2411" s="164"/>
      <c r="BH2411" s="164"/>
      <c r="BI2411" s="164"/>
      <c r="BK2411" s="137">
        <v>1564</v>
      </c>
      <c r="BL2411" s="137">
        <f t="shared" si="487"/>
        <v>10.003199999999943</v>
      </c>
      <c r="BM2411" s="137">
        <f t="shared" si="488"/>
        <v>0.18839219888411995</v>
      </c>
      <c r="BN2411" s="137">
        <f t="shared" si="489"/>
        <v>3.6210231859284958E-4</v>
      </c>
      <c r="BO2411" s="137" t="str">
        <f t="shared" si="490"/>
        <v/>
      </c>
      <c r="BP2411" s="137" t="str">
        <f t="shared" si="486"/>
        <v/>
      </c>
    </row>
    <row r="2412" spans="3:68" ht="20.100000000000001" customHeight="1" x14ac:dyDescent="0.25">
      <c r="C2412" s="12"/>
      <c r="E2412" s="130"/>
      <c r="F2412" s="130"/>
      <c r="S2412" s="138"/>
      <c r="U2412" s="154"/>
      <c r="V2412" s="154"/>
      <c r="AF2412" s="137">
        <v>1588</v>
      </c>
      <c r="AG2412" s="137">
        <f t="shared" si="477"/>
        <v>2.3520000000000003</v>
      </c>
      <c r="AK2412" s="137">
        <f t="shared" si="478"/>
        <v>2.5099922181077736E-2</v>
      </c>
      <c r="AL2412" s="137">
        <f t="shared" si="479"/>
        <v>0.9906636125313244</v>
      </c>
      <c r="AM2412" s="137">
        <f t="shared" si="480"/>
        <v>2.5099922181077736E-2</v>
      </c>
      <c r="AN2412" s="137" t="str">
        <f t="shared" si="481"/>
        <v/>
      </c>
      <c r="AO2412" s="137" t="str">
        <f t="shared" si="482"/>
        <v/>
      </c>
      <c r="AP2412" s="137">
        <f t="shared" si="483"/>
        <v>0</v>
      </c>
      <c r="AQ2412" s="137" t="str">
        <f t="shared" si="484"/>
        <v/>
      </c>
      <c r="AR2412" s="137" t="str">
        <f t="shared" si="485"/>
        <v/>
      </c>
      <c r="AZ2412" s="163"/>
      <c r="BA2412" s="142"/>
      <c r="BB2412" s="163"/>
      <c r="BC2412" s="174"/>
      <c r="BD2412" s="174"/>
      <c r="BE2412" s="174"/>
      <c r="BF2412" s="174"/>
      <c r="BG2412" s="164"/>
      <c r="BH2412" s="164"/>
      <c r="BI2412" s="164"/>
      <c r="BK2412" s="137">
        <v>1565</v>
      </c>
      <c r="BL2412" s="137">
        <f t="shared" si="487"/>
        <v>10.009599999999942</v>
      </c>
      <c r="BM2412" s="137">
        <f t="shared" si="488"/>
        <v>0.18803009656552711</v>
      </c>
      <c r="BN2412" s="137">
        <f t="shared" si="489"/>
        <v>3.6152286344889872E-4</v>
      </c>
      <c r="BO2412" s="137" t="str">
        <f t="shared" si="490"/>
        <v/>
      </c>
      <c r="BP2412" s="137" t="str">
        <f t="shared" si="486"/>
        <v/>
      </c>
    </row>
    <row r="2413" spans="3:68" ht="20.100000000000001" customHeight="1" x14ac:dyDescent="0.25">
      <c r="C2413" s="12"/>
      <c r="E2413" s="130"/>
      <c r="F2413" s="130"/>
      <c r="S2413" s="138"/>
      <c r="U2413" s="154"/>
      <c r="V2413" s="154"/>
      <c r="AF2413" s="137">
        <v>1589</v>
      </c>
      <c r="AG2413" s="137">
        <f t="shared" si="477"/>
        <v>2.3559999999999999</v>
      </c>
      <c r="AK2413" s="137">
        <f t="shared" si="478"/>
        <v>2.4864690522457555E-2</v>
      </c>
      <c r="AL2413" s="137">
        <f t="shared" si="479"/>
        <v>0.99076354115165666</v>
      </c>
      <c r="AM2413" s="137">
        <f t="shared" si="480"/>
        <v>2.4864690522457555E-2</v>
      </c>
      <c r="AN2413" s="137" t="str">
        <f t="shared" si="481"/>
        <v/>
      </c>
      <c r="AO2413" s="137" t="str">
        <f t="shared" si="482"/>
        <v/>
      </c>
      <c r="AP2413" s="137">
        <f t="shared" si="483"/>
        <v>0</v>
      </c>
      <c r="AQ2413" s="137" t="str">
        <f t="shared" si="484"/>
        <v/>
      </c>
      <c r="AR2413" s="137" t="str">
        <f t="shared" si="485"/>
        <v/>
      </c>
      <c r="AZ2413" s="163"/>
      <c r="BA2413" s="142"/>
      <c r="BB2413" s="163"/>
      <c r="BC2413" s="174"/>
      <c r="BD2413" s="174"/>
      <c r="BE2413" s="174"/>
      <c r="BF2413" s="174"/>
      <c r="BG2413" s="164"/>
      <c r="BH2413" s="164"/>
      <c r="BI2413" s="164"/>
      <c r="BK2413" s="137">
        <v>1566</v>
      </c>
      <c r="BL2413" s="137">
        <f t="shared" si="487"/>
        <v>10.015999999999941</v>
      </c>
      <c r="BM2413" s="137">
        <f t="shared" si="488"/>
        <v>0.18766857370207821</v>
      </c>
      <c r="BN2413" s="137">
        <f t="shared" si="489"/>
        <v>3.609439669166048E-4</v>
      </c>
      <c r="BO2413" s="137" t="str">
        <f t="shared" si="490"/>
        <v/>
      </c>
      <c r="BP2413" s="137" t="str">
        <f t="shared" si="486"/>
        <v/>
      </c>
    </row>
    <row r="2414" spans="3:68" ht="20.100000000000001" customHeight="1" x14ac:dyDescent="0.25">
      <c r="C2414" s="12"/>
      <c r="E2414" s="130"/>
      <c r="F2414" s="130"/>
      <c r="S2414" s="138"/>
      <c r="U2414" s="154"/>
      <c r="V2414" s="154"/>
      <c r="AF2414" s="137">
        <v>1590</v>
      </c>
      <c r="AG2414" s="137">
        <f t="shared" si="477"/>
        <v>2.3600000000000003</v>
      </c>
      <c r="AK2414" s="137">
        <f t="shared" si="478"/>
        <v>2.4631269306382486E-2</v>
      </c>
      <c r="AL2414" s="137">
        <f t="shared" si="479"/>
        <v>0.99086253246942735</v>
      </c>
      <c r="AM2414" s="137">
        <f t="shared" si="480"/>
        <v>2.4631269306382486E-2</v>
      </c>
      <c r="AN2414" s="137" t="str">
        <f t="shared" si="481"/>
        <v/>
      </c>
      <c r="AO2414" s="137" t="str">
        <f t="shared" si="482"/>
        <v/>
      </c>
      <c r="AP2414" s="137">
        <f t="shared" si="483"/>
        <v>0</v>
      </c>
      <c r="AQ2414" s="137" t="str">
        <f t="shared" si="484"/>
        <v/>
      </c>
      <c r="AR2414" s="137" t="str">
        <f t="shared" si="485"/>
        <v/>
      </c>
      <c r="AZ2414" s="163"/>
      <c r="BA2414" s="142"/>
      <c r="BB2414" s="163"/>
      <c r="BC2414" s="174"/>
      <c r="BD2414" s="174"/>
      <c r="BE2414" s="174"/>
      <c r="BF2414" s="174"/>
      <c r="BG2414" s="164"/>
      <c r="BH2414" s="164"/>
      <c r="BI2414" s="164"/>
      <c r="BK2414" s="137">
        <v>1567</v>
      </c>
      <c r="BL2414" s="137">
        <f t="shared" si="487"/>
        <v>10.022399999999941</v>
      </c>
      <c r="BM2414" s="137">
        <f t="shared" si="488"/>
        <v>0.1873076297351616</v>
      </c>
      <c r="BN2414" s="137">
        <f t="shared" si="489"/>
        <v>3.6036562975366726E-4</v>
      </c>
      <c r="BO2414" s="137" t="str">
        <f t="shared" si="490"/>
        <v/>
      </c>
      <c r="BP2414" s="137" t="str">
        <f t="shared" si="486"/>
        <v/>
      </c>
    </row>
    <row r="2415" spans="3:68" ht="20.100000000000001" customHeight="1" x14ac:dyDescent="0.25">
      <c r="C2415" s="12"/>
      <c r="E2415" s="130"/>
      <c r="F2415" s="130"/>
      <c r="S2415" s="138"/>
      <c r="U2415" s="154"/>
      <c r="V2415" s="154"/>
      <c r="AF2415" s="137">
        <v>1591</v>
      </c>
      <c r="AG2415" s="137">
        <f t="shared" si="477"/>
        <v>2.3639999999999999</v>
      </c>
      <c r="AK2415" s="137">
        <f t="shared" si="478"/>
        <v>2.4399648971395776E-2</v>
      </c>
      <c r="AL2415" s="137">
        <f t="shared" si="479"/>
        <v>0.9909605937072824</v>
      </c>
      <c r="AM2415" s="137">
        <f t="shared" si="480"/>
        <v>2.4399648971395776E-2</v>
      </c>
      <c r="AN2415" s="137" t="str">
        <f t="shared" si="481"/>
        <v/>
      </c>
      <c r="AO2415" s="137" t="str">
        <f t="shared" si="482"/>
        <v/>
      </c>
      <c r="AP2415" s="137">
        <f t="shared" si="483"/>
        <v>0</v>
      </c>
      <c r="AQ2415" s="137" t="str">
        <f t="shared" si="484"/>
        <v/>
      </c>
      <c r="AR2415" s="137" t="str">
        <f t="shared" si="485"/>
        <v/>
      </c>
      <c r="AZ2415" s="163"/>
      <c r="BA2415" s="142"/>
      <c r="BB2415" s="163"/>
      <c r="BC2415" s="174"/>
      <c r="BD2415" s="174"/>
      <c r="BE2415" s="174"/>
      <c r="BF2415" s="174"/>
      <c r="BG2415" s="164"/>
      <c r="BH2415" s="164"/>
      <c r="BI2415" s="164"/>
      <c r="BK2415" s="137">
        <v>1568</v>
      </c>
      <c r="BL2415" s="137">
        <f t="shared" si="487"/>
        <v>10.02879999999994</v>
      </c>
      <c r="BM2415" s="137">
        <f t="shared" si="488"/>
        <v>0.18694726410540793</v>
      </c>
      <c r="BN2415" s="137">
        <f t="shared" si="489"/>
        <v>3.5978785271087443E-4</v>
      </c>
      <c r="BO2415" s="137" t="str">
        <f t="shared" si="490"/>
        <v/>
      </c>
      <c r="BP2415" s="137" t="str">
        <f t="shared" si="486"/>
        <v/>
      </c>
    </row>
    <row r="2416" spans="3:68" ht="20.100000000000001" customHeight="1" x14ac:dyDescent="0.25">
      <c r="C2416" s="12"/>
      <c r="E2416" s="130"/>
      <c r="F2416" s="130"/>
      <c r="S2416" s="138"/>
      <c r="U2416" s="154"/>
      <c r="V2416" s="154"/>
      <c r="AF2416" s="137">
        <v>1592</v>
      </c>
      <c r="AG2416" s="137">
        <f t="shared" si="477"/>
        <v>2.3680000000000003</v>
      </c>
      <c r="AK2416" s="137">
        <f t="shared" si="478"/>
        <v>2.416981995984083E-2</v>
      </c>
      <c r="AL2416" s="137">
        <f t="shared" si="479"/>
        <v>0.99105773204962955</v>
      </c>
      <c r="AM2416" s="137">
        <f t="shared" si="480"/>
        <v>2.416981995984083E-2</v>
      </c>
      <c r="AN2416" s="137" t="str">
        <f t="shared" si="481"/>
        <v/>
      </c>
      <c r="AO2416" s="137" t="str">
        <f t="shared" si="482"/>
        <v/>
      </c>
      <c r="AP2416" s="137">
        <f t="shared" si="483"/>
        <v>0</v>
      </c>
      <c r="AQ2416" s="137" t="str">
        <f t="shared" si="484"/>
        <v/>
      </c>
      <c r="AR2416" s="137" t="str">
        <f t="shared" si="485"/>
        <v/>
      </c>
      <c r="AZ2416" s="163"/>
      <c r="BA2416" s="142"/>
      <c r="BB2416" s="163"/>
      <c r="BC2416" s="174"/>
      <c r="BD2416" s="174"/>
      <c r="BE2416" s="174"/>
      <c r="BF2416" s="174"/>
      <c r="BG2416" s="164"/>
      <c r="BH2416" s="164"/>
      <c r="BI2416" s="164"/>
      <c r="BK2416" s="137">
        <v>1569</v>
      </c>
      <c r="BL2416" s="137">
        <f t="shared" si="487"/>
        <v>10.035199999999939</v>
      </c>
      <c r="BM2416" s="137">
        <f t="shared" si="488"/>
        <v>0.18658747625269706</v>
      </c>
      <c r="BN2416" s="137">
        <f t="shared" si="489"/>
        <v>3.592106365336023E-4</v>
      </c>
      <c r="BO2416" s="137" t="str">
        <f t="shared" si="490"/>
        <v/>
      </c>
      <c r="BP2416" s="137" t="str">
        <f t="shared" si="486"/>
        <v/>
      </c>
    </row>
    <row r="2417" spans="3:68" ht="20.100000000000001" customHeight="1" x14ac:dyDescent="0.25">
      <c r="C2417" s="12"/>
      <c r="E2417" s="130"/>
      <c r="F2417" s="130"/>
      <c r="S2417" s="138"/>
      <c r="U2417" s="154"/>
      <c r="V2417" s="154"/>
      <c r="AF2417" s="137">
        <v>1593</v>
      </c>
      <c r="AG2417" s="137">
        <f t="shared" si="477"/>
        <v>2.3719999999999999</v>
      </c>
      <c r="AK2417" s="137">
        <f t="shared" si="478"/>
        <v>2.3941772718434669E-2</v>
      </c>
      <c r="AL2417" s="137">
        <f t="shared" si="479"/>
        <v>0.99115395464265443</v>
      </c>
      <c r="AM2417" s="137">
        <f t="shared" si="480"/>
        <v>2.3941772718434669E-2</v>
      </c>
      <c r="AN2417" s="137" t="str">
        <f t="shared" si="481"/>
        <v/>
      </c>
      <c r="AO2417" s="137" t="str">
        <f t="shared" si="482"/>
        <v/>
      </c>
      <c r="AP2417" s="137">
        <f t="shared" si="483"/>
        <v>0</v>
      </c>
      <c r="AQ2417" s="137" t="str">
        <f t="shared" si="484"/>
        <v/>
      </c>
      <c r="AR2417" s="137" t="str">
        <f t="shared" si="485"/>
        <v/>
      </c>
      <c r="AZ2417" s="163"/>
      <c r="BA2417" s="142"/>
      <c r="BB2417" s="163"/>
      <c r="BC2417" s="174"/>
      <c r="BD2417" s="174"/>
      <c r="BE2417" s="174"/>
      <c r="BF2417" s="174"/>
      <c r="BG2417" s="164"/>
      <c r="BH2417" s="164"/>
      <c r="BI2417" s="164"/>
      <c r="BK2417" s="137">
        <v>1570</v>
      </c>
      <c r="BL2417" s="137">
        <f t="shared" si="487"/>
        <v>10.041599999999939</v>
      </c>
      <c r="BM2417" s="137">
        <f t="shared" si="488"/>
        <v>0.18622826561616346</v>
      </c>
      <c r="BN2417" s="137">
        <f t="shared" si="489"/>
        <v>3.5863398196020468E-4</v>
      </c>
      <c r="BO2417" s="137" t="str">
        <f t="shared" si="490"/>
        <v/>
      </c>
      <c r="BP2417" s="137" t="str">
        <f t="shared" si="486"/>
        <v/>
      </c>
    </row>
    <row r="2418" spans="3:68" ht="20.100000000000001" customHeight="1" x14ac:dyDescent="0.25">
      <c r="C2418" s="12"/>
      <c r="E2418" s="130"/>
      <c r="F2418" s="130"/>
      <c r="S2418" s="138"/>
      <c r="U2418" s="154"/>
      <c r="V2418" s="154"/>
      <c r="AF2418" s="137">
        <v>1594</v>
      </c>
      <c r="AG2418" s="137">
        <f t="shared" si="477"/>
        <v>2.3760000000000003</v>
      </c>
      <c r="AK2418" s="137">
        <f t="shared" si="478"/>
        <v>2.3715497698834836E-2</v>
      </c>
      <c r="AL2418" s="137">
        <f t="shared" si="479"/>
        <v>0.99124926859433915</v>
      </c>
      <c r="AM2418" s="137">
        <f t="shared" si="480"/>
        <v>2.3715497698834836E-2</v>
      </c>
      <c r="AN2418" s="137" t="str">
        <f t="shared" si="481"/>
        <v/>
      </c>
      <c r="AO2418" s="137" t="str">
        <f t="shared" si="482"/>
        <v/>
      </c>
      <c r="AP2418" s="137">
        <f t="shared" si="483"/>
        <v>0</v>
      </c>
      <c r="AQ2418" s="137" t="str">
        <f t="shared" si="484"/>
        <v/>
      </c>
      <c r="AR2418" s="137" t="str">
        <f t="shared" si="485"/>
        <v/>
      </c>
      <c r="AZ2418" s="163"/>
      <c r="BA2418" s="142"/>
      <c r="BB2418" s="163"/>
      <c r="BC2418" s="174"/>
      <c r="BD2418" s="174"/>
      <c r="BE2418" s="174"/>
      <c r="BF2418" s="174"/>
      <c r="BG2418" s="164"/>
      <c r="BH2418" s="164"/>
      <c r="BI2418" s="164"/>
      <c r="BK2418" s="137">
        <v>1571</v>
      </c>
      <c r="BL2418" s="137">
        <f t="shared" si="487"/>
        <v>10.047999999999938</v>
      </c>
      <c r="BM2418" s="137">
        <f t="shared" si="488"/>
        <v>0.18586963163420325</v>
      </c>
      <c r="BN2418" s="137">
        <f t="shared" si="489"/>
        <v>3.5805788972462227E-4</v>
      </c>
      <c r="BO2418" s="137" t="str">
        <f t="shared" si="490"/>
        <v/>
      </c>
      <c r="BP2418" s="137" t="str">
        <f t="shared" si="486"/>
        <v/>
      </c>
    </row>
    <row r="2419" spans="3:68" ht="20.100000000000001" customHeight="1" x14ac:dyDescent="0.25">
      <c r="C2419" s="12"/>
      <c r="E2419" s="130"/>
      <c r="F2419" s="130"/>
      <c r="S2419" s="138"/>
      <c r="U2419" s="154"/>
      <c r="V2419" s="154"/>
      <c r="AF2419" s="137">
        <v>1595</v>
      </c>
      <c r="AG2419" s="137">
        <f t="shared" si="477"/>
        <v>2.38</v>
      </c>
      <c r="AK2419" s="137">
        <f t="shared" si="478"/>
        <v>2.3490985358201363E-2</v>
      </c>
      <c r="AL2419" s="137">
        <f t="shared" si="479"/>
        <v>0.99134368097448344</v>
      </c>
      <c r="AM2419" s="137">
        <f t="shared" si="480"/>
        <v>2.3490985358201363E-2</v>
      </c>
      <c r="AN2419" s="137" t="str">
        <f t="shared" si="481"/>
        <v/>
      </c>
      <c r="AO2419" s="137" t="str">
        <f t="shared" si="482"/>
        <v/>
      </c>
      <c r="AP2419" s="137">
        <f t="shared" si="483"/>
        <v>0</v>
      </c>
      <c r="AQ2419" s="137" t="str">
        <f t="shared" si="484"/>
        <v/>
      </c>
      <c r="AR2419" s="137" t="str">
        <f t="shared" si="485"/>
        <v/>
      </c>
      <c r="AZ2419" s="163"/>
      <c r="BA2419" s="142"/>
      <c r="BB2419" s="163"/>
      <c r="BC2419" s="174"/>
      <c r="BD2419" s="174"/>
      <c r="BE2419" s="174"/>
      <c r="BF2419" s="174"/>
      <c r="BG2419" s="164"/>
      <c r="BH2419" s="164"/>
      <c r="BI2419" s="164"/>
      <c r="BK2419" s="137">
        <v>1572</v>
      </c>
      <c r="BL2419" s="137">
        <f t="shared" si="487"/>
        <v>10.054399999999937</v>
      </c>
      <c r="BM2419" s="137">
        <f t="shared" si="488"/>
        <v>0.18551157374447863</v>
      </c>
      <c r="BN2419" s="137">
        <f t="shared" si="489"/>
        <v>3.5748236055291316E-4</v>
      </c>
      <c r="BO2419" s="137" t="str">
        <f t="shared" si="490"/>
        <v/>
      </c>
      <c r="BP2419" s="137" t="str">
        <f t="shared" si="486"/>
        <v/>
      </c>
    </row>
    <row r="2420" spans="3:68" ht="20.100000000000001" customHeight="1" x14ac:dyDescent="0.25">
      <c r="C2420" s="12"/>
      <c r="E2420" s="130"/>
      <c r="F2420" s="130"/>
      <c r="S2420" s="138"/>
      <c r="U2420" s="154"/>
      <c r="V2420" s="154"/>
      <c r="AF2420" s="137">
        <v>1596</v>
      </c>
      <c r="AG2420" s="137">
        <f t="shared" si="477"/>
        <v>2.3840000000000003</v>
      </c>
      <c r="AK2420" s="137">
        <f t="shared" si="478"/>
        <v>2.326822615975228E-2</v>
      </c>
      <c r="AL2420" s="137">
        <f t="shared" si="479"/>
        <v>0.99143719881472747</v>
      </c>
      <c r="AM2420" s="137">
        <f t="shared" si="480"/>
        <v>2.326822615975228E-2</v>
      </c>
      <c r="AN2420" s="137" t="str">
        <f t="shared" si="481"/>
        <v/>
      </c>
      <c r="AO2420" s="137" t="str">
        <f t="shared" si="482"/>
        <v/>
      </c>
      <c r="AP2420" s="137">
        <f t="shared" si="483"/>
        <v>0</v>
      </c>
      <c r="AQ2420" s="137" t="str">
        <f t="shared" si="484"/>
        <v/>
      </c>
      <c r="AR2420" s="137" t="str">
        <f t="shared" si="485"/>
        <v/>
      </c>
      <c r="AZ2420" s="163"/>
      <c r="BA2420" s="142"/>
      <c r="BB2420" s="163"/>
      <c r="BC2420" s="174"/>
      <c r="BD2420" s="174"/>
      <c r="BE2420" s="174"/>
      <c r="BF2420" s="174"/>
      <c r="BG2420" s="164"/>
      <c r="BH2420" s="164"/>
      <c r="BI2420" s="164"/>
      <c r="BK2420" s="137">
        <v>1573</v>
      </c>
      <c r="BL2420" s="137">
        <f t="shared" si="487"/>
        <v>10.060799999999936</v>
      </c>
      <c r="BM2420" s="137">
        <f t="shared" si="488"/>
        <v>0.18515409138392572</v>
      </c>
      <c r="BN2420" s="137">
        <f t="shared" si="489"/>
        <v>3.5690739516666681E-4</v>
      </c>
      <c r="BO2420" s="137" t="str">
        <f t="shared" si="490"/>
        <v/>
      </c>
      <c r="BP2420" s="137" t="str">
        <f t="shared" si="486"/>
        <v/>
      </c>
    </row>
    <row r="2421" spans="3:68" ht="20.100000000000001" customHeight="1" x14ac:dyDescent="0.25">
      <c r="C2421" s="12"/>
      <c r="E2421" s="130"/>
      <c r="F2421" s="130"/>
      <c r="S2421" s="138"/>
      <c r="U2421" s="154"/>
      <c r="V2421" s="154"/>
      <c r="AF2421" s="137">
        <v>1597</v>
      </c>
      <c r="AG2421" s="137">
        <f t="shared" si="477"/>
        <v>2.3879999999999999</v>
      </c>
      <c r="AK2421" s="137">
        <f t="shared" si="478"/>
        <v>2.3047210573314027E-2</v>
      </c>
      <c r="AL2421" s="137">
        <f t="shared" si="479"/>
        <v>0.99152982910857712</v>
      </c>
      <c r="AM2421" s="137">
        <f t="shared" si="480"/>
        <v>2.3047210573314027E-2</v>
      </c>
      <c r="AN2421" s="137" t="str">
        <f t="shared" si="481"/>
        <v/>
      </c>
      <c r="AO2421" s="137" t="str">
        <f t="shared" si="482"/>
        <v/>
      </c>
      <c r="AP2421" s="137">
        <f t="shared" si="483"/>
        <v>0</v>
      </c>
      <c r="AQ2421" s="137" t="str">
        <f t="shared" si="484"/>
        <v/>
      </c>
      <c r="AR2421" s="137" t="str">
        <f t="shared" si="485"/>
        <v/>
      </c>
      <c r="AZ2421" s="163"/>
      <c r="BA2421" s="142"/>
      <c r="BB2421" s="163"/>
      <c r="BC2421" s="174"/>
      <c r="BD2421" s="174"/>
      <c r="BE2421" s="174"/>
      <c r="BF2421" s="174"/>
      <c r="BG2421" s="164"/>
      <c r="BH2421" s="164"/>
      <c r="BI2421" s="164"/>
      <c r="BK2421" s="137">
        <v>1574</v>
      </c>
      <c r="BL2421" s="137">
        <f t="shared" si="487"/>
        <v>10.067199999999936</v>
      </c>
      <c r="BM2421" s="137">
        <f t="shared" si="488"/>
        <v>0.18479718398875905</v>
      </c>
      <c r="BN2421" s="137">
        <f t="shared" si="489"/>
        <v>3.5633299428042275E-4</v>
      </c>
      <c r="BO2421" s="137" t="str">
        <f t="shared" si="490"/>
        <v/>
      </c>
      <c r="BP2421" s="137" t="str">
        <f t="shared" si="486"/>
        <v/>
      </c>
    </row>
    <row r="2422" spans="3:68" ht="20.100000000000001" customHeight="1" x14ac:dyDescent="0.25">
      <c r="C2422" s="12"/>
      <c r="E2422" s="130"/>
      <c r="F2422" s="130"/>
      <c r="S2422" s="138"/>
      <c r="U2422" s="154"/>
      <c r="V2422" s="154"/>
      <c r="AF2422" s="137">
        <v>1598</v>
      </c>
      <c r="AG2422" s="137">
        <f t="shared" si="477"/>
        <v>2.3920000000000003</v>
      </c>
      <c r="AK2422" s="137">
        <f t="shared" si="478"/>
        <v>2.2827929075865509E-2</v>
      </c>
      <c r="AL2422" s="137">
        <f t="shared" si="479"/>
        <v>0.9916215788114322</v>
      </c>
      <c r="AM2422" s="137">
        <f t="shared" si="480"/>
        <v>2.2827929075865509E-2</v>
      </c>
      <c r="AN2422" s="137" t="str">
        <f t="shared" si="481"/>
        <v/>
      </c>
      <c r="AO2422" s="137" t="str">
        <f t="shared" si="482"/>
        <v/>
      </c>
      <c r="AP2422" s="137">
        <f t="shared" si="483"/>
        <v>0</v>
      </c>
      <c r="AQ2422" s="137" t="str">
        <f t="shared" si="484"/>
        <v/>
      </c>
      <c r="AR2422" s="137" t="str">
        <f t="shared" si="485"/>
        <v/>
      </c>
      <c r="AZ2422" s="163"/>
      <c r="BA2422" s="142"/>
      <c r="BB2422" s="163"/>
      <c r="BC2422" s="174"/>
      <c r="BD2422" s="174"/>
      <c r="BE2422" s="174"/>
      <c r="BF2422" s="174"/>
      <c r="BG2422" s="164"/>
      <c r="BH2422" s="164"/>
      <c r="BI2422" s="164"/>
      <c r="BK2422" s="137">
        <v>1575</v>
      </c>
      <c r="BL2422" s="137">
        <f t="shared" si="487"/>
        <v>10.073599999999935</v>
      </c>
      <c r="BM2422" s="137">
        <f t="shared" si="488"/>
        <v>0.18444085099447863</v>
      </c>
      <c r="BN2422" s="137">
        <f t="shared" si="489"/>
        <v>3.5575915860353025E-4</v>
      </c>
      <c r="BO2422" s="137" t="str">
        <f t="shared" si="490"/>
        <v/>
      </c>
      <c r="BP2422" s="137" t="str">
        <f t="shared" si="486"/>
        <v/>
      </c>
    </row>
    <row r="2423" spans="3:68" ht="20.100000000000001" customHeight="1" x14ac:dyDescent="0.25">
      <c r="C2423" s="12"/>
      <c r="E2423" s="130"/>
      <c r="F2423" s="130"/>
      <c r="S2423" s="138"/>
      <c r="U2423" s="154"/>
      <c r="V2423" s="154"/>
      <c r="AF2423" s="137">
        <v>1599</v>
      </c>
      <c r="AG2423" s="137">
        <f t="shared" si="477"/>
        <v>2.3959999999999999</v>
      </c>
      <c r="AK2423" s="137">
        <f t="shared" si="478"/>
        <v>2.2610372152077028E-2</v>
      </c>
      <c r="AL2423" s="137">
        <f t="shared" si="479"/>
        <v>0.99171245484061532</v>
      </c>
      <c r="AM2423" s="137">
        <f t="shared" si="480"/>
        <v>2.2610372152077028E-2</v>
      </c>
      <c r="AN2423" s="137" t="str">
        <f t="shared" si="481"/>
        <v/>
      </c>
      <c r="AO2423" s="137" t="str">
        <f t="shared" si="482"/>
        <v/>
      </c>
      <c r="AP2423" s="137">
        <f t="shared" si="483"/>
        <v>0</v>
      </c>
      <c r="AQ2423" s="137" t="str">
        <f t="shared" si="484"/>
        <v/>
      </c>
      <c r="AR2423" s="137" t="str">
        <f t="shared" si="485"/>
        <v/>
      </c>
      <c r="AZ2423" s="163"/>
      <c r="BA2423" s="142"/>
      <c r="BB2423" s="163"/>
      <c r="BC2423" s="174"/>
      <c r="BD2423" s="174"/>
      <c r="BE2423" s="174"/>
      <c r="BF2423" s="174"/>
      <c r="BG2423" s="164"/>
      <c r="BH2423" s="164"/>
      <c r="BI2423" s="164"/>
      <c r="BK2423" s="137">
        <v>1576</v>
      </c>
      <c r="BL2423" s="137">
        <f t="shared" si="487"/>
        <v>10.079999999999934</v>
      </c>
      <c r="BM2423" s="137">
        <f t="shared" si="488"/>
        <v>0.1840850918358751</v>
      </c>
      <c r="BN2423" s="137">
        <f t="shared" si="489"/>
        <v>3.5518588883917679E-4</v>
      </c>
      <c r="BO2423" s="137" t="str">
        <f t="shared" si="490"/>
        <v/>
      </c>
      <c r="BP2423" s="137" t="str">
        <f t="shared" si="486"/>
        <v/>
      </c>
    </row>
    <row r="2424" spans="3:68" ht="20.100000000000001" customHeight="1" x14ac:dyDescent="0.25">
      <c r="C2424" s="12"/>
      <c r="E2424" s="130"/>
      <c r="F2424" s="130"/>
      <c r="S2424" s="138"/>
      <c r="U2424" s="154"/>
      <c r="V2424" s="154"/>
      <c r="AF2424" s="137">
        <v>1600</v>
      </c>
      <c r="AG2424" s="137">
        <f t="shared" si="477"/>
        <v>2.4000000000000004</v>
      </c>
      <c r="AK2424" s="137">
        <f t="shared" si="478"/>
        <v>2.2394530294842882E-2</v>
      </c>
      <c r="AL2424" s="137">
        <f t="shared" si="479"/>
        <v>0.99180246407540384</v>
      </c>
      <c r="AM2424" s="137">
        <f t="shared" si="480"/>
        <v>2.2394530294842882E-2</v>
      </c>
      <c r="AN2424" s="137" t="str">
        <f t="shared" si="481"/>
        <v/>
      </c>
      <c r="AO2424" s="137" t="str">
        <f t="shared" si="482"/>
        <v/>
      </c>
      <c r="AP2424" s="137">
        <f t="shared" si="483"/>
        <v>0</v>
      </c>
      <c r="AQ2424" s="137" t="str">
        <f t="shared" si="484"/>
        <v/>
      </c>
      <c r="AR2424" s="137" t="str">
        <f t="shared" si="485"/>
        <v/>
      </c>
      <c r="AZ2424" s="163"/>
      <c r="BA2424" s="142"/>
      <c r="BB2424" s="163"/>
      <c r="BC2424" s="174"/>
      <c r="BD2424" s="174"/>
      <c r="BE2424" s="174"/>
      <c r="BF2424" s="174"/>
      <c r="BG2424" s="164"/>
      <c r="BH2424" s="164"/>
      <c r="BI2424" s="164"/>
      <c r="BK2424" s="137">
        <v>1577</v>
      </c>
      <c r="BL2424" s="137">
        <f t="shared" si="487"/>
        <v>10.086399999999934</v>
      </c>
      <c r="BM2424" s="137">
        <f t="shared" si="488"/>
        <v>0.18372990594703592</v>
      </c>
      <c r="BN2424" s="137">
        <f t="shared" si="489"/>
        <v>3.5461318568419387E-4</v>
      </c>
      <c r="BO2424" s="137" t="str">
        <f t="shared" si="490"/>
        <v/>
      </c>
      <c r="BP2424" s="137" t="str">
        <f t="shared" si="486"/>
        <v/>
      </c>
    </row>
    <row r="2425" spans="3:68" ht="20.100000000000001" customHeight="1" x14ac:dyDescent="0.25">
      <c r="C2425" s="12"/>
      <c r="E2425" s="130"/>
      <c r="F2425" s="130"/>
      <c r="S2425" s="138"/>
      <c r="U2425" s="154"/>
      <c r="V2425" s="154"/>
      <c r="AF2425" s="137">
        <v>1601</v>
      </c>
      <c r="AG2425" s="137">
        <f t="shared" ref="AG2425:AG2488" si="491">AG$818+(AF2425*AG$821)</f>
        <v>2.4039999999999999</v>
      </c>
      <c r="AK2425" s="137">
        <f t="shared" ref="AK2425:AK2488" si="492">_xlfn.NORM.DIST(AG2425,AG$815,AG$816,0)</f>
        <v>2.2180394005808821E-2</v>
      </c>
      <c r="AL2425" s="137">
        <f t="shared" ref="AL2425:AL2488" si="493">_xlfn.NORM.DIST(AG2425,AG$815,AG$816,1)</f>
        <v>0.99189161335706455</v>
      </c>
      <c r="AM2425" s="137">
        <f t="shared" ref="AM2425:AM2488" si="494">IF(OR(AL2425&lt;$AN$820,AL2425&gt;$AN$821),AK2425,"")</f>
        <v>2.2180394005808821E-2</v>
      </c>
      <c r="AN2425" s="137" t="str">
        <f t="shared" ref="AN2425:AN2488" si="495">IF(AND(AL2425&gt;$AN$820,AL2425&lt;$AN$821),AK2425,"")</f>
        <v/>
      </c>
      <c r="AO2425" s="137" t="str">
        <f t="shared" ref="AO2425:AO2488" si="496">IF(AK2425=MAX(AK$824:AK$2815),AK2425,"")</f>
        <v/>
      </c>
      <c r="AP2425" s="137">
        <f t="shared" ref="AP2425:AP2488" si="497">_xlfn.NORM.DIST(AF2425,AN$816,AN$817,0)</f>
        <v>0</v>
      </c>
      <c r="AQ2425" s="137" t="str">
        <f t="shared" ref="AQ2425:AQ2488" si="498">IF(AP2425=MAX(AP$824:AP$2815),AK2425,"")</f>
        <v/>
      </c>
      <c r="AR2425" s="137" t="str">
        <f t="shared" ref="AR2425:AR2488" si="499">IF(AQ2425=MIN(AQ$824:AQ$2815),AQ2425,"")</f>
        <v/>
      </c>
      <c r="AZ2425" s="163"/>
      <c r="BA2425" s="142"/>
      <c r="BB2425" s="163"/>
      <c r="BC2425" s="174"/>
      <c r="BD2425" s="174"/>
      <c r="BE2425" s="174"/>
      <c r="BF2425" s="174"/>
      <c r="BG2425" s="164"/>
      <c r="BH2425" s="164"/>
      <c r="BI2425" s="164"/>
      <c r="BK2425" s="137">
        <v>1578</v>
      </c>
      <c r="BL2425" s="137">
        <f t="shared" si="487"/>
        <v>10.092799999999933</v>
      </c>
      <c r="BM2425" s="137">
        <f t="shared" si="488"/>
        <v>0.18337529276135173</v>
      </c>
      <c r="BN2425" s="137">
        <f t="shared" si="489"/>
        <v>3.540410498303892E-4</v>
      </c>
      <c r="BO2425" s="137" t="str">
        <f t="shared" si="490"/>
        <v/>
      </c>
      <c r="BP2425" s="137" t="str">
        <f t="shared" si="486"/>
        <v/>
      </c>
    </row>
    <row r="2426" spans="3:68" ht="20.100000000000001" customHeight="1" x14ac:dyDescent="0.25">
      <c r="C2426" s="12"/>
      <c r="E2426" s="130"/>
      <c r="F2426" s="130"/>
      <c r="S2426" s="138"/>
      <c r="U2426" s="154"/>
      <c r="V2426" s="154"/>
      <c r="AF2426" s="137">
        <v>1602</v>
      </c>
      <c r="AG2426" s="137">
        <f t="shared" si="491"/>
        <v>2.4080000000000004</v>
      </c>
      <c r="AK2426" s="137">
        <f t="shared" si="492"/>
        <v>2.1967953795893193E-2</v>
      </c>
      <c r="AL2426" s="137">
        <f t="shared" si="493"/>
        <v>0.9919799094888887</v>
      </c>
      <c r="AM2426" s="137">
        <f t="shared" si="494"/>
        <v>2.1967953795893193E-2</v>
      </c>
      <c r="AN2426" s="137" t="str">
        <f t="shared" si="495"/>
        <v/>
      </c>
      <c r="AO2426" s="137" t="str">
        <f t="shared" si="496"/>
        <v/>
      </c>
      <c r="AP2426" s="137">
        <f t="shared" si="497"/>
        <v>0</v>
      </c>
      <c r="AQ2426" s="137" t="str">
        <f t="shared" si="498"/>
        <v/>
      </c>
      <c r="AR2426" s="137" t="str">
        <f t="shared" si="499"/>
        <v/>
      </c>
      <c r="AZ2426" s="163"/>
      <c r="BA2426" s="142"/>
      <c r="BB2426" s="163"/>
      <c r="BC2426" s="174"/>
      <c r="BD2426" s="174"/>
      <c r="BE2426" s="174"/>
      <c r="BF2426" s="174"/>
      <c r="BG2426" s="164"/>
      <c r="BH2426" s="164"/>
      <c r="BI2426" s="164"/>
      <c r="BK2426" s="137">
        <v>1579</v>
      </c>
      <c r="BL2426" s="137">
        <f t="shared" si="487"/>
        <v>10.099199999999932</v>
      </c>
      <c r="BM2426" s="137">
        <f t="shared" si="488"/>
        <v>0.18302125171152134</v>
      </c>
      <c r="BN2426" s="137">
        <f t="shared" si="489"/>
        <v>3.5346948196285366E-4</v>
      </c>
      <c r="BO2426" s="137" t="str">
        <f t="shared" si="490"/>
        <v/>
      </c>
      <c r="BP2426" s="137" t="str">
        <f t="shared" si="486"/>
        <v/>
      </c>
    </row>
    <row r="2427" spans="3:68" ht="20.100000000000001" customHeight="1" x14ac:dyDescent="0.25">
      <c r="C2427" s="12"/>
      <c r="E2427" s="130"/>
      <c r="F2427" s="130"/>
      <c r="S2427" s="138"/>
      <c r="U2427" s="154"/>
      <c r="V2427" s="154"/>
      <c r="AF2427" s="137">
        <v>1603</v>
      </c>
      <c r="AG2427" s="137">
        <f t="shared" si="491"/>
        <v>2.4119999999999999</v>
      </c>
      <c r="AK2427" s="137">
        <f t="shared" si="492"/>
        <v>2.1757200185802975E-2</v>
      </c>
      <c r="AL2427" s="137">
        <f t="shared" si="493"/>
        <v>0.99206735923623102</v>
      </c>
      <c r="AM2427" s="137">
        <f t="shared" si="494"/>
        <v>2.1757200185802975E-2</v>
      </c>
      <c r="AN2427" s="137" t="str">
        <f t="shared" si="495"/>
        <v/>
      </c>
      <c r="AO2427" s="137" t="str">
        <f t="shared" si="496"/>
        <v/>
      </c>
      <c r="AP2427" s="137">
        <f t="shared" si="497"/>
        <v>0</v>
      </c>
      <c r="AQ2427" s="137" t="str">
        <f t="shared" si="498"/>
        <v/>
      </c>
      <c r="AR2427" s="137" t="str">
        <f t="shared" si="499"/>
        <v/>
      </c>
      <c r="AZ2427" s="163"/>
      <c r="BA2427" s="142"/>
      <c r="BB2427" s="163"/>
      <c r="BC2427" s="174"/>
      <c r="BD2427" s="174"/>
      <c r="BE2427" s="174"/>
      <c r="BF2427" s="174"/>
      <c r="BG2427" s="164"/>
      <c r="BH2427" s="164"/>
      <c r="BI2427" s="164"/>
      <c r="BK2427" s="137">
        <v>1580</v>
      </c>
      <c r="BL2427" s="137">
        <f t="shared" si="487"/>
        <v>10.105599999999932</v>
      </c>
      <c r="BM2427" s="137">
        <f t="shared" si="488"/>
        <v>0.18266778222955848</v>
      </c>
      <c r="BN2427" s="137">
        <f t="shared" si="489"/>
        <v>3.5289848276096047E-4</v>
      </c>
      <c r="BO2427" s="137" t="str">
        <f t="shared" si="490"/>
        <v/>
      </c>
      <c r="BP2427" s="137" t="str">
        <f t="shared" si="486"/>
        <v/>
      </c>
    </row>
    <row r="2428" spans="3:68" ht="20.100000000000001" customHeight="1" x14ac:dyDescent="0.25">
      <c r="C2428" s="12"/>
      <c r="E2428" s="130"/>
      <c r="F2428" s="130"/>
      <c r="S2428" s="138"/>
      <c r="U2428" s="154"/>
      <c r="V2428" s="154"/>
      <c r="AF2428" s="137">
        <v>1604</v>
      </c>
      <c r="AG2428" s="137">
        <f t="shared" si="491"/>
        <v>2.4160000000000004</v>
      </c>
      <c r="AK2428" s="137">
        <f t="shared" si="492"/>
        <v>2.154812370654343E-2</v>
      </c>
      <c r="AL2428" s="137">
        <f t="shared" si="493"/>
        <v>0.99215396932654909</v>
      </c>
      <c r="AM2428" s="137">
        <f t="shared" si="494"/>
        <v>2.154812370654343E-2</v>
      </c>
      <c r="AN2428" s="137" t="str">
        <f t="shared" si="495"/>
        <v/>
      </c>
      <c r="AO2428" s="137" t="str">
        <f t="shared" si="496"/>
        <v/>
      </c>
      <c r="AP2428" s="137">
        <f t="shared" si="497"/>
        <v>0</v>
      </c>
      <c r="AQ2428" s="137" t="str">
        <f t="shared" si="498"/>
        <v/>
      </c>
      <c r="AR2428" s="137" t="str">
        <f t="shared" si="499"/>
        <v/>
      </c>
      <c r="AZ2428" s="163"/>
      <c r="BA2428" s="142"/>
      <c r="BB2428" s="163"/>
      <c r="BC2428" s="174"/>
      <c r="BD2428" s="174"/>
      <c r="BE2428" s="174"/>
      <c r="BF2428" s="174"/>
      <c r="BG2428" s="164"/>
      <c r="BH2428" s="164"/>
      <c r="BI2428" s="164"/>
      <c r="BK2428" s="137">
        <v>1581</v>
      </c>
      <c r="BL2428" s="137">
        <f t="shared" si="487"/>
        <v>10.111999999999931</v>
      </c>
      <c r="BM2428" s="137">
        <f t="shared" si="488"/>
        <v>0.18231488374679752</v>
      </c>
      <c r="BN2428" s="137">
        <f t="shared" si="489"/>
        <v>3.5232805289917013E-4</v>
      </c>
      <c r="BO2428" s="137" t="str">
        <f t="shared" si="490"/>
        <v/>
      </c>
      <c r="BP2428" s="137" t="str">
        <f t="shared" si="486"/>
        <v/>
      </c>
    </row>
    <row r="2429" spans="3:68" ht="20.100000000000001" customHeight="1" x14ac:dyDescent="0.25">
      <c r="C2429" s="12"/>
      <c r="E2429" s="130"/>
      <c r="F2429" s="130"/>
      <c r="S2429" s="138"/>
      <c r="U2429" s="154"/>
      <c r="V2429" s="154"/>
      <c r="AF2429" s="137">
        <v>1605</v>
      </c>
      <c r="AG2429" s="137">
        <f t="shared" si="491"/>
        <v>2.42</v>
      </c>
      <c r="AK2429" s="137">
        <f t="shared" si="492"/>
        <v>2.1340714899922782E-2</v>
      </c>
      <c r="AL2429" s="137">
        <f t="shared" si="493"/>
        <v>0.99223974644944635</v>
      </c>
      <c r="AM2429" s="137">
        <f t="shared" si="494"/>
        <v>2.1340714899922782E-2</v>
      </c>
      <c r="AN2429" s="137" t="str">
        <f t="shared" si="495"/>
        <v/>
      </c>
      <c r="AO2429" s="137" t="str">
        <f t="shared" si="496"/>
        <v/>
      </c>
      <c r="AP2429" s="137">
        <f t="shared" si="497"/>
        <v>0</v>
      </c>
      <c r="AQ2429" s="137" t="str">
        <f t="shared" si="498"/>
        <v/>
      </c>
      <c r="AR2429" s="137" t="str">
        <f t="shared" si="499"/>
        <v/>
      </c>
      <c r="AZ2429" s="163"/>
      <c r="BA2429" s="142"/>
      <c r="BB2429" s="163"/>
      <c r="BC2429" s="174"/>
      <c r="BD2429" s="174"/>
      <c r="BE2429" s="174"/>
      <c r="BF2429" s="174"/>
      <c r="BG2429" s="164"/>
      <c r="BH2429" s="164"/>
      <c r="BI2429" s="164"/>
      <c r="BK2429" s="137">
        <v>1582</v>
      </c>
      <c r="BL2429" s="137">
        <f t="shared" si="487"/>
        <v>10.11839999999993</v>
      </c>
      <c r="BM2429" s="137">
        <f t="shared" si="488"/>
        <v>0.18196255569389835</v>
      </c>
      <c r="BN2429" s="137">
        <f t="shared" si="489"/>
        <v>3.517581930446434E-4</v>
      </c>
      <c r="BO2429" s="137" t="str">
        <f t="shared" si="490"/>
        <v/>
      </c>
      <c r="BP2429" s="137" t="str">
        <f t="shared" si="486"/>
        <v/>
      </c>
    </row>
    <row r="2430" spans="3:68" ht="20.100000000000001" customHeight="1" x14ac:dyDescent="0.25">
      <c r="C2430" s="12"/>
      <c r="E2430" s="130"/>
      <c r="F2430" s="130"/>
      <c r="S2430" s="138"/>
      <c r="U2430" s="154"/>
      <c r="V2430" s="154"/>
      <c r="AF2430" s="137">
        <v>1606</v>
      </c>
      <c r="AG2430" s="137">
        <f t="shared" si="491"/>
        <v>2.4240000000000004</v>
      </c>
      <c r="AK2430" s="137">
        <f t="shared" si="492"/>
        <v>2.1134964319050459E-2</v>
      </c>
      <c r="AL2430" s="137">
        <f t="shared" si="493"/>
        <v>0.99232469725671568</v>
      </c>
      <c r="AM2430" s="137">
        <f t="shared" si="494"/>
        <v>2.1134964319050459E-2</v>
      </c>
      <c r="AN2430" s="137" t="str">
        <f t="shared" si="495"/>
        <v/>
      </c>
      <c r="AO2430" s="137" t="str">
        <f t="shared" si="496"/>
        <v/>
      </c>
      <c r="AP2430" s="137">
        <f t="shared" si="497"/>
        <v>0</v>
      </c>
      <c r="AQ2430" s="137" t="str">
        <f t="shared" si="498"/>
        <v/>
      </c>
      <c r="AR2430" s="137" t="str">
        <f t="shared" si="499"/>
        <v/>
      </c>
      <c r="AZ2430" s="163"/>
      <c r="BA2430" s="142"/>
      <c r="BB2430" s="163"/>
      <c r="BC2430" s="174"/>
      <c r="BD2430" s="174"/>
      <c r="BE2430" s="174"/>
      <c r="BF2430" s="174"/>
      <c r="BG2430" s="164"/>
      <c r="BH2430" s="164"/>
      <c r="BI2430" s="164"/>
      <c r="BK2430" s="137">
        <v>1583</v>
      </c>
      <c r="BL2430" s="137">
        <f t="shared" si="487"/>
        <v>10.124799999999929</v>
      </c>
      <c r="BM2430" s="137">
        <f t="shared" si="488"/>
        <v>0.18161079750085371</v>
      </c>
      <c r="BN2430" s="137">
        <f t="shared" si="489"/>
        <v>3.5118890385998913E-4</v>
      </c>
      <c r="BO2430" s="137" t="str">
        <f t="shared" si="490"/>
        <v/>
      </c>
      <c r="BP2430" s="137" t="str">
        <f t="shared" si="486"/>
        <v/>
      </c>
    </row>
    <row r="2431" spans="3:68" ht="20.100000000000001" customHeight="1" x14ac:dyDescent="0.25">
      <c r="C2431" s="12"/>
      <c r="E2431" s="130"/>
      <c r="F2431" s="130"/>
      <c r="S2431" s="138"/>
      <c r="U2431" s="154"/>
      <c r="V2431" s="154"/>
      <c r="AF2431" s="137">
        <v>1607</v>
      </c>
      <c r="AG2431" s="137">
        <f t="shared" si="491"/>
        <v>2.4279999999999999</v>
      </c>
      <c r="AK2431" s="137">
        <f t="shared" si="492"/>
        <v>2.0930862528830304E-2</v>
      </c>
      <c r="AL2431" s="137">
        <f t="shared" si="493"/>
        <v>0.99240882836238575</v>
      </c>
      <c r="AM2431" s="137">
        <f t="shared" si="494"/>
        <v>2.0930862528830304E-2</v>
      </c>
      <c r="AN2431" s="137" t="str">
        <f t="shared" si="495"/>
        <v/>
      </c>
      <c r="AO2431" s="137" t="str">
        <f t="shared" si="496"/>
        <v/>
      </c>
      <c r="AP2431" s="137">
        <f t="shared" si="497"/>
        <v>0</v>
      </c>
      <c r="AQ2431" s="137" t="str">
        <f t="shared" si="498"/>
        <v/>
      </c>
      <c r="AR2431" s="137" t="str">
        <f t="shared" si="499"/>
        <v/>
      </c>
      <c r="AZ2431" s="163"/>
      <c r="BA2431" s="142"/>
      <c r="BB2431" s="163"/>
      <c r="BC2431" s="174"/>
      <c r="BD2431" s="174"/>
      <c r="BE2431" s="174"/>
      <c r="BF2431" s="174"/>
      <c r="BG2431" s="164"/>
      <c r="BH2431" s="164"/>
      <c r="BI2431" s="164"/>
      <c r="BK2431" s="137">
        <v>1584</v>
      </c>
      <c r="BL2431" s="137">
        <f t="shared" si="487"/>
        <v>10.131199999999929</v>
      </c>
      <c r="BM2431" s="137">
        <f t="shared" si="488"/>
        <v>0.18125960859699372</v>
      </c>
      <c r="BN2431" s="137">
        <f t="shared" si="489"/>
        <v>3.5062018600143241E-4</v>
      </c>
      <c r="BO2431" s="137" t="str">
        <f t="shared" si="490"/>
        <v/>
      </c>
      <c r="BP2431" s="137" t="str">
        <f t="shared" si="486"/>
        <v/>
      </c>
    </row>
    <row r="2432" spans="3:68" ht="20.100000000000001" customHeight="1" x14ac:dyDescent="0.25">
      <c r="C2432" s="12"/>
      <c r="E2432" s="130"/>
      <c r="F2432" s="130"/>
      <c r="S2432" s="138"/>
      <c r="U2432" s="154"/>
      <c r="V2432" s="154"/>
      <c r="AF2432" s="137">
        <v>1608</v>
      </c>
      <c r="AG2432" s="137">
        <f t="shared" si="491"/>
        <v>2.4320000000000004</v>
      </c>
      <c r="AK2432" s="137">
        <f t="shared" si="492"/>
        <v>2.0728400106447466E-2</v>
      </c>
      <c r="AL2432" s="137">
        <f t="shared" si="493"/>
        <v>0.9924921463427695</v>
      </c>
      <c r="AM2432" s="137">
        <f t="shared" si="494"/>
        <v>2.0728400106447466E-2</v>
      </c>
      <c r="AN2432" s="137" t="str">
        <f t="shared" si="495"/>
        <v/>
      </c>
      <c r="AO2432" s="137" t="str">
        <f t="shared" si="496"/>
        <v/>
      </c>
      <c r="AP2432" s="137">
        <f t="shared" si="497"/>
        <v>0</v>
      </c>
      <c r="AQ2432" s="137" t="str">
        <f t="shared" si="498"/>
        <v/>
      </c>
      <c r="AR2432" s="137" t="str">
        <f t="shared" si="499"/>
        <v/>
      </c>
      <c r="AZ2432" s="163"/>
      <c r="BA2432" s="142"/>
      <c r="BB2432" s="163"/>
      <c r="BC2432" s="174"/>
      <c r="BD2432" s="174"/>
      <c r="BE2432" s="174"/>
      <c r="BF2432" s="174"/>
      <c r="BG2432" s="164"/>
      <c r="BH2432" s="164"/>
      <c r="BI2432" s="164"/>
      <c r="BK2432" s="137">
        <v>1585</v>
      </c>
      <c r="BL2432" s="137">
        <f t="shared" si="487"/>
        <v>10.137599999999928</v>
      </c>
      <c r="BM2432" s="137">
        <f t="shared" si="488"/>
        <v>0.18090898841099229</v>
      </c>
      <c r="BN2432" s="137">
        <f t="shared" si="489"/>
        <v>3.5005204011934188E-4</v>
      </c>
      <c r="BO2432" s="137" t="str">
        <f t="shared" si="490"/>
        <v/>
      </c>
      <c r="BP2432" s="137" t="str">
        <f t="shared" si="486"/>
        <v/>
      </c>
    </row>
    <row r="2433" spans="3:68" ht="20.100000000000001" customHeight="1" x14ac:dyDescent="0.25">
      <c r="C2433" s="12"/>
      <c r="E2433" s="130"/>
      <c r="F2433" s="130"/>
      <c r="S2433" s="138"/>
      <c r="U2433" s="154"/>
      <c r="V2433" s="154"/>
      <c r="AF2433" s="137">
        <v>1609</v>
      </c>
      <c r="AG2433" s="137">
        <f t="shared" si="491"/>
        <v>2.4359999999999999</v>
      </c>
      <c r="AK2433" s="137">
        <f t="shared" si="492"/>
        <v>2.0527567641850292E-2</v>
      </c>
      <c r="AL2433" s="137">
        <f t="shared" si="493"/>
        <v>0.99257465773651377</v>
      </c>
      <c r="AM2433" s="137">
        <f t="shared" si="494"/>
        <v>2.0527567641850292E-2</v>
      </c>
      <c r="AN2433" s="137" t="str">
        <f t="shared" si="495"/>
        <v/>
      </c>
      <c r="AO2433" s="137" t="str">
        <f t="shared" si="496"/>
        <v/>
      </c>
      <c r="AP2433" s="137">
        <f t="shared" si="497"/>
        <v>0</v>
      </c>
      <c r="AQ2433" s="137" t="str">
        <f t="shared" si="498"/>
        <v/>
      </c>
      <c r="AR2433" s="137" t="str">
        <f t="shared" si="499"/>
        <v/>
      </c>
      <c r="AZ2433" s="163"/>
      <c r="BA2433" s="142"/>
      <c r="BB2433" s="163"/>
      <c r="BC2433" s="174"/>
      <c r="BD2433" s="174"/>
      <c r="BE2433" s="174"/>
      <c r="BF2433" s="174"/>
      <c r="BG2433" s="164"/>
      <c r="BH2433" s="164"/>
      <c r="BI2433" s="164"/>
      <c r="BK2433" s="137">
        <v>1586</v>
      </c>
      <c r="BL2433" s="137">
        <f t="shared" si="487"/>
        <v>10.143999999999927</v>
      </c>
      <c r="BM2433" s="137">
        <f t="shared" si="488"/>
        <v>0.18055893637087295</v>
      </c>
      <c r="BN2433" s="137">
        <f t="shared" si="489"/>
        <v>3.4948446685881263E-4</v>
      </c>
      <c r="BO2433" s="137" t="str">
        <f t="shared" si="490"/>
        <v/>
      </c>
      <c r="BP2433" s="137" t="str">
        <f t="shared" si="486"/>
        <v/>
      </c>
    </row>
    <row r="2434" spans="3:68" ht="20.100000000000001" customHeight="1" x14ac:dyDescent="0.25">
      <c r="C2434" s="12"/>
      <c r="E2434" s="130"/>
      <c r="F2434" s="130"/>
      <c r="S2434" s="138"/>
      <c r="U2434" s="154"/>
      <c r="V2434" s="154"/>
      <c r="AF2434" s="137">
        <v>1610</v>
      </c>
      <c r="AG2434" s="137">
        <f t="shared" si="491"/>
        <v>2.4400000000000004</v>
      </c>
      <c r="AK2434" s="137">
        <f t="shared" si="492"/>
        <v>2.032835573822582E-2</v>
      </c>
      <c r="AL2434" s="137">
        <f t="shared" si="493"/>
        <v>0.99265636904465171</v>
      </c>
      <c r="AM2434" s="137">
        <f t="shared" si="494"/>
        <v>2.032835573822582E-2</v>
      </c>
      <c r="AN2434" s="137" t="str">
        <f t="shared" si="495"/>
        <v/>
      </c>
      <c r="AO2434" s="137" t="str">
        <f t="shared" si="496"/>
        <v/>
      </c>
      <c r="AP2434" s="137">
        <f t="shared" si="497"/>
        <v>0</v>
      </c>
      <c r="AQ2434" s="137" t="str">
        <f t="shared" si="498"/>
        <v/>
      </c>
      <c r="AR2434" s="137" t="str">
        <f t="shared" si="499"/>
        <v/>
      </c>
      <c r="AZ2434" s="163"/>
      <c r="BA2434" s="142"/>
      <c r="BB2434" s="163"/>
      <c r="BC2434" s="174"/>
      <c r="BD2434" s="174"/>
      <c r="BE2434" s="174"/>
      <c r="BF2434" s="174"/>
      <c r="BG2434" s="164"/>
      <c r="BH2434" s="164"/>
      <c r="BI2434" s="164"/>
      <c r="BK2434" s="137">
        <v>1587</v>
      </c>
      <c r="BL2434" s="137">
        <f t="shared" si="487"/>
        <v>10.150399999999927</v>
      </c>
      <c r="BM2434" s="137">
        <f t="shared" si="488"/>
        <v>0.18020945190401413</v>
      </c>
      <c r="BN2434" s="137">
        <f t="shared" si="489"/>
        <v>3.48917466858778E-4</v>
      </c>
      <c r="BO2434" s="137" t="str">
        <f t="shared" si="490"/>
        <v/>
      </c>
      <c r="BP2434" s="137" t="str">
        <f t="shared" si="486"/>
        <v/>
      </c>
    </row>
    <row r="2435" spans="3:68" ht="20.100000000000001" customHeight="1" x14ac:dyDescent="0.25">
      <c r="C2435" s="12"/>
      <c r="E2435" s="130"/>
      <c r="F2435" s="130"/>
      <c r="S2435" s="138"/>
      <c r="U2435" s="154"/>
      <c r="V2435" s="154"/>
      <c r="AF2435" s="137">
        <v>1611</v>
      </c>
      <c r="AG2435" s="137">
        <f t="shared" si="491"/>
        <v>2.444</v>
      </c>
      <c r="AK2435" s="137">
        <f t="shared" si="492"/>
        <v>2.0130755012470348E-2</v>
      </c>
      <c r="AL2435" s="137">
        <f t="shared" si="493"/>
        <v>0.99273728673065609</v>
      </c>
      <c r="AM2435" s="137">
        <f t="shared" si="494"/>
        <v>2.0130755012470348E-2</v>
      </c>
      <c r="AN2435" s="137" t="str">
        <f t="shared" si="495"/>
        <v/>
      </c>
      <c r="AO2435" s="137" t="str">
        <f t="shared" si="496"/>
        <v/>
      </c>
      <c r="AP2435" s="137">
        <f t="shared" si="497"/>
        <v>0</v>
      </c>
      <c r="AQ2435" s="137" t="str">
        <f t="shared" si="498"/>
        <v/>
      </c>
      <c r="AR2435" s="137" t="str">
        <f t="shared" si="499"/>
        <v/>
      </c>
      <c r="AZ2435" s="163"/>
      <c r="BA2435" s="142"/>
      <c r="BB2435" s="163"/>
      <c r="BC2435" s="174"/>
      <c r="BD2435" s="174"/>
      <c r="BE2435" s="174"/>
      <c r="BF2435" s="174"/>
      <c r="BG2435" s="164"/>
      <c r="BH2435" s="164"/>
      <c r="BI2435" s="164"/>
      <c r="BK2435" s="137">
        <v>1588</v>
      </c>
      <c r="BL2435" s="137">
        <f t="shared" si="487"/>
        <v>10.156799999999926</v>
      </c>
      <c r="BM2435" s="137">
        <f t="shared" si="488"/>
        <v>0.17986053443715536</v>
      </c>
      <c r="BN2435" s="137">
        <f t="shared" si="489"/>
        <v>3.4835104075295331E-4</v>
      </c>
      <c r="BO2435" s="137" t="str">
        <f t="shared" si="490"/>
        <v/>
      </c>
      <c r="BP2435" s="137" t="str">
        <f t="shared" si="486"/>
        <v/>
      </c>
    </row>
    <row r="2436" spans="3:68" ht="20.100000000000001" customHeight="1" x14ac:dyDescent="0.25">
      <c r="C2436" s="12"/>
      <c r="E2436" s="130"/>
      <c r="F2436" s="130"/>
      <c r="S2436" s="138"/>
      <c r="U2436" s="154"/>
      <c r="V2436" s="154"/>
      <c r="AF2436" s="137">
        <v>1612</v>
      </c>
      <c r="AG2436" s="137">
        <f t="shared" si="491"/>
        <v>2.4480000000000004</v>
      </c>
      <c r="AK2436" s="137">
        <f t="shared" si="492"/>
        <v>1.9934756095653629E-2</v>
      </c>
      <c r="AL2436" s="137">
        <f t="shared" si="493"/>
        <v>0.99281741722049599</v>
      </c>
      <c r="AM2436" s="137">
        <f t="shared" si="494"/>
        <v>1.9934756095653629E-2</v>
      </c>
      <c r="AN2436" s="137" t="str">
        <f t="shared" si="495"/>
        <v/>
      </c>
      <c r="AO2436" s="137" t="str">
        <f t="shared" si="496"/>
        <v/>
      </c>
      <c r="AP2436" s="137">
        <f t="shared" si="497"/>
        <v>0</v>
      </c>
      <c r="AQ2436" s="137" t="str">
        <f t="shared" si="498"/>
        <v/>
      </c>
      <c r="AR2436" s="137" t="str">
        <f t="shared" si="499"/>
        <v/>
      </c>
      <c r="AZ2436" s="163"/>
      <c r="BA2436" s="142"/>
      <c r="BB2436" s="163"/>
      <c r="BC2436" s="174"/>
      <c r="BD2436" s="174"/>
      <c r="BE2436" s="174"/>
      <c r="BF2436" s="174"/>
      <c r="BG2436" s="164"/>
      <c r="BH2436" s="164"/>
      <c r="BI2436" s="164"/>
      <c r="BK2436" s="137">
        <v>1589</v>
      </c>
      <c r="BL2436" s="137">
        <f t="shared" si="487"/>
        <v>10.163199999999925</v>
      </c>
      <c r="BM2436" s="137">
        <f t="shared" si="488"/>
        <v>0.1795121833964024</v>
      </c>
      <c r="BN2436" s="137">
        <f t="shared" si="489"/>
        <v>3.4778518916836476E-4</v>
      </c>
      <c r="BO2436" s="137" t="str">
        <f t="shared" si="490"/>
        <v/>
      </c>
      <c r="BP2436" s="137" t="str">
        <f t="shared" si="486"/>
        <v/>
      </c>
    </row>
    <row r="2437" spans="3:68" ht="20.100000000000001" customHeight="1" x14ac:dyDescent="0.25">
      <c r="C2437" s="12"/>
      <c r="E2437" s="130"/>
      <c r="F2437" s="130"/>
      <c r="S2437" s="138"/>
      <c r="U2437" s="154"/>
      <c r="V2437" s="154"/>
      <c r="AF2437" s="137">
        <v>1613</v>
      </c>
      <c r="AG2437" s="137">
        <f t="shared" si="491"/>
        <v>2.452</v>
      </c>
      <c r="AK2437" s="137">
        <f t="shared" si="492"/>
        <v>1.9740349633478135E-2</v>
      </c>
      <c r="AL2437" s="137">
        <f t="shared" si="493"/>
        <v>0.99289676690269357</v>
      </c>
      <c r="AM2437" s="137">
        <f t="shared" si="494"/>
        <v>1.9740349633478135E-2</v>
      </c>
      <c r="AN2437" s="137" t="str">
        <f t="shared" si="495"/>
        <v/>
      </c>
      <c r="AO2437" s="137" t="str">
        <f t="shared" si="496"/>
        <v/>
      </c>
      <c r="AP2437" s="137">
        <f t="shared" si="497"/>
        <v>0</v>
      </c>
      <c r="AQ2437" s="137" t="str">
        <f t="shared" si="498"/>
        <v/>
      </c>
      <c r="AR2437" s="137" t="str">
        <f t="shared" si="499"/>
        <v/>
      </c>
      <c r="AZ2437" s="163"/>
      <c r="BA2437" s="142"/>
      <c r="BB2437" s="163"/>
      <c r="BC2437" s="174"/>
      <c r="BD2437" s="174"/>
      <c r="BE2437" s="174"/>
      <c r="BF2437" s="174"/>
      <c r="BG2437" s="164"/>
      <c r="BH2437" s="164"/>
      <c r="BI2437" s="164"/>
      <c r="BK2437" s="137">
        <v>1590</v>
      </c>
      <c r="BL2437" s="137">
        <f t="shared" si="487"/>
        <v>10.169599999999924</v>
      </c>
      <c r="BM2437" s="137">
        <f t="shared" si="488"/>
        <v>0.17916439820723404</v>
      </c>
      <c r="BN2437" s="137">
        <f t="shared" si="489"/>
        <v>3.4721991272784747E-4</v>
      </c>
      <c r="BO2437" s="137" t="str">
        <f t="shared" si="490"/>
        <v/>
      </c>
      <c r="BP2437" s="137" t="str">
        <f t="shared" si="486"/>
        <v/>
      </c>
    </row>
    <row r="2438" spans="3:68" ht="20.100000000000001" customHeight="1" x14ac:dyDescent="0.25">
      <c r="C2438" s="12"/>
      <c r="E2438" s="130"/>
      <c r="F2438" s="130"/>
      <c r="S2438" s="138"/>
      <c r="U2438" s="154"/>
      <c r="V2438" s="154"/>
      <c r="AF2438" s="137">
        <v>1614</v>
      </c>
      <c r="AG2438" s="137">
        <f t="shared" si="491"/>
        <v>2.4560000000000004</v>
      </c>
      <c r="AK2438" s="137">
        <f t="shared" si="492"/>
        <v>1.9547526286731981E-2</v>
      </c>
      <c r="AL2438" s="137">
        <f t="shared" si="493"/>
        <v>0.99297534212838379</v>
      </c>
      <c r="AM2438" s="137">
        <f t="shared" si="494"/>
        <v>1.9547526286731981E-2</v>
      </c>
      <c r="AN2438" s="137" t="str">
        <f t="shared" si="495"/>
        <v/>
      </c>
      <c r="AO2438" s="137" t="str">
        <f t="shared" si="496"/>
        <v/>
      </c>
      <c r="AP2438" s="137">
        <f t="shared" si="497"/>
        <v>0</v>
      </c>
      <c r="AQ2438" s="137" t="str">
        <f t="shared" si="498"/>
        <v/>
      </c>
      <c r="AR2438" s="137" t="str">
        <f t="shared" si="499"/>
        <v/>
      </c>
      <c r="AZ2438" s="163"/>
      <c r="BA2438" s="142"/>
      <c r="BB2438" s="163"/>
      <c r="BC2438" s="174"/>
      <c r="BD2438" s="174"/>
      <c r="BE2438" s="174"/>
      <c r="BF2438" s="174"/>
      <c r="BG2438" s="164"/>
      <c r="BH2438" s="164"/>
      <c r="BI2438" s="164"/>
      <c r="BK2438" s="137">
        <v>1591</v>
      </c>
      <c r="BL2438" s="137">
        <f t="shared" si="487"/>
        <v>10.175999999999924</v>
      </c>
      <c r="BM2438" s="137">
        <f t="shared" si="488"/>
        <v>0.17881717829450619</v>
      </c>
      <c r="BN2438" s="137">
        <f t="shared" si="489"/>
        <v>3.4665521204749195E-4</v>
      </c>
      <c r="BO2438" s="137" t="str">
        <f t="shared" si="490"/>
        <v/>
      </c>
      <c r="BP2438" s="137" t="str">
        <f t="shared" si="486"/>
        <v/>
      </c>
    </row>
    <row r="2439" spans="3:68" ht="20.100000000000001" customHeight="1" x14ac:dyDescent="0.25">
      <c r="C2439" s="12"/>
      <c r="E2439" s="130"/>
      <c r="F2439" s="130"/>
      <c r="S2439" s="138"/>
      <c r="U2439" s="154"/>
      <c r="V2439" s="154"/>
      <c r="AF2439" s="137">
        <v>1615</v>
      </c>
      <c r="AG2439" s="137">
        <f t="shared" si="491"/>
        <v>2.46</v>
      </c>
      <c r="AK2439" s="137">
        <f t="shared" si="492"/>
        <v>1.9356276731736961E-2</v>
      </c>
      <c r="AL2439" s="137">
        <f t="shared" si="493"/>
        <v>0.99305314921137566</v>
      </c>
      <c r="AM2439" s="137">
        <f t="shared" si="494"/>
        <v>1.9356276731736961E-2</v>
      </c>
      <c r="AN2439" s="137" t="str">
        <f t="shared" si="495"/>
        <v/>
      </c>
      <c r="AO2439" s="137" t="str">
        <f t="shared" si="496"/>
        <v/>
      </c>
      <c r="AP2439" s="137">
        <f t="shared" si="497"/>
        <v>0</v>
      </c>
      <c r="AQ2439" s="137" t="str">
        <f t="shared" si="498"/>
        <v/>
      </c>
      <c r="AR2439" s="137" t="str">
        <f t="shared" si="499"/>
        <v/>
      </c>
      <c r="AZ2439" s="163"/>
      <c r="BA2439" s="142"/>
      <c r="BB2439" s="163"/>
      <c r="BC2439" s="174"/>
      <c r="BD2439" s="174"/>
      <c r="BE2439" s="174"/>
      <c r="BF2439" s="174"/>
      <c r="BG2439" s="164"/>
      <c r="BH2439" s="164"/>
      <c r="BI2439" s="164"/>
      <c r="BK2439" s="137">
        <v>1592</v>
      </c>
      <c r="BL2439" s="137">
        <f t="shared" si="487"/>
        <v>10.182399999999923</v>
      </c>
      <c r="BM2439" s="137">
        <f t="shared" si="488"/>
        <v>0.1784705230824587</v>
      </c>
      <c r="BN2439" s="137">
        <f t="shared" si="489"/>
        <v>3.4609108773756003E-4</v>
      </c>
      <c r="BO2439" s="137" t="str">
        <f t="shared" si="490"/>
        <v/>
      </c>
      <c r="BP2439" s="137" t="str">
        <f t="shared" si="486"/>
        <v/>
      </c>
    </row>
    <row r="2440" spans="3:68" ht="20.100000000000001" customHeight="1" x14ac:dyDescent="0.25">
      <c r="C2440" s="12"/>
      <c r="E2440" s="130"/>
      <c r="F2440" s="130"/>
      <c r="S2440" s="138"/>
      <c r="U2440" s="154"/>
      <c r="V2440" s="154"/>
      <c r="AF2440" s="137">
        <v>1616</v>
      </c>
      <c r="AG2440" s="137">
        <f t="shared" si="491"/>
        <v>2.4640000000000004</v>
      </c>
      <c r="AK2440" s="137">
        <f t="shared" si="492"/>
        <v>1.9166591660790239E-2</v>
      </c>
      <c r="AL2440" s="137">
        <f t="shared" si="493"/>
        <v>0.9931301944282156</v>
      </c>
      <c r="AM2440" s="137">
        <f t="shared" si="494"/>
        <v>1.9166591660790239E-2</v>
      </c>
      <c r="AN2440" s="137" t="str">
        <f t="shared" si="495"/>
        <v/>
      </c>
      <c r="AO2440" s="137" t="str">
        <f t="shared" si="496"/>
        <v/>
      </c>
      <c r="AP2440" s="137">
        <f t="shared" si="497"/>
        <v>0</v>
      </c>
      <c r="AQ2440" s="137" t="str">
        <f t="shared" si="498"/>
        <v/>
      </c>
      <c r="AR2440" s="137" t="str">
        <f t="shared" si="499"/>
        <v/>
      </c>
      <c r="AZ2440" s="163"/>
      <c r="BA2440" s="142"/>
      <c r="BB2440" s="163"/>
      <c r="BC2440" s="174"/>
      <c r="BD2440" s="174"/>
      <c r="BE2440" s="174"/>
      <c r="BF2440" s="174"/>
      <c r="BG2440" s="164"/>
      <c r="BH2440" s="164"/>
      <c r="BI2440" s="164"/>
      <c r="BK2440" s="137">
        <v>1593</v>
      </c>
      <c r="BL2440" s="137">
        <f t="shared" si="487"/>
        <v>10.188799999999922</v>
      </c>
      <c r="BM2440" s="137">
        <f t="shared" si="488"/>
        <v>0.17812443199472114</v>
      </c>
      <c r="BN2440" s="137">
        <f t="shared" si="489"/>
        <v>3.4552754040387268E-4</v>
      </c>
      <c r="BO2440" s="137" t="str">
        <f t="shared" si="490"/>
        <v/>
      </c>
      <c r="BP2440" s="137" t="str">
        <f t="shared" si="486"/>
        <v/>
      </c>
    </row>
    <row r="2441" spans="3:68" ht="20.100000000000001" customHeight="1" x14ac:dyDescent="0.25">
      <c r="C2441" s="12"/>
      <c r="E2441" s="130"/>
      <c r="F2441" s="130"/>
      <c r="S2441" s="138"/>
      <c r="U2441" s="154"/>
      <c r="V2441" s="154"/>
      <c r="AF2441" s="137">
        <v>1617</v>
      </c>
      <c r="AG2441" s="137">
        <f t="shared" si="491"/>
        <v>2.468</v>
      </c>
      <c r="AK2441" s="137">
        <f t="shared" si="492"/>
        <v>1.897846178260116E-2</v>
      </c>
      <c r="AL2441" s="137">
        <f t="shared" si="493"/>
        <v>0.99320648401825162</v>
      </c>
      <c r="AM2441" s="137">
        <f t="shared" si="494"/>
        <v>1.897846178260116E-2</v>
      </c>
      <c r="AN2441" s="137" t="str">
        <f t="shared" si="495"/>
        <v/>
      </c>
      <c r="AO2441" s="137" t="str">
        <f t="shared" si="496"/>
        <v/>
      </c>
      <c r="AP2441" s="137">
        <f t="shared" si="497"/>
        <v>0</v>
      </c>
      <c r="AQ2441" s="137" t="str">
        <f t="shared" si="498"/>
        <v/>
      </c>
      <c r="AR2441" s="137" t="str">
        <f t="shared" si="499"/>
        <v/>
      </c>
      <c r="AZ2441" s="163"/>
      <c r="BA2441" s="142"/>
      <c r="BB2441" s="163"/>
      <c r="BC2441" s="174"/>
      <c r="BD2441" s="174"/>
      <c r="BE2441" s="174"/>
      <c r="BF2441" s="174"/>
      <c r="BG2441" s="164"/>
      <c r="BH2441" s="164"/>
      <c r="BI2441" s="164"/>
      <c r="BK2441" s="137">
        <v>1594</v>
      </c>
      <c r="BL2441" s="137">
        <f t="shared" si="487"/>
        <v>10.195199999999922</v>
      </c>
      <c r="BM2441" s="137">
        <f t="shared" si="488"/>
        <v>0.17777890445431727</v>
      </c>
      <c r="BN2441" s="137">
        <f t="shared" si="489"/>
        <v>3.4496457064578379E-4</v>
      </c>
      <c r="BO2441" s="137" t="str">
        <f t="shared" si="490"/>
        <v/>
      </c>
      <c r="BP2441" s="137" t="str">
        <f t="shared" si="486"/>
        <v/>
      </c>
    </row>
    <row r="2442" spans="3:68" ht="20.100000000000001" customHeight="1" x14ac:dyDescent="0.25">
      <c r="C2442" s="12"/>
      <c r="E2442" s="130"/>
      <c r="F2442" s="130"/>
      <c r="S2442" s="138"/>
      <c r="U2442" s="154"/>
      <c r="V2442" s="154"/>
      <c r="AF2442" s="137">
        <v>1618</v>
      </c>
      <c r="AG2442" s="137">
        <f t="shared" si="491"/>
        <v>2.4720000000000004</v>
      </c>
      <c r="AK2442" s="137">
        <f t="shared" si="492"/>
        <v>1.8791877822721813E-2</v>
      </c>
      <c r="AL2442" s="137">
        <f t="shared" si="493"/>
        <v>0.99328202418370004</v>
      </c>
      <c r="AM2442" s="137">
        <f t="shared" si="494"/>
        <v>1.8791877822721813E-2</v>
      </c>
      <c r="AN2442" s="137" t="str">
        <f t="shared" si="495"/>
        <v/>
      </c>
      <c r="AO2442" s="137" t="str">
        <f t="shared" si="496"/>
        <v/>
      </c>
      <c r="AP2442" s="137">
        <f t="shared" si="497"/>
        <v>0</v>
      </c>
      <c r="AQ2442" s="137" t="str">
        <f t="shared" si="498"/>
        <v/>
      </c>
      <c r="AR2442" s="137" t="str">
        <f t="shared" si="499"/>
        <v/>
      </c>
      <c r="AZ2442" s="163"/>
      <c r="BA2442" s="142"/>
      <c r="BB2442" s="163"/>
      <c r="BC2442" s="174"/>
      <c r="BD2442" s="174"/>
      <c r="BE2442" s="174"/>
      <c r="BF2442" s="174"/>
      <c r="BG2442" s="164"/>
      <c r="BH2442" s="164"/>
      <c r="BI2442" s="164"/>
      <c r="BK2442" s="137">
        <v>1595</v>
      </c>
      <c r="BL2442" s="137">
        <f t="shared" si="487"/>
        <v>10.201599999999921</v>
      </c>
      <c r="BM2442" s="137">
        <f t="shared" si="488"/>
        <v>0.17743393988367148</v>
      </c>
      <c r="BN2442" s="137">
        <f t="shared" si="489"/>
        <v>3.4440217905698511E-4</v>
      </c>
      <c r="BO2442" s="137" t="str">
        <f t="shared" si="490"/>
        <v/>
      </c>
      <c r="BP2442" s="137" t="str">
        <f t="shared" si="486"/>
        <v/>
      </c>
    </row>
    <row r="2443" spans="3:68" ht="20.100000000000001" customHeight="1" x14ac:dyDescent="0.25">
      <c r="C2443" s="12"/>
      <c r="E2443" s="130"/>
      <c r="F2443" s="130"/>
      <c r="S2443" s="138"/>
      <c r="U2443" s="154"/>
      <c r="V2443" s="154"/>
      <c r="AF2443" s="137">
        <v>1619</v>
      </c>
      <c r="AG2443" s="137">
        <f t="shared" si="491"/>
        <v>2.476</v>
      </c>
      <c r="AK2443" s="137">
        <f t="shared" si="492"/>
        <v>1.8606830523972679E-2</v>
      </c>
      <c r="AL2443" s="137">
        <f t="shared" si="493"/>
        <v>0.99335682108971413</v>
      </c>
      <c r="AM2443" s="137">
        <f t="shared" si="494"/>
        <v>1.8606830523972679E-2</v>
      </c>
      <c r="AN2443" s="137" t="str">
        <f t="shared" si="495"/>
        <v/>
      </c>
      <c r="AO2443" s="137" t="str">
        <f t="shared" si="496"/>
        <v/>
      </c>
      <c r="AP2443" s="137">
        <f t="shared" si="497"/>
        <v>0</v>
      </c>
      <c r="AQ2443" s="137" t="str">
        <f t="shared" si="498"/>
        <v/>
      </c>
      <c r="AR2443" s="137" t="str">
        <f t="shared" si="499"/>
        <v/>
      </c>
      <c r="AZ2443" s="163"/>
      <c r="BA2443" s="142"/>
      <c r="BB2443" s="163"/>
      <c r="BC2443" s="174"/>
      <c r="BD2443" s="174"/>
      <c r="BE2443" s="174"/>
      <c r="BF2443" s="174"/>
      <c r="BG2443" s="164"/>
      <c r="BH2443" s="164"/>
      <c r="BI2443" s="164"/>
      <c r="BK2443" s="137">
        <v>1596</v>
      </c>
      <c r="BL2443" s="137">
        <f t="shared" si="487"/>
        <v>10.20799999999992</v>
      </c>
      <c r="BM2443" s="137">
        <f t="shared" si="488"/>
        <v>0.1770895377046145</v>
      </c>
      <c r="BN2443" s="137">
        <f t="shared" si="489"/>
        <v>3.4384036622617242E-4</v>
      </c>
      <c r="BO2443" s="137" t="str">
        <f t="shared" si="490"/>
        <v/>
      </c>
      <c r="BP2443" s="137" t="str">
        <f t="shared" si="486"/>
        <v/>
      </c>
    </row>
    <row r="2444" spans="3:68" ht="20.100000000000001" customHeight="1" x14ac:dyDescent="0.25">
      <c r="C2444" s="12"/>
      <c r="E2444" s="130"/>
      <c r="F2444" s="130"/>
      <c r="S2444" s="138"/>
      <c r="U2444" s="154"/>
      <c r="V2444" s="154"/>
      <c r="AF2444" s="137">
        <v>1620</v>
      </c>
      <c r="AG2444" s="137">
        <f t="shared" si="491"/>
        <v>2.4800000000000004</v>
      </c>
      <c r="AK2444" s="137">
        <f t="shared" si="492"/>
        <v>1.8423310646862031E-2</v>
      </c>
      <c r="AL2444" s="137">
        <f t="shared" si="493"/>
        <v>0.9934308808644533</v>
      </c>
      <c r="AM2444" s="137">
        <f t="shared" si="494"/>
        <v>1.8423310646862031E-2</v>
      </c>
      <c r="AN2444" s="137" t="str">
        <f t="shared" si="495"/>
        <v/>
      </c>
      <c r="AO2444" s="137" t="str">
        <f t="shared" si="496"/>
        <v/>
      </c>
      <c r="AP2444" s="137">
        <f t="shared" si="497"/>
        <v>0</v>
      </c>
      <c r="AQ2444" s="137" t="str">
        <f t="shared" si="498"/>
        <v/>
      </c>
      <c r="AR2444" s="137" t="str">
        <f t="shared" si="499"/>
        <v/>
      </c>
      <c r="AZ2444" s="163"/>
      <c r="BA2444" s="142"/>
      <c r="BB2444" s="163"/>
      <c r="BC2444" s="174"/>
      <c r="BD2444" s="174"/>
      <c r="BE2444" s="174"/>
      <c r="BF2444" s="174"/>
      <c r="BG2444" s="164"/>
      <c r="BH2444" s="164"/>
      <c r="BI2444" s="164"/>
      <c r="BK2444" s="137">
        <v>1597</v>
      </c>
      <c r="BL2444" s="137">
        <f t="shared" si="487"/>
        <v>10.21439999999992</v>
      </c>
      <c r="BM2444" s="137">
        <f t="shared" si="488"/>
        <v>0.17674569733838832</v>
      </c>
      <c r="BN2444" s="137">
        <f t="shared" si="489"/>
        <v>3.4327913273612953E-4</v>
      </c>
      <c r="BO2444" s="137" t="str">
        <f t="shared" si="490"/>
        <v/>
      </c>
      <c r="BP2444" s="137" t="str">
        <f t="shared" si="486"/>
        <v/>
      </c>
    </row>
    <row r="2445" spans="3:68" ht="20.100000000000001" customHeight="1" x14ac:dyDescent="0.25">
      <c r="C2445" s="12"/>
      <c r="E2445" s="130"/>
      <c r="F2445" s="130"/>
      <c r="S2445" s="138"/>
      <c r="U2445" s="154"/>
      <c r="V2445" s="154"/>
      <c r="AF2445" s="137">
        <v>1621</v>
      </c>
      <c r="AG2445" s="137">
        <f t="shared" si="491"/>
        <v>2.484</v>
      </c>
      <c r="AK2445" s="137">
        <f t="shared" si="492"/>
        <v>1.824130897000055E-2</v>
      </c>
      <c r="AL2445" s="137">
        <f t="shared" si="493"/>
        <v>0.9935042095991552</v>
      </c>
      <c r="AM2445" s="137">
        <f t="shared" si="494"/>
        <v>1.824130897000055E-2</v>
      </c>
      <c r="AN2445" s="137" t="str">
        <f t="shared" si="495"/>
        <v/>
      </c>
      <c r="AO2445" s="137" t="str">
        <f t="shared" si="496"/>
        <v/>
      </c>
      <c r="AP2445" s="137">
        <f t="shared" si="497"/>
        <v>0</v>
      </c>
      <c r="AQ2445" s="137" t="str">
        <f t="shared" si="498"/>
        <v/>
      </c>
      <c r="AR2445" s="137" t="str">
        <f t="shared" si="499"/>
        <v/>
      </c>
      <c r="AZ2445" s="163"/>
      <c r="BA2445" s="142"/>
      <c r="BB2445" s="163"/>
      <c r="BC2445" s="174"/>
      <c r="BD2445" s="174"/>
      <c r="BE2445" s="174"/>
      <c r="BF2445" s="174"/>
      <c r="BG2445" s="164"/>
      <c r="BH2445" s="164"/>
      <c r="BI2445" s="164"/>
      <c r="BK2445" s="137">
        <v>1598</v>
      </c>
      <c r="BL2445" s="137">
        <f t="shared" si="487"/>
        <v>10.220799999999919</v>
      </c>
      <c r="BM2445" s="137">
        <f t="shared" si="488"/>
        <v>0.17640241820565219</v>
      </c>
      <c r="BN2445" s="137">
        <f t="shared" si="489"/>
        <v>3.427184791640614E-4</v>
      </c>
      <c r="BO2445" s="137" t="str">
        <f t="shared" si="490"/>
        <v/>
      </c>
      <c r="BP2445" s="137" t="str">
        <f t="shared" si="486"/>
        <v/>
      </c>
    </row>
    <row r="2446" spans="3:68" ht="20.100000000000001" customHeight="1" x14ac:dyDescent="0.25">
      <c r="C2446" s="12"/>
      <c r="E2446" s="130"/>
      <c r="F2446" s="130"/>
      <c r="S2446" s="138"/>
      <c r="U2446" s="154"/>
      <c r="V2446" s="154"/>
      <c r="AF2446" s="137">
        <v>1622</v>
      </c>
      <c r="AG2446" s="137">
        <f t="shared" si="491"/>
        <v>2.4880000000000004</v>
      </c>
      <c r="AK2446" s="137">
        <f t="shared" si="492"/>
        <v>1.8060816290509676E-2</v>
      </c>
      <c r="AL2446" s="137">
        <f t="shared" si="493"/>
        <v>0.99357681334820891</v>
      </c>
      <c r="AM2446" s="137">
        <f t="shared" si="494"/>
        <v>1.8060816290509676E-2</v>
      </c>
      <c r="AN2446" s="137" t="str">
        <f t="shared" si="495"/>
        <v/>
      </c>
      <c r="AO2446" s="137" t="str">
        <f t="shared" si="496"/>
        <v/>
      </c>
      <c r="AP2446" s="137">
        <f t="shared" si="497"/>
        <v>0</v>
      </c>
      <c r="AQ2446" s="137" t="str">
        <f t="shared" si="498"/>
        <v/>
      </c>
      <c r="AR2446" s="137" t="str">
        <f t="shared" si="499"/>
        <v/>
      </c>
      <c r="AZ2446" s="163"/>
      <c r="BA2446" s="142"/>
      <c r="BB2446" s="163"/>
      <c r="BC2446" s="174"/>
      <c r="BD2446" s="174"/>
      <c r="BE2446" s="174"/>
      <c r="BF2446" s="174"/>
      <c r="BG2446" s="164"/>
      <c r="BH2446" s="164"/>
      <c r="BI2446" s="164"/>
      <c r="BK2446" s="137">
        <v>1599</v>
      </c>
      <c r="BL2446" s="137">
        <f t="shared" si="487"/>
        <v>10.227199999999918</v>
      </c>
      <c r="BM2446" s="137">
        <f t="shared" si="488"/>
        <v>0.17605969972648813</v>
      </c>
      <c r="BN2446" s="137">
        <f t="shared" si="489"/>
        <v>3.4215840608184389E-4</v>
      </c>
      <c r="BO2446" s="137" t="str">
        <f t="shared" si="490"/>
        <v/>
      </c>
      <c r="BP2446" s="137" t="str">
        <f t="shared" si="486"/>
        <v/>
      </c>
    </row>
    <row r="2447" spans="3:68" ht="20.100000000000001" customHeight="1" x14ac:dyDescent="0.25">
      <c r="C2447" s="12"/>
      <c r="E2447" s="130"/>
      <c r="F2447" s="130"/>
      <c r="S2447" s="138"/>
      <c r="U2447" s="154"/>
      <c r="V2447" s="154"/>
      <c r="AF2447" s="137">
        <v>1623</v>
      </c>
      <c r="AG2447" s="137">
        <f t="shared" si="491"/>
        <v>2.492</v>
      </c>
      <c r="AK2447" s="137">
        <f t="shared" si="492"/>
        <v>1.7881823424425094E-2</v>
      </c>
      <c r="AL2447" s="137">
        <f t="shared" si="493"/>
        <v>0.99364869812922962</v>
      </c>
      <c r="AM2447" s="137">
        <f t="shared" si="494"/>
        <v>1.7881823424425094E-2</v>
      </c>
      <c r="AN2447" s="137" t="str">
        <f t="shared" si="495"/>
        <v/>
      </c>
      <c r="AO2447" s="137" t="str">
        <f t="shared" si="496"/>
        <v/>
      </c>
      <c r="AP2447" s="137">
        <f t="shared" si="497"/>
        <v>0</v>
      </c>
      <c r="AQ2447" s="137" t="str">
        <f t="shared" si="498"/>
        <v/>
      </c>
      <c r="AR2447" s="137" t="str">
        <f t="shared" si="499"/>
        <v/>
      </c>
      <c r="AZ2447" s="163"/>
      <c r="BA2447" s="142"/>
      <c r="BB2447" s="163"/>
      <c r="BC2447" s="174"/>
      <c r="BD2447" s="174"/>
      <c r="BE2447" s="174"/>
      <c r="BF2447" s="174"/>
      <c r="BG2447" s="164"/>
      <c r="BH2447" s="164"/>
      <c r="BI2447" s="164"/>
      <c r="BK2447" s="137">
        <v>1600</v>
      </c>
      <c r="BL2447" s="137">
        <f t="shared" si="487"/>
        <v>10.233599999999917</v>
      </c>
      <c r="BM2447" s="137">
        <f t="shared" si="488"/>
        <v>0.17571754132040629</v>
      </c>
      <c r="BN2447" s="137">
        <f t="shared" si="489"/>
        <v>3.4159891405599607E-4</v>
      </c>
      <c r="BO2447" s="137" t="str">
        <f t="shared" si="490"/>
        <v/>
      </c>
      <c r="BP2447" s="137" t="str">
        <f t="shared" si="486"/>
        <v/>
      </c>
    </row>
    <row r="2448" spans="3:68" ht="20.100000000000001" customHeight="1" x14ac:dyDescent="0.25">
      <c r="C2448" s="12"/>
      <c r="E2448" s="130"/>
      <c r="F2448" s="130"/>
      <c r="S2448" s="138"/>
      <c r="U2448" s="154"/>
      <c r="V2448" s="154"/>
      <c r="AF2448" s="137">
        <v>1624</v>
      </c>
      <c r="AG2448" s="137">
        <f t="shared" si="491"/>
        <v>2.4960000000000004</v>
      </c>
      <c r="AK2448" s="137">
        <f t="shared" si="492"/>
        <v>1.7704321207094198E-2</v>
      </c>
      <c r="AL2448" s="137">
        <f t="shared" si="493"/>
        <v>0.9937198699231351</v>
      </c>
      <c r="AM2448" s="137">
        <f t="shared" si="494"/>
        <v>1.7704321207094198E-2</v>
      </c>
      <c r="AN2448" s="137" t="str">
        <f t="shared" si="495"/>
        <v/>
      </c>
      <c r="AO2448" s="137" t="str">
        <f t="shared" si="496"/>
        <v/>
      </c>
      <c r="AP2448" s="137">
        <f t="shared" si="497"/>
        <v>0</v>
      </c>
      <c r="AQ2448" s="137" t="str">
        <f t="shared" si="498"/>
        <v/>
      </c>
      <c r="AR2448" s="137" t="str">
        <f t="shared" si="499"/>
        <v/>
      </c>
      <c r="AZ2448" s="163"/>
      <c r="BA2448" s="142"/>
      <c r="BB2448" s="163"/>
      <c r="BC2448" s="174"/>
      <c r="BD2448" s="174"/>
      <c r="BE2448" s="174"/>
      <c r="BF2448" s="174"/>
      <c r="BG2448" s="164"/>
      <c r="BH2448" s="164"/>
      <c r="BI2448" s="164"/>
      <c r="BK2448" s="137">
        <v>1601</v>
      </c>
      <c r="BL2448" s="137">
        <f t="shared" si="487"/>
        <v>10.239999999999917</v>
      </c>
      <c r="BM2448" s="137">
        <f t="shared" si="488"/>
        <v>0.17537594240635029</v>
      </c>
      <c r="BN2448" s="137">
        <f t="shared" si="489"/>
        <v>3.4104000364729159E-4</v>
      </c>
      <c r="BO2448" s="137" t="str">
        <f t="shared" si="490"/>
        <v/>
      </c>
      <c r="BP2448" s="137" t="str">
        <f t="shared" ref="BP2448:BP2511" si="500">IF($BM2448&lt;(1-$BI$860),$BN2448,"")</f>
        <v/>
      </c>
    </row>
    <row r="2449" spans="3:68" ht="20.100000000000001" customHeight="1" x14ac:dyDescent="0.25">
      <c r="C2449" s="12"/>
      <c r="E2449" s="130"/>
      <c r="F2449" s="130"/>
      <c r="S2449" s="138"/>
      <c r="U2449" s="154"/>
      <c r="V2449" s="154"/>
      <c r="AF2449" s="137">
        <v>1625</v>
      </c>
      <c r="AG2449" s="137">
        <f t="shared" si="491"/>
        <v>2.5</v>
      </c>
      <c r="AK2449" s="137">
        <f t="shared" si="492"/>
        <v>1.752830049356854E-2</v>
      </c>
      <c r="AL2449" s="137">
        <f t="shared" si="493"/>
        <v>0.99379033467422384</v>
      </c>
      <c r="AM2449" s="137">
        <f t="shared" si="494"/>
        <v>1.752830049356854E-2</v>
      </c>
      <c r="AN2449" s="137" t="str">
        <f t="shared" si="495"/>
        <v/>
      </c>
      <c r="AO2449" s="137" t="str">
        <f t="shared" si="496"/>
        <v/>
      </c>
      <c r="AP2449" s="137">
        <f t="shared" si="497"/>
        <v>0</v>
      </c>
      <c r="AQ2449" s="137" t="str">
        <f t="shared" si="498"/>
        <v/>
      </c>
      <c r="AR2449" s="137" t="str">
        <f t="shared" si="499"/>
        <v/>
      </c>
      <c r="AZ2449" s="163"/>
      <c r="BA2449" s="142"/>
      <c r="BB2449" s="163"/>
      <c r="BC2449" s="174"/>
      <c r="BD2449" s="174"/>
      <c r="BE2449" s="174"/>
      <c r="BF2449" s="174"/>
      <c r="BG2449" s="164"/>
      <c r="BH2449" s="164"/>
      <c r="BI2449" s="164"/>
      <c r="BK2449" s="137">
        <v>1602</v>
      </c>
      <c r="BL2449" s="137">
        <f t="shared" si="487"/>
        <v>10.246399999999916</v>
      </c>
      <c r="BM2449" s="137">
        <f t="shared" si="488"/>
        <v>0.175034902402703</v>
      </c>
      <c r="BN2449" s="137">
        <f t="shared" si="489"/>
        <v>3.4048167541100849E-4</v>
      </c>
      <c r="BO2449" s="137" t="str">
        <f t="shared" si="490"/>
        <v/>
      </c>
      <c r="BP2449" s="137" t="str">
        <f t="shared" si="500"/>
        <v/>
      </c>
    </row>
    <row r="2450" spans="3:68" ht="20.100000000000001" customHeight="1" x14ac:dyDescent="0.25">
      <c r="C2450" s="12"/>
      <c r="E2450" s="130"/>
      <c r="F2450" s="130"/>
      <c r="S2450" s="138"/>
      <c r="U2450" s="154"/>
      <c r="V2450" s="154"/>
      <c r="AF2450" s="137">
        <v>1626</v>
      </c>
      <c r="AG2450" s="137">
        <f t="shared" si="491"/>
        <v>2.5040000000000004</v>
      </c>
      <c r="AK2450" s="137">
        <f t="shared" si="492"/>
        <v>1.7353752158990383E-2</v>
      </c>
      <c r="AL2450" s="137">
        <f t="shared" si="493"/>
        <v>0.99386009829025468</v>
      </c>
      <c r="AM2450" s="137">
        <f t="shared" si="494"/>
        <v>1.7353752158990383E-2</v>
      </c>
      <c r="AN2450" s="137" t="str">
        <f t="shared" si="495"/>
        <v/>
      </c>
      <c r="AO2450" s="137" t="str">
        <f t="shared" si="496"/>
        <v/>
      </c>
      <c r="AP2450" s="137">
        <f t="shared" si="497"/>
        <v>0</v>
      </c>
      <c r="AQ2450" s="137" t="str">
        <f t="shared" si="498"/>
        <v/>
      </c>
      <c r="AR2450" s="137" t="str">
        <f t="shared" si="499"/>
        <v/>
      </c>
      <c r="AZ2450" s="163"/>
      <c r="BA2450" s="142"/>
      <c r="BB2450" s="163"/>
      <c r="BC2450" s="174"/>
      <c r="BD2450" s="174"/>
      <c r="BE2450" s="174"/>
      <c r="BF2450" s="174"/>
      <c r="BG2450" s="164"/>
      <c r="BH2450" s="164"/>
      <c r="BI2450" s="164"/>
      <c r="BK2450" s="137">
        <v>1603</v>
      </c>
      <c r="BL2450" s="137">
        <f t="shared" si="487"/>
        <v>10.252799999999915</v>
      </c>
      <c r="BM2450" s="137">
        <f t="shared" si="488"/>
        <v>0.17469442072729199</v>
      </c>
      <c r="BN2450" s="137">
        <f t="shared" si="489"/>
        <v>3.399239298973733E-4</v>
      </c>
      <c r="BO2450" s="137" t="str">
        <f t="shared" si="490"/>
        <v/>
      </c>
      <c r="BP2450" s="137" t="str">
        <f t="shared" si="500"/>
        <v/>
      </c>
    </row>
    <row r="2451" spans="3:68" ht="20.100000000000001" customHeight="1" x14ac:dyDescent="0.25">
      <c r="C2451" s="12"/>
      <c r="E2451" s="130"/>
      <c r="F2451" s="130"/>
      <c r="S2451" s="138"/>
      <c r="U2451" s="154"/>
      <c r="V2451" s="154"/>
      <c r="AF2451" s="137">
        <v>1627</v>
      </c>
      <c r="AG2451" s="137">
        <f t="shared" si="491"/>
        <v>2.508</v>
      </c>
      <c r="AK2451" s="137">
        <f t="shared" si="492"/>
        <v>1.7180667098974263E-2</v>
      </c>
      <c r="AL2451" s="137">
        <f t="shared" si="493"/>
        <v>0.99392916664252762</v>
      </c>
      <c r="AM2451" s="137">
        <f t="shared" si="494"/>
        <v>1.7180667098974263E-2</v>
      </c>
      <c r="AN2451" s="137" t="str">
        <f t="shared" si="495"/>
        <v/>
      </c>
      <c r="AO2451" s="137" t="str">
        <f t="shared" si="496"/>
        <v/>
      </c>
      <c r="AP2451" s="137">
        <f t="shared" si="497"/>
        <v>0</v>
      </c>
      <c r="AQ2451" s="137" t="str">
        <f t="shared" si="498"/>
        <v/>
      </c>
      <c r="AR2451" s="137" t="str">
        <f t="shared" si="499"/>
        <v/>
      </c>
      <c r="AZ2451" s="163"/>
      <c r="BA2451" s="142"/>
      <c r="BB2451" s="163"/>
      <c r="BC2451" s="174"/>
      <c r="BD2451" s="174"/>
      <c r="BE2451" s="174"/>
      <c r="BF2451" s="174"/>
      <c r="BG2451" s="164"/>
      <c r="BH2451" s="164"/>
      <c r="BI2451" s="164"/>
      <c r="BK2451" s="137">
        <v>1604</v>
      </c>
      <c r="BL2451" s="137">
        <f t="shared" si="487"/>
        <v>10.259199999999915</v>
      </c>
      <c r="BM2451" s="137">
        <f t="shared" si="488"/>
        <v>0.17435449679739462</v>
      </c>
      <c r="BN2451" s="137">
        <f t="shared" si="489"/>
        <v>3.3936676765050633E-4</v>
      </c>
      <c r="BO2451" s="137" t="str">
        <f t="shared" si="490"/>
        <v/>
      </c>
      <c r="BP2451" s="137" t="str">
        <f t="shared" si="500"/>
        <v/>
      </c>
    </row>
    <row r="2452" spans="3:68" ht="20.100000000000001" customHeight="1" x14ac:dyDescent="0.25">
      <c r="C2452" s="12"/>
      <c r="E2452" s="130"/>
      <c r="F2452" s="130"/>
      <c r="S2452" s="138"/>
      <c r="U2452" s="154"/>
      <c r="V2452" s="154"/>
      <c r="AF2452" s="137">
        <v>1628</v>
      </c>
      <c r="AG2452" s="137">
        <f t="shared" si="491"/>
        <v>2.5120000000000005</v>
      </c>
      <c r="AK2452" s="137">
        <f t="shared" si="492"/>
        <v>1.7009036229982642E-2</v>
      </c>
      <c r="AL2452" s="137">
        <f t="shared" si="493"/>
        <v>0.99399754556596687</v>
      </c>
      <c r="AM2452" s="137">
        <f t="shared" si="494"/>
        <v>1.7009036229982642E-2</v>
      </c>
      <c r="AN2452" s="137" t="str">
        <f t="shared" si="495"/>
        <v/>
      </c>
      <c r="AO2452" s="137" t="str">
        <f t="shared" si="496"/>
        <v/>
      </c>
      <c r="AP2452" s="137">
        <f t="shared" si="497"/>
        <v>0</v>
      </c>
      <c r="AQ2452" s="137" t="str">
        <f t="shared" si="498"/>
        <v/>
      </c>
      <c r="AR2452" s="137" t="str">
        <f t="shared" si="499"/>
        <v/>
      </c>
      <c r="AZ2452" s="163"/>
      <c r="BA2452" s="142"/>
      <c r="BB2452" s="163"/>
      <c r="BC2452" s="174"/>
      <c r="BD2452" s="174"/>
      <c r="BE2452" s="174"/>
      <c r="BF2452" s="174"/>
      <c r="BG2452" s="164"/>
      <c r="BH2452" s="164"/>
      <c r="BI2452" s="164"/>
      <c r="BK2452" s="137">
        <v>1605</v>
      </c>
      <c r="BL2452" s="137">
        <f t="shared" si="487"/>
        <v>10.265599999999914</v>
      </c>
      <c r="BM2452" s="137">
        <f t="shared" si="488"/>
        <v>0.17401513002974411</v>
      </c>
      <c r="BN2452" s="137">
        <f t="shared" si="489"/>
        <v>3.3881018921036454E-4</v>
      </c>
      <c r="BO2452" s="137" t="str">
        <f t="shared" si="490"/>
        <v/>
      </c>
      <c r="BP2452" s="137" t="str">
        <f t="shared" si="500"/>
        <v/>
      </c>
    </row>
    <row r="2453" spans="3:68" ht="20.100000000000001" customHeight="1" x14ac:dyDescent="0.25">
      <c r="C2453" s="12"/>
      <c r="E2453" s="130"/>
      <c r="F2453" s="130"/>
      <c r="S2453" s="138"/>
      <c r="U2453" s="154"/>
      <c r="V2453" s="154"/>
      <c r="AF2453" s="137">
        <v>1629</v>
      </c>
      <c r="AG2453" s="137">
        <f t="shared" si="491"/>
        <v>2.516</v>
      </c>
      <c r="AK2453" s="137">
        <f t="shared" si="492"/>
        <v>1.6838850489696671E-2</v>
      </c>
      <c r="AL2453" s="137">
        <f t="shared" si="493"/>
        <v>0.99406524085920478</v>
      </c>
      <c r="AM2453" s="137">
        <f t="shared" si="494"/>
        <v>1.6838850489696671E-2</v>
      </c>
      <c r="AN2453" s="137" t="str">
        <f t="shared" si="495"/>
        <v/>
      </c>
      <c r="AO2453" s="137" t="str">
        <f t="shared" si="496"/>
        <v/>
      </c>
      <c r="AP2453" s="137">
        <f t="shared" si="497"/>
        <v>0</v>
      </c>
      <c r="AQ2453" s="137" t="str">
        <f t="shared" si="498"/>
        <v/>
      </c>
      <c r="AR2453" s="137" t="str">
        <f t="shared" si="499"/>
        <v/>
      </c>
      <c r="AZ2453" s="163"/>
      <c r="BA2453" s="142"/>
      <c r="BB2453" s="163"/>
      <c r="BC2453" s="174"/>
      <c r="BD2453" s="174"/>
      <c r="BE2453" s="174"/>
      <c r="BF2453" s="174"/>
      <c r="BG2453" s="164"/>
      <c r="BH2453" s="164"/>
      <c r="BI2453" s="164"/>
      <c r="BK2453" s="137">
        <v>1606</v>
      </c>
      <c r="BL2453" s="137">
        <f t="shared" si="487"/>
        <v>10.271999999999913</v>
      </c>
      <c r="BM2453" s="137">
        <f t="shared" si="488"/>
        <v>0.17367631984053375</v>
      </c>
      <c r="BN2453" s="137">
        <f t="shared" si="489"/>
        <v>3.3825419510988275E-4</v>
      </c>
      <c r="BO2453" s="137" t="str">
        <f t="shared" si="490"/>
        <v/>
      </c>
      <c r="BP2453" s="137" t="str">
        <f t="shared" si="500"/>
        <v/>
      </c>
    </row>
    <row r="2454" spans="3:68" ht="20.100000000000001" customHeight="1" x14ac:dyDescent="0.25">
      <c r="C2454" s="12"/>
      <c r="E2454" s="130"/>
      <c r="F2454" s="130"/>
      <c r="S2454" s="138"/>
      <c r="U2454" s="154"/>
      <c r="V2454" s="154"/>
      <c r="AF2454" s="137">
        <v>1630</v>
      </c>
      <c r="AG2454" s="137">
        <f t="shared" si="491"/>
        <v>2.5200000000000005</v>
      </c>
      <c r="AK2454" s="137">
        <f t="shared" si="492"/>
        <v>1.6670100837381043E-2</v>
      </c>
      <c r="AL2454" s="137">
        <f t="shared" si="493"/>
        <v>0.99413225828466745</v>
      </c>
      <c r="AM2454" s="137">
        <f t="shared" si="494"/>
        <v>1.6670100837381043E-2</v>
      </c>
      <c r="AN2454" s="137" t="str">
        <f t="shared" si="495"/>
        <v/>
      </c>
      <c r="AO2454" s="137" t="str">
        <f t="shared" si="496"/>
        <v/>
      </c>
      <c r="AP2454" s="137">
        <f t="shared" si="497"/>
        <v>0</v>
      </c>
      <c r="AQ2454" s="137" t="str">
        <f t="shared" si="498"/>
        <v/>
      </c>
      <c r="AR2454" s="137" t="str">
        <f t="shared" si="499"/>
        <v/>
      </c>
      <c r="AZ2454" s="163"/>
      <c r="BA2454" s="142"/>
      <c r="BB2454" s="163"/>
      <c r="BC2454" s="174"/>
      <c r="BD2454" s="174"/>
      <c r="BE2454" s="174"/>
      <c r="BF2454" s="174"/>
      <c r="BG2454" s="164"/>
      <c r="BH2454" s="164"/>
      <c r="BI2454" s="164"/>
      <c r="BK2454" s="137">
        <v>1607</v>
      </c>
      <c r="BL2454" s="137">
        <f t="shared" si="487"/>
        <v>10.278399999999912</v>
      </c>
      <c r="BM2454" s="137">
        <f t="shared" si="488"/>
        <v>0.17333806564542387</v>
      </c>
      <c r="BN2454" s="137">
        <f t="shared" si="489"/>
        <v>3.3769878587824875E-4</v>
      </c>
      <c r="BO2454" s="137" t="str">
        <f t="shared" si="490"/>
        <v/>
      </c>
      <c r="BP2454" s="137" t="str">
        <f t="shared" si="500"/>
        <v/>
      </c>
    </row>
    <row r="2455" spans="3:68" ht="20.100000000000001" customHeight="1" x14ac:dyDescent="0.25">
      <c r="C2455" s="12"/>
      <c r="E2455" s="130"/>
      <c r="F2455" s="130"/>
      <c r="S2455" s="138"/>
      <c r="U2455" s="154"/>
      <c r="V2455" s="154"/>
      <c r="AF2455" s="137">
        <v>1631</v>
      </c>
      <c r="AG2455" s="137">
        <f t="shared" si="491"/>
        <v>2.524</v>
      </c>
      <c r="AK2455" s="137">
        <f t="shared" si="492"/>
        <v>1.6502778254243983E-2</v>
      </c>
      <c r="AL2455" s="137">
        <f t="shared" si="493"/>
        <v>0.99419860356866174</v>
      </c>
      <c r="AM2455" s="137">
        <f t="shared" si="494"/>
        <v>1.6502778254243983E-2</v>
      </c>
      <c r="AN2455" s="137" t="str">
        <f t="shared" si="495"/>
        <v/>
      </c>
      <c r="AO2455" s="137" t="str">
        <f t="shared" si="496"/>
        <v/>
      </c>
      <c r="AP2455" s="137">
        <f t="shared" si="497"/>
        <v>0</v>
      </c>
      <c r="AQ2455" s="137" t="str">
        <f t="shared" si="498"/>
        <v/>
      </c>
      <c r="AR2455" s="137" t="str">
        <f t="shared" si="499"/>
        <v/>
      </c>
      <c r="AZ2455" s="163"/>
      <c r="BA2455" s="142"/>
      <c r="BB2455" s="163"/>
      <c r="BC2455" s="174"/>
      <c r="BD2455" s="174"/>
      <c r="BE2455" s="174"/>
      <c r="BF2455" s="174"/>
      <c r="BG2455" s="164"/>
      <c r="BH2455" s="164"/>
      <c r="BI2455" s="164"/>
      <c r="BK2455" s="137">
        <v>1608</v>
      </c>
      <c r="BL2455" s="137">
        <f t="shared" si="487"/>
        <v>10.284799999999912</v>
      </c>
      <c r="BM2455" s="137">
        <f t="shared" si="488"/>
        <v>0.17300036685954562</v>
      </c>
      <c r="BN2455" s="137">
        <f t="shared" si="489"/>
        <v>3.3714396203779473E-4</v>
      </c>
      <c r="BO2455" s="137" t="str">
        <f t="shared" si="490"/>
        <v/>
      </c>
      <c r="BP2455" s="137" t="str">
        <f t="shared" si="500"/>
        <v/>
      </c>
    </row>
    <row r="2456" spans="3:68" ht="20.100000000000001" customHeight="1" x14ac:dyDescent="0.25">
      <c r="C2456" s="12"/>
      <c r="E2456" s="130"/>
      <c r="F2456" s="130"/>
      <c r="S2456" s="138"/>
      <c r="U2456" s="154"/>
      <c r="V2456" s="154"/>
      <c r="AF2456" s="137">
        <v>1632</v>
      </c>
      <c r="AG2456" s="137">
        <f t="shared" si="491"/>
        <v>2.5280000000000005</v>
      </c>
      <c r="AK2456" s="137">
        <f t="shared" si="492"/>
        <v>1.6336873743791388E-2</v>
      </c>
      <c r="AL2456" s="137">
        <f t="shared" si="493"/>
        <v>0.99426428240146403</v>
      </c>
      <c r="AM2456" s="137">
        <f t="shared" si="494"/>
        <v>1.6336873743791388E-2</v>
      </c>
      <c r="AN2456" s="137" t="str">
        <f t="shared" si="495"/>
        <v/>
      </c>
      <c r="AO2456" s="137" t="str">
        <f t="shared" si="496"/>
        <v/>
      </c>
      <c r="AP2456" s="137">
        <f t="shared" si="497"/>
        <v>0</v>
      </c>
      <c r="AQ2456" s="137" t="str">
        <f t="shared" si="498"/>
        <v/>
      </c>
      <c r="AR2456" s="137" t="str">
        <f t="shared" si="499"/>
        <v/>
      </c>
      <c r="AZ2456" s="163"/>
      <c r="BA2456" s="142"/>
      <c r="BB2456" s="163"/>
      <c r="BC2456" s="174"/>
      <c r="BD2456" s="174"/>
      <c r="BE2456" s="174"/>
      <c r="BF2456" s="174"/>
      <c r="BG2456" s="164"/>
      <c r="BH2456" s="164"/>
      <c r="BI2456" s="164"/>
      <c r="BK2456" s="137">
        <v>1609</v>
      </c>
      <c r="BL2456" s="137">
        <f t="shared" si="487"/>
        <v>10.291199999999911</v>
      </c>
      <c r="BM2456" s="137">
        <f t="shared" si="488"/>
        <v>0.17266322289750782</v>
      </c>
      <c r="BN2456" s="137">
        <f t="shared" si="489"/>
        <v>3.3658972410685606E-4</v>
      </c>
      <c r="BO2456" s="137" t="str">
        <f t="shared" si="490"/>
        <v/>
      </c>
      <c r="BP2456" s="137" t="str">
        <f t="shared" si="500"/>
        <v/>
      </c>
    </row>
    <row r="2457" spans="3:68" ht="20.100000000000001" customHeight="1" x14ac:dyDescent="0.25">
      <c r="C2457" s="12"/>
      <c r="E2457" s="130"/>
      <c r="F2457" s="130"/>
      <c r="S2457" s="138"/>
      <c r="U2457" s="154"/>
      <c r="V2457" s="154"/>
      <c r="AF2457" s="137">
        <v>1633</v>
      </c>
      <c r="AG2457" s="137">
        <f t="shared" si="491"/>
        <v>2.532</v>
      </c>
      <c r="AK2457" s="137">
        <f t="shared" si="492"/>
        <v>1.6172378332176187E-2</v>
      </c>
      <c r="AL2457" s="137">
        <f t="shared" si="493"/>
        <v>0.99432930043740952</v>
      </c>
      <c r="AM2457" s="137">
        <f t="shared" si="494"/>
        <v>1.6172378332176187E-2</v>
      </c>
      <c r="AN2457" s="137" t="str">
        <f t="shared" si="495"/>
        <v/>
      </c>
      <c r="AO2457" s="137" t="str">
        <f t="shared" si="496"/>
        <v/>
      </c>
      <c r="AP2457" s="137">
        <f t="shared" si="497"/>
        <v>0</v>
      </c>
      <c r="AQ2457" s="137" t="str">
        <f t="shared" si="498"/>
        <v/>
      </c>
      <c r="AR2457" s="137" t="str">
        <f t="shared" si="499"/>
        <v/>
      </c>
      <c r="AZ2457" s="163"/>
      <c r="BA2457" s="142"/>
      <c r="BB2457" s="163"/>
      <c r="BC2457" s="174"/>
      <c r="BD2457" s="174"/>
      <c r="BE2457" s="174"/>
      <c r="BF2457" s="174"/>
      <c r="BG2457" s="164"/>
      <c r="BH2457" s="164"/>
      <c r="BI2457" s="164"/>
      <c r="BK2457" s="137">
        <v>1610</v>
      </c>
      <c r="BL2457" s="137">
        <f t="shared" si="487"/>
        <v>10.29759999999991</v>
      </c>
      <c r="BM2457" s="137">
        <f t="shared" si="488"/>
        <v>0.17232663317340097</v>
      </c>
      <c r="BN2457" s="137">
        <f t="shared" si="489"/>
        <v>3.3603607259796719E-4</v>
      </c>
      <c r="BO2457" s="137" t="str">
        <f t="shared" si="490"/>
        <v/>
      </c>
      <c r="BP2457" s="137" t="str">
        <f t="shared" si="500"/>
        <v/>
      </c>
    </row>
    <row r="2458" spans="3:68" ht="20.100000000000001" customHeight="1" x14ac:dyDescent="0.25">
      <c r="C2458" s="12"/>
      <c r="E2458" s="130"/>
      <c r="F2458" s="130"/>
      <c r="S2458" s="138"/>
      <c r="U2458" s="154"/>
      <c r="V2458" s="154"/>
      <c r="AF2458" s="137">
        <v>1634</v>
      </c>
      <c r="AG2458" s="137">
        <f t="shared" si="491"/>
        <v>2.5360000000000005</v>
      </c>
      <c r="AK2458" s="137">
        <f t="shared" si="492"/>
        <v>1.6009283068541783E-2</v>
      </c>
      <c r="AL2458" s="137">
        <f t="shared" si="493"/>
        <v>0.99439366329498435</v>
      </c>
      <c r="AM2458" s="137">
        <f t="shared" si="494"/>
        <v>1.6009283068541783E-2</v>
      </c>
      <c r="AN2458" s="137" t="str">
        <f t="shared" si="495"/>
        <v/>
      </c>
      <c r="AO2458" s="137" t="str">
        <f t="shared" si="496"/>
        <v/>
      </c>
      <c r="AP2458" s="137">
        <f t="shared" si="497"/>
        <v>0</v>
      </c>
      <c r="AQ2458" s="137" t="str">
        <f t="shared" si="498"/>
        <v/>
      </c>
      <c r="AR2458" s="137" t="str">
        <f t="shared" si="499"/>
        <v/>
      </c>
      <c r="AZ2458" s="163"/>
      <c r="BA2458" s="142"/>
      <c r="BB2458" s="163"/>
      <c r="BC2458" s="174"/>
      <c r="BD2458" s="174"/>
      <c r="BE2458" s="174"/>
      <c r="BF2458" s="174"/>
      <c r="BG2458" s="164"/>
      <c r="BH2458" s="164"/>
      <c r="BI2458" s="164"/>
      <c r="BK2458" s="137">
        <v>1611</v>
      </c>
      <c r="BL2458" s="137">
        <f t="shared" si="487"/>
        <v>10.30399999999991</v>
      </c>
      <c r="BM2458" s="137">
        <f t="shared" si="488"/>
        <v>0.171990597100803</v>
      </c>
      <c r="BN2458" s="137">
        <f t="shared" si="489"/>
        <v>3.3548300801763964E-4</v>
      </c>
      <c r="BO2458" s="137" t="str">
        <f t="shared" si="490"/>
        <v/>
      </c>
      <c r="BP2458" s="137" t="str">
        <f t="shared" si="500"/>
        <v/>
      </c>
    </row>
    <row r="2459" spans="3:68" ht="20.100000000000001" customHeight="1" x14ac:dyDescent="0.25">
      <c r="C2459" s="12"/>
      <c r="E2459" s="130"/>
      <c r="F2459" s="130"/>
      <c r="S2459" s="138"/>
      <c r="U2459" s="154"/>
      <c r="V2459" s="154"/>
      <c r="AF2459" s="137">
        <v>1635</v>
      </c>
      <c r="AG2459" s="137">
        <f t="shared" si="491"/>
        <v>2.54</v>
      </c>
      <c r="AK2459" s="137">
        <f t="shared" si="492"/>
        <v>1.5847579025360818E-2</v>
      </c>
      <c r="AL2459" s="137">
        <f t="shared" si="493"/>
        <v>0.99445737655691735</v>
      </c>
      <c r="AM2459" s="137">
        <f t="shared" si="494"/>
        <v>1.5847579025360818E-2</v>
      </c>
      <c r="AN2459" s="137" t="str">
        <f t="shared" si="495"/>
        <v/>
      </c>
      <c r="AO2459" s="137" t="str">
        <f t="shared" si="496"/>
        <v/>
      </c>
      <c r="AP2459" s="137">
        <f t="shared" si="497"/>
        <v>0</v>
      </c>
      <c r="AQ2459" s="137" t="str">
        <f t="shared" si="498"/>
        <v/>
      </c>
      <c r="AR2459" s="137" t="str">
        <f t="shared" si="499"/>
        <v/>
      </c>
      <c r="AZ2459" s="163"/>
      <c r="BA2459" s="142"/>
      <c r="BB2459" s="163"/>
      <c r="BC2459" s="174"/>
      <c r="BD2459" s="174"/>
      <c r="BE2459" s="174"/>
      <c r="BF2459" s="174"/>
      <c r="BG2459" s="164"/>
      <c r="BH2459" s="164"/>
      <c r="BI2459" s="164"/>
      <c r="BK2459" s="137">
        <v>1612</v>
      </c>
      <c r="BL2459" s="137">
        <f t="shared" si="487"/>
        <v>10.310399999999909</v>
      </c>
      <c r="BM2459" s="137">
        <f t="shared" si="488"/>
        <v>0.17165511409278536</v>
      </c>
      <c r="BN2459" s="137">
        <f t="shared" si="489"/>
        <v>3.349305308684436E-4</v>
      </c>
      <c r="BO2459" s="137" t="str">
        <f t="shared" si="490"/>
        <v/>
      </c>
      <c r="BP2459" s="137" t="str">
        <f t="shared" si="500"/>
        <v/>
      </c>
    </row>
    <row r="2460" spans="3:68" ht="20.100000000000001" customHeight="1" x14ac:dyDescent="0.25">
      <c r="C2460" s="12"/>
      <c r="E2460" s="130"/>
      <c r="F2460" s="130"/>
      <c r="S2460" s="138"/>
      <c r="U2460" s="154"/>
      <c r="V2460" s="154"/>
      <c r="AF2460" s="137">
        <v>1636</v>
      </c>
      <c r="AG2460" s="137">
        <f t="shared" si="491"/>
        <v>2.5440000000000005</v>
      </c>
      <c r="AK2460" s="137">
        <f t="shared" si="492"/>
        <v>1.56872572987681E-2</v>
      </c>
      <c r="AL2460" s="137">
        <f t="shared" si="493"/>
        <v>0.99452044577027487</v>
      </c>
      <c r="AM2460" s="137">
        <f t="shared" si="494"/>
        <v>1.56872572987681E-2</v>
      </c>
      <c r="AN2460" s="137" t="str">
        <f t="shared" si="495"/>
        <v/>
      </c>
      <c r="AO2460" s="137" t="str">
        <f t="shared" si="496"/>
        <v/>
      </c>
      <c r="AP2460" s="137">
        <f t="shared" si="497"/>
        <v>0</v>
      </c>
      <c r="AQ2460" s="137" t="str">
        <f t="shared" si="498"/>
        <v/>
      </c>
      <c r="AR2460" s="137" t="str">
        <f t="shared" si="499"/>
        <v/>
      </c>
      <c r="AZ2460" s="163"/>
      <c r="BA2460" s="142"/>
      <c r="BB2460" s="163"/>
      <c r="BC2460" s="174"/>
      <c r="BD2460" s="174"/>
      <c r="BE2460" s="174"/>
      <c r="BF2460" s="174"/>
      <c r="BG2460" s="164"/>
      <c r="BH2460" s="164"/>
      <c r="BI2460" s="164"/>
      <c r="BK2460" s="137">
        <v>1613</v>
      </c>
      <c r="BL2460" s="137">
        <f t="shared" si="487"/>
        <v>10.316799999999908</v>
      </c>
      <c r="BM2460" s="137">
        <f t="shared" si="488"/>
        <v>0.17132018356191692</v>
      </c>
      <c r="BN2460" s="137">
        <f t="shared" si="489"/>
        <v>3.3437864164670428E-4</v>
      </c>
      <c r="BO2460" s="137" t="str">
        <f t="shared" si="490"/>
        <v/>
      </c>
      <c r="BP2460" s="137" t="str">
        <f t="shared" si="500"/>
        <v/>
      </c>
    </row>
    <row r="2461" spans="3:68" ht="20.100000000000001" customHeight="1" x14ac:dyDescent="0.25">
      <c r="C2461" s="12"/>
      <c r="E2461" s="130"/>
      <c r="F2461" s="130"/>
      <c r="S2461" s="138"/>
      <c r="U2461" s="154"/>
      <c r="V2461" s="154"/>
      <c r="AF2461" s="137">
        <v>1637</v>
      </c>
      <c r="AG2461" s="137">
        <f t="shared" si="491"/>
        <v>2.548</v>
      </c>
      <c r="AK2461" s="137">
        <f t="shared" si="492"/>
        <v>1.5528309008888823E-2</v>
      </c>
      <c r="AL2461" s="137">
        <f t="shared" si="493"/>
        <v>0.99458287644655541</v>
      </c>
      <c r="AM2461" s="137">
        <f t="shared" si="494"/>
        <v>1.5528309008888823E-2</v>
      </c>
      <c r="AN2461" s="137" t="str">
        <f t="shared" si="495"/>
        <v/>
      </c>
      <c r="AO2461" s="137" t="str">
        <f t="shared" si="496"/>
        <v/>
      </c>
      <c r="AP2461" s="137">
        <f t="shared" si="497"/>
        <v>0</v>
      </c>
      <c r="AQ2461" s="137" t="str">
        <f t="shared" si="498"/>
        <v/>
      </c>
      <c r="AR2461" s="137" t="str">
        <f t="shared" si="499"/>
        <v/>
      </c>
      <c r="AZ2461" s="163"/>
      <c r="BA2461" s="142"/>
      <c r="BB2461" s="163"/>
      <c r="BC2461" s="174"/>
      <c r="BD2461" s="174"/>
      <c r="BE2461" s="174"/>
      <c r="BF2461" s="174"/>
      <c r="BG2461" s="164"/>
      <c r="BH2461" s="164"/>
      <c r="BI2461" s="164"/>
      <c r="BK2461" s="137">
        <v>1614</v>
      </c>
      <c r="BL2461" s="137">
        <f t="shared" si="487"/>
        <v>10.323199999999908</v>
      </c>
      <c r="BM2461" s="137">
        <f t="shared" si="488"/>
        <v>0.17098580492027021</v>
      </c>
      <c r="BN2461" s="137">
        <f t="shared" si="489"/>
        <v>3.3382734084372312E-4</v>
      </c>
      <c r="BO2461" s="137" t="str">
        <f t="shared" si="490"/>
        <v/>
      </c>
      <c r="BP2461" s="137" t="str">
        <f t="shared" si="500"/>
        <v/>
      </c>
    </row>
    <row r="2462" spans="3:68" ht="20.100000000000001" customHeight="1" x14ac:dyDescent="0.25">
      <c r="C2462" s="12"/>
      <c r="E2462" s="130"/>
      <c r="F2462" s="130"/>
      <c r="S2462" s="138"/>
      <c r="U2462" s="154"/>
      <c r="V2462" s="154"/>
      <c r="AF2462" s="137">
        <v>1638</v>
      </c>
      <c r="AG2462" s="137">
        <f t="shared" si="491"/>
        <v>2.5520000000000005</v>
      </c>
      <c r="AK2462" s="137">
        <f t="shared" si="492"/>
        <v>1.537072530016103E-2</v>
      </c>
      <c r="AL2462" s="137">
        <f t="shared" si="493"/>
        <v>0.99464467406178647</v>
      </c>
      <c r="AM2462" s="137">
        <f t="shared" si="494"/>
        <v>1.537072530016103E-2</v>
      </c>
      <c r="AN2462" s="137" t="str">
        <f t="shared" si="495"/>
        <v/>
      </c>
      <c r="AO2462" s="137" t="str">
        <f t="shared" si="496"/>
        <v/>
      </c>
      <c r="AP2462" s="137">
        <f t="shared" si="497"/>
        <v>0</v>
      </c>
      <c r="AQ2462" s="137" t="str">
        <f t="shared" si="498"/>
        <v/>
      </c>
      <c r="AR2462" s="137" t="str">
        <f t="shared" si="499"/>
        <v/>
      </c>
      <c r="AZ2462" s="163"/>
      <c r="BA2462" s="142"/>
      <c r="BB2462" s="163"/>
      <c r="BC2462" s="174"/>
      <c r="BD2462" s="174"/>
      <c r="BE2462" s="174"/>
      <c r="BF2462" s="174"/>
      <c r="BG2462" s="164"/>
      <c r="BH2462" s="164"/>
      <c r="BI2462" s="164"/>
      <c r="BK2462" s="137">
        <v>1615</v>
      </c>
      <c r="BL2462" s="137">
        <f t="shared" si="487"/>
        <v>10.329599999999907</v>
      </c>
      <c r="BM2462" s="137">
        <f t="shared" si="488"/>
        <v>0.17065197757942649</v>
      </c>
      <c r="BN2462" s="137">
        <f t="shared" si="489"/>
        <v>3.3327662894599985E-4</v>
      </c>
      <c r="BO2462" s="137" t="str">
        <f t="shared" si="490"/>
        <v/>
      </c>
      <c r="BP2462" s="137" t="str">
        <f t="shared" si="500"/>
        <v/>
      </c>
    </row>
    <row r="2463" spans="3:68" ht="20.100000000000001" customHeight="1" x14ac:dyDescent="0.25">
      <c r="C2463" s="12"/>
      <c r="E2463" s="130"/>
      <c r="F2463" s="130"/>
      <c r="S2463" s="138"/>
      <c r="U2463" s="154"/>
      <c r="V2463" s="154"/>
      <c r="AF2463" s="137">
        <v>1639</v>
      </c>
      <c r="AG2463" s="137">
        <f t="shared" si="491"/>
        <v>2.556</v>
      </c>
      <c r="AK2463" s="137">
        <f t="shared" si="492"/>
        <v>1.5214497341653437E-2</v>
      </c>
      <c r="AL2463" s="137">
        <f t="shared" si="493"/>
        <v>0.99470584405662255</v>
      </c>
      <c r="AM2463" s="137">
        <f t="shared" si="494"/>
        <v>1.5214497341653437E-2</v>
      </c>
      <c r="AN2463" s="137" t="str">
        <f t="shared" si="495"/>
        <v/>
      </c>
      <c r="AO2463" s="137" t="str">
        <f t="shared" si="496"/>
        <v/>
      </c>
      <c r="AP2463" s="137">
        <f t="shared" si="497"/>
        <v>0</v>
      </c>
      <c r="AQ2463" s="137" t="str">
        <f t="shared" si="498"/>
        <v/>
      </c>
      <c r="AR2463" s="137" t="str">
        <f t="shared" si="499"/>
        <v/>
      </c>
      <c r="AZ2463" s="163"/>
      <c r="BA2463" s="142"/>
      <c r="BB2463" s="163"/>
      <c r="BC2463" s="174"/>
      <c r="BD2463" s="174"/>
      <c r="BE2463" s="174"/>
      <c r="BF2463" s="174"/>
      <c r="BG2463" s="164"/>
      <c r="BH2463" s="164"/>
      <c r="BI2463" s="164"/>
      <c r="BK2463" s="137">
        <v>1616</v>
      </c>
      <c r="BL2463" s="137">
        <f t="shared" si="487"/>
        <v>10.335999999999906</v>
      </c>
      <c r="BM2463" s="137">
        <f t="shared" si="488"/>
        <v>0.17031870095048049</v>
      </c>
      <c r="BN2463" s="137">
        <f t="shared" si="489"/>
        <v>3.3272650643431656E-4</v>
      </c>
      <c r="BO2463" s="137" t="str">
        <f t="shared" si="490"/>
        <v/>
      </c>
      <c r="BP2463" s="137" t="str">
        <f t="shared" si="500"/>
        <v/>
      </c>
    </row>
    <row r="2464" spans="3:68" ht="20.100000000000001" customHeight="1" x14ac:dyDescent="0.25">
      <c r="C2464" s="12"/>
      <c r="E2464" s="130"/>
      <c r="F2464" s="130"/>
      <c r="S2464" s="138"/>
      <c r="U2464" s="154"/>
      <c r="V2464" s="154"/>
      <c r="AF2464" s="137">
        <v>1640</v>
      </c>
      <c r="AG2464" s="137">
        <f t="shared" si="491"/>
        <v>2.5600000000000005</v>
      </c>
      <c r="AK2464" s="137">
        <f t="shared" si="492"/>
        <v>1.505961632737743E-2</v>
      </c>
      <c r="AL2464" s="137">
        <f t="shared" si="493"/>
        <v>0.99476639183644422</v>
      </c>
      <c r="AM2464" s="137">
        <f t="shared" si="494"/>
        <v>1.505961632737743E-2</v>
      </c>
      <c r="AN2464" s="137" t="str">
        <f t="shared" si="495"/>
        <v/>
      </c>
      <c r="AO2464" s="137" t="str">
        <f t="shared" si="496"/>
        <v/>
      </c>
      <c r="AP2464" s="137">
        <f t="shared" si="497"/>
        <v>0</v>
      </c>
      <c r="AQ2464" s="137" t="str">
        <f t="shared" si="498"/>
        <v/>
      </c>
      <c r="AR2464" s="137" t="str">
        <f t="shared" si="499"/>
        <v/>
      </c>
      <c r="AZ2464" s="163"/>
      <c r="BA2464" s="142"/>
      <c r="BB2464" s="163"/>
      <c r="BC2464" s="174"/>
      <c r="BD2464" s="174"/>
      <c r="BE2464" s="174"/>
      <c r="BF2464" s="174"/>
      <c r="BG2464" s="164"/>
      <c r="BH2464" s="164"/>
      <c r="BI2464" s="164"/>
      <c r="BK2464" s="137">
        <v>1617</v>
      </c>
      <c r="BL2464" s="137">
        <f t="shared" si="487"/>
        <v>10.342399999999905</v>
      </c>
      <c r="BM2464" s="137">
        <f t="shared" si="488"/>
        <v>0.16998597444404617</v>
      </c>
      <c r="BN2464" s="137">
        <f t="shared" si="489"/>
        <v>3.3217697378454258E-4</v>
      </c>
      <c r="BO2464" s="137" t="str">
        <f t="shared" si="490"/>
        <v/>
      </c>
      <c r="BP2464" s="137" t="str">
        <f t="shared" si="500"/>
        <v/>
      </c>
    </row>
    <row r="2465" spans="3:68" ht="20.100000000000001" customHeight="1" x14ac:dyDescent="0.25">
      <c r="C2465" s="12"/>
      <c r="E2465" s="130"/>
      <c r="F2465" s="130"/>
      <c r="S2465" s="138"/>
      <c r="U2465" s="154"/>
      <c r="V2465" s="154"/>
      <c r="AF2465" s="137">
        <v>1641</v>
      </c>
      <c r="AG2465" s="137">
        <f t="shared" si="491"/>
        <v>2.5640000000000001</v>
      </c>
      <c r="AK2465" s="137">
        <f t="shared" si="492"/>
        <v>1.4906073476594639E-2</v>
      </c>
      <c r="AL2465" s="137">
        <f t="shared" si="493"/>
        <v>0.99482632277145844</v>
      </c>
      <c r="AM2465" s="137">
        <f t="shared" si="494"/>
        <v>1.4906073476594639E-2</v>
      </c>
      <c r="AN2465" s="137" t="str">
        <f t="shared" si="495"/>
        <v/>
      </c>
      <c r="AO2465" s="137" t="str">
        <f t="shared" si="496"/>
        <v/>
      </c>
      <c r="AP2465" s="137">
        <f t="shared" si="497"/>
        <v>0</v>
      </c>
      <c r="AQ2465" s="137" t="str">
        <f t="shared" si="498"/>
        <v/>
      </c>
      <c r="AR2465" s="137" t="str">
        <f t="shared" si="499"/>
        <v/>
      </c>
      <c r="AZ2465" s="163"/>
      <c r="BA2465" s="142"/>
      <c r="BB2465" s="163"/>
      <c r="BC2465" s="174"/>
      <c r="BD2465" s="174"/>
      <c r="BE2465" s="174"/>
      <c r="BF2465" s="174"/>
      <c r="BG2465" s="164"/>
      <c r="BH2465" s="164"/>
      <c r="BI2465" s="164"/>
      <c r="BK2465" s="137">
        <v>1618</v>
      </c>
      <c r="BL2465" s="137">
        <f t="shared" si="487"/>
        <v>10.348799999999905</v>
      </c>
      <c r="BM2465" s="137">
        <f t="shared" si="488"/>
        <v>0.16965379747026163</v>
      </c>
      <c r="BN2465" s="137">
        <f t="shared" si="489"/>
        <v>3.3162803146727371E-4</v>
      </c>
      <c r="BO2465" s="137" t="str">
        <f t="shared" si="490"/>
        <v/>
      </c>
      <c r="BP2465" s="137" t="str">
        <f t="shared" si="500"/>
        <v/>
      </c>
    </row>
    <row r="2466" spans="3:68" ht="20.100000000000001" customHeight="1" x14ac:dyDescent="0.25">
      <c r="C2466" s="12"/>
      <c r="E2466" s="130"/>
      <c r="F2466" s="130"/>
      <c r="S2466" s="138"/>
      <c r="U2466" s="154"/>
      <c r="V2466" s="154"/>
      <c r="AF2466" s="137">
        <v>1642</v>
      </c>
      <c r="AG2466" s="137">
        <f t="shared" si="491"/>
        <v>2.5680000000000005</v>
      </c>
      <c r="AK2466" s="137">
        <f t="shared" si="492"/>
        <v>1.4753860034118622E-2</v>
      </c>
      <c r="AL2466" s="137">
        <f t="shared" si="493"/>
        <v>0.9948856421968002</v>
      </c>
      <c r="AM2466" s="137">
        <f t="shared" si="494"/>
        <v>1.4753860034118622E-2</v>
      </c>
      <c r="AN2466" s="137" t="str">
        <f t="shared" si="495"/>
        <v/>
      </c>
      <c r="AO2466" s="137" t="str">
        <f t="shared" si="496"/>
        <v/>
      </c>
      <c r="AP2466" s="137">
        <f t="shared" si="497"/>
        <v>0</v>
      </c>
      <c r="AQ2466" s="137" t="str">
        <f t="shared" si="498"/>
        <v/>
      </c>
      <c r="AR2466" s="137" t="str">
        <f t="shared" si="499"/>
        <v/>
      </c>
      <c r="AZ2466" s="163"/>
      <c r="BA2466" s="142"/>
      <c r="BB2466" s="163"/>
      <c r="BC2466" s="174"/>
      <c r="BD2466" s="174"/>
      <c r="BE2466" s="174"/>
      <c r="BF2466" s="174"/>
      <c r="BG2466" s="164"/>
      <c r="BH2466" s="164"/>
      <c r="BI2466" s="164"/>
      <c r="BK2466" s="137">
        <v>1619</v>
      </c>
      <c r="BL2466" s="137">
        <f t="shared" si="487"/>
        <v>10.355199999999904</v>
      </c>
      <c r="BM2466" s="137">
        <f t="shared" si="488"/>
        <v>0.16932216943879436</v>
      </c>
      <c r="BN2466" s="137">
        <f t="shared" si="489"/>
        <v>3.3107967994797094E-4</v>
      </c>
      <c r="BO2466" s="137" t="str">
        <f t="shared" si="490"/>
        <v/>
      </c>
      <c r="BP2466" s="137" t="str">
        <f t="shared" si="500"/>
        <v/>
      </c>
    </row>
    <row r="2467" spans="3:68" ht="20.100000000000001" customHeight="1" x14ac:dyDescent="0.25">
      <c r="C2467" s="12"/>
      <c r="E2467" s="130"/>
      <c r="F2467" s="130"/>
      <c r="S2467" s="138"/>
      <c r="U2467" s="154"/>
      <c r="V2467" s="154"/>
      <c r="AF2467" s="137">
        <v>1643</v>
      </c>
      <c r="AG2467" s="137">
        <f t="shared" si="491"/>
        <v>2.5720000000000001</v>
      </c>
      <c r="AK2467" s="137">
        <f t="shared" si="492"/>
        <v>1.4602967270612131E-2</v>
      </c>
      <c r="AL2467" s="137">
        <f t="shared" si="493"/>
        <v>0.99494435541263548</v>
      </c>
      <c r="AM2467" s="137">
        <f t="shared" si="494"/>
        <v>1.4602967270612131E-2</v>
      </c>
      <c r="AN2467" s="137" t="str">
        <f t="shared" si="495"/>
        <v/>
      </c>
      <c r="AO2467" s="137" t="str">
        <f t="shared" si="496"/>
        <v/>
      </c>
      <c r="AP2467" s="137">
        <f t="shared" si="497"/>
        <v>0</v>
      </c>
      <c r="AQ2467" s="137" t="str">
        <f t="shared" si="498"/>
        <v/>
      </c>
      <c r="AR2467" s="137" t="str">
        <f t="shared" si="499"/>
        <v/>
      </c>
      <c r="AZ2467" s="163"/>
      <c r="BA2467" s="142"/>
      <c r="BB2467" s="163"/>
      <c r="BC2467" s="174"/>
      <c r="BD2467" s="174"/>
      <c r="BE2467" s="174"/>
      <c r="BF2467" s="174"/>
      <c r="BG2467" s="164"/>
      <c r="BH2467" s="164"/>
      <c r="BI2467" s="164"/>
      <c r="BK2467" s="137">
        <v>1620</v>
      </c>
      <c r="BL2467" s="137">
        <f t="shared" si="487"/>
        <v>10.361599999999903</v>
      </c>
      <c r="BM2467" s="137">
        <f t="shared" si="488"/>
        <v>0.16899108975884639</v>
      </c>
      <c r="BN2467" s="137">
        <f t="shared" si="489"/>
        <v>3.3053191968701601E-4</v>
      </c>
      <c r="BO2467" s="137" t="str">
        <f t="shared" si="490"/>
        <v/>
      </c>
      <c r="BP2467" s="137" t="str">
        <f t="shared" si="500"/>
        <v/>
      </c>
    </row>
    <row r="2468" spans="3:68" ht="20.100000000000001" customHeight="1" x14ac:dyDescent="0.25">
      <c r="C2468" s="12"/>
      <c r="E2468" s="130"/>
      <c r="F2468" s="130"/>
      <c r="S2468" s="138"/>
      <c r="U2468" s="154"/>
      <c r="V2468" s="154"/>
      <c r="AF2468" s="137">
        <v>1644</v>
      </c>
      <c r="AG2468" s="137">
        <f t="shared" si="491"/>
        <v>2.5760000000000005</v>
      </c>
      <c r="AK2468" s="137">
        <f t="shared" si="492"/>
        <v>1.4453386482878703E-2</v>
      </c>
      <c r="AL2468" s="137">
        <f t="shared" si="493"/>
        <v>0.99500246768426504</v>
      </c>
      <c r="AM2468" s="137">
        <f t="shared" si="494"/>
        <v>1.4453386482878703E-2</v>
      </c>
      <c r="AN2468" s="137" t="str">
        <f t="shared" si="495"/>
        <v/>
      </c>
      <c r="AO2468" s="137" t="str">
        <f t="shared" si="496"/>
        <v/>
      </c>
      <c r="AP2468" s="137">
        <f t="shared" si="497"/>
        <v>0</v>
      </c>
      <c r="AQ2468" s="137" t="str">
        <f t="shared" si="498"/>
        <v/>
      </c>
      <c r="AR2468" s="137" t="str">
        <f t="shared" si="499"/>
        <v/>
      </c>
      <c r="AZ2468" s="163"/>
      <c r="BA2468" s="142"/>
      <c r="BB2468" s="163"/>
      <c r="BC2468" s="174"/>
      <c r="BD2468" s="174"/>
      <c r="BE2468" s="174"/>
      <c r="BF2468" s="174"/>
      <c r="BG2468" s="164"/>
      <c r="BH2468" s="164"/>
      <c r="BI2468" s="164"/>
      <c r="BK2468" s="137">
        <v>1621</v>
      </c>
      <c r="BL2468" s="137">
        <f t="shared" si="487"/>
        <v>10.367999999999903</v>
      </c>
      <c r="BM2468" s="137">
        <f t="shared" si="488"/>
        <v>0.16866055783915937</v>
      </c>
      <c r="BN2468" s="137">
        <f t="shared" si="489"/>
        <v>3.2998475113954484E-4</v>
      </c>
      <c r="BO2468" s="137" t="str">
        <f t="shared" si="490"/>
        <v/>
      </c>
      <c r="BP2468" s="137" t="str">
        <f t="shared" si="500"/>
        <v/>
      </c>
    </row>
    <row r="2469" spans="3:68" ht="20.100000000000001" customHeight="1" x14ac:dyDescent="0.25">
      <c r="C2469" s="12"/>
      <c r="E2469" s="130"/>
      <c r="F2469" s="130"/>
      <c r="S2469" s="138"/>
      <c r="U2469" s="154"/>
      <c r="V2469" s="154"/>
      <c r="AF2469" s="137">
        <v>1645</v>
      </c>
      <c r="AG2469" s="137">
        <f t="shared" si="491"/>
        <v>2.58</v>
      </c>
      <c r="AK2469" s="137">
        <f t="shared" si="492"/>
        <v>1.430510899414969E-2</v>
      </c>
      <c r="AL2469" s="137">
        <f t="shared" si="493"/>
        <v>0.99505998424222941</v>
      </c>
      <c r="AM2469" s="137">
        <f t="shared" si="494"/>
        <v>1.430510899414969E-2</v>
      </c>
      <c r="AN2469" s="137" t="str">
        <f t="shared" si="495"/>
        <v/>
      </c>
      <c r="AO2469" s="137" t="str">
        <f t="shared" si="496"/>
        <v/>
      </c>
      <c r="AP2469" s="137">
        <f t="shared" si="497"/>
        <v>0</v>
      </c>
      <c r="AQ2469" s="137" t="str">
        <f t="shared" si="498"/>
        <v/>
      </c>
      <c r="AR2469" s="137" t="str">
        <f t="shared" si="499"/>
        <v/>
      </c>
      <c r="AZ2469" s="163"/>
      <c r="BA2469" s="142"/>
      <c r="BB2469" s="163"/>
      <c r="BC2469" s="174"/>
      <c r="BD2469" s="174"/>
      <c r="BE2469" s="174"/>
      <c r="BF2469" s="174"/>
      <c r="BG2469" s="164"/>
      <c r="BH2469" s="164"/>
      <c r="BI2469" s="164"/>
      <c r="BK2469" s="137">
        <v>1622</v>
      </c>
      <c r="BL2469" s="137">
        <f t="shared" ref="BL2469:BL2532" si="501">BL2468+$BO$845</f>
        <v>10.374399999999902</v>
      </c>
      <c r="BM2469" s="137">
        <f t="shared" ref="BM2469:BM2532" si="502">_xlfn.CHISQ.DIST.RT(BL2469,7)</f>
        <v>0.16833057308801982</v>
      </c>
      <c r="BN2469" s="137">
        <f t="shared" ref="BN2469:BN2532" si="503">BM2469-BM2470</f>
        <v>3.2943817475622472E-4</v>
      </c>
      <c r="BO2469" s="137" t="str">
        <f t="shared" ref="BO2469:BO2532" si="504">IF(BM2469&lt;(1-$BI$852),BN2469,"")</f>
        <v/>
      </c>
      <c r="BP2469" s="137" t="str">
        <f t="shared" si="500"/>
        <v/>
      </c>
    </row>
    <row r="2470" spans="3:68" ht="20.100000000000001" customHeight="1" x14ac:dyDescent="0.25">
      <c r="C2470" s="12"/>
      <c r="E2470" s="130"/>
      <c r="F2470" s="130"/>
      <c r="S2470" s="138"/>
      <c r="U2470" s="154"/>
      <c r="V2470" s="154"/>
      <c r="AF2470" s="137">
        <v>1646</v>
      </c>
      <c r="AG2470" s="137">
        <f t="shared" si="491"/>
        <v>2.5840000000000005</v>
      </c>
      <c r="AK2470" s="137">
        <f t="shared" si="492"/>
        <v>1.4158126154365782E-2</v>
      </c>
      <c r="AL2470" s="137">
        <f t="shared" si="493"/>
        <v>0.99511691028241556</v>
      </c>
      <c r="AM2470" s="137">
        <f t="shared" si="494"/>
        <v>1.4158126154365782E-2</v>
      </c>
      <c r="AN2470" s="137" t="str">
        <f t="shared" si="495"/>
        <v/>
      </c>
      <c r="AO2470" s="137" t="str">
        <f t="shared" si="496"/>
        <v/>
      </c>
      <c r="AP2470" s="137">
        <f t="shared" si="497"/>
        <v>0</v>
      </c>
      <c r="AQ2470" s="137" t="str">
        <f t="shared" si="498"/>
        <v/>
      </c>
      <c r="AR2470" s="137" t="str">
        <f t="shared" si="499"/>
        <v/>
      </c>
      <c r="AZ2470" s="163"/>
      <c r="BA2470" s="142"/>
      <c r="BB2470" s="163"/>
      <c r="BC2470" s="174"/>
      <c r="BD2470" s="174"/>
      <c r="BE2470" s="174"/>
      <c r="BF2470" s="174"/>
      <c r="BG2470" s="164"/>
      <c r="BH2470" s="164"/>
      <c r="BI2470" s="164"/>
      <c r="BK2470" s="137">
        <v>1623</v>
      </c>
      <c r="BL2470" s="137">
        <f t="shared" si="501"/>
        <v>10.380799999999901</v>
      </c>
      <c r="BM2470" s="137">
        <f t="shared" si="502"/>
        <v>0.1680011349132636</v>
      </c>
      <c r="BN2470" s="137">
        <f t="shared" si="503"/>
        <v>3.2889219098125588E-4</v>
      </c>
      <c r="BO2470" s="137" t="str">
        <f t="shared" si="504"/>
        <v/>
      </c>
      <c r="BP2470" s="137" t="str">
        <f t="shared" si="500"/>
        <v/>
      </c>
    </row>
    <row r="2471" spans="3:68" ht="20.100000000000001" customHeight="1" x14ac:dyDescent="0.25">
      <c r="C2471" s="12"/>
      <c r="E2471" s="130"/>
      <c r="F2471" s="130"/>
      <c r="S2471" s="138"/>
      <c r="U2471" s="154"/>
      <c r="V2471" s="154"/>
      <c r="AF2471" s="137">
        <v>1647</v>
      </c>
      <c r="AG2471" s="137">
        <f t="shared" si="491"/>
        <v>2.5880000000000001</v>
      </c>
      <c r="AK2471" s="137">
        <f t="shared" si="492"/>
        <v>1.4012429340453998E-2</v>
      </c>
      <c r="AL2471" s="137">
        <f t="shared" si="493"/>
        <v>0.99517325096616427</v>
      </c>
      <c r="AM2471" s="137">
        <f t="shared" si="494"/>
        <v>1.4012429340453998E-2</v>
      </c>
      <c r="AN2471" s="137" t="str">
        <f t="shared" si="495"/>
        <v/>
      </c>
      <c r="AO2471" s="137" t="str">
        <f t="shared" si="496"/>
        <v/>
      </c>
      <c r="AP2471" s="137">
        <f t="shared" si="497"/>
        <v>0</v>
      </c>
      <c r="AQ2471" s="137" t="str">
        <f t="shared" si="498"/>
        <v/>
      </c>
      <c r="AR2471" s="137" t="str">
        <f t="shared" si="499"/>
        <v/>
      </c>
      <c r="AZ2471" s="163"/>
      <c r="BA2471" s="142"/>
      <c r="BB2471" s="163"/>
      <c r="BC2471" s="174"/>
      <c r="BD2471" s="174"/>
      <c r="BE2471" s="174"/>
      <c r="BF2471" s="174"/>
      <c r="BG2471" s="164"/>
      <c r="BH2471" s="164"/>
      <c r="BI2471" s="164"/>
      <c r="BK2471" s="137">
        <v>1624</v>
      </c>
      <c r="BL2471" s="137">
        <f t="shared" si="501"/>
        <v>10.387199999999901</v>
      </c>
      <c r="BM2471" s="137">
        <f t="shared" si="502"/>
        <v>0.16767224272228234</v>
      </c>
      <c r="BN2471" s="137">
        <f t="shared" si="503"/>
        <v>3.2834680025525809E-4</v>
      </c>
      <c r="BO2471" s="137" t="str">
        <f t="shared" si="504"/>
        <v/>
      </c>
      <c r="BP2471" s="137" t="str">
        <f t="shared" si="500"/>
        <v/>
      </c>
    </row>
    <row r="2472" spans="3:68" ht="20.100000000000001" customHeight="1" x14ac:dyDescent="0.25">
      <c r="C2472" s="12"/>
      <c r="E2472" s="130"/>
      <c r="F2472" s="130"/>
      <c r="S2472" s="138"/>
      <c r="U2472" s="154"/>
      <c r="V2472" s="154"/>
      <c r="AF2472" s="137">
        <v>1648</v>
      </c>
      <c r="AG2472" s="137">
        <f t="shared" si="491"/>
        <v>2.5920000000000005</v>
      </c>
      <c r="AK2472" s="137">
        <f t="shared" si="492"/>
        <v>1.386800995659916E-2</v>
      </c>
      <c r="AL2472" s="137">
        <f t="shared" si="493"/>
        <v>0.99522901142037812</v>
      </c>
      <c r="AM2472" s="137">
        <f t="shared" si="494"/>
        <v>1.386800995659916E-2</v>
      </c>
      <c r="AN2472" s="137" t="str">
        <f t="shared" si="495"/>
        <v/>
      </c>
      <c r="AO2472" s="137" t="str">
        <f t="shared" si="496"/>
        <v/>
      </c>
      <c r="AP2472" s="137">
        <f t="shared" si="497"/>
        <v>0</v>
      </c>
      <c r="AQ2472" s="137" t="str">
        <f t="shared" si="498"/>
        <v/>
      </c>
      <c r="AR2472" s="137" t="str">
        <f t="shared" si="499"/>
        <v/>
      </c>
      <c r="AZ2472" s="163"/>
      <c r="BA2472" s="142"/>
      <c r="BB2472" s="163"/>
      <c r="BC2472" s="174"/>
      <c r="BD2472" s="174"/>
      <c r="BE2472" s="174"/>
      <c r="BF2472" s="174"/>
      <c r="BG2472" s="164"/>
      <c r="BH2472" s="164"/>
      <c r="BI2472" s="164"/>
      <c r="BK2472" s="137">
        <v>1625</v>
      </c>
      <c r="BL2472" s="137">
        <f t="shared" si="501"/>
        <v>10.3935999999999</v>
      </c>
      <c r="BM2472" s="137">
        <f t="shared" si="502"/>
        <v>0.16734389592202709</v>
      </c>
      <c r="BN2472" s="137">
        <f t="shared" si="503"/>
        <v>3.278020030131612E-4</v>
      </c>
      <c r="BO2472" s="137" t="str">
        <f t="shared" si="504"/>
        <v/>
      </c>
      <c r="BP2472" s="137" t="str">
        <f t="shared" si="500"/>
        <v/>
      </c>
    </row>
    <row r="2473" spans="3:68" ht="20.100000000000001" customHeight="1" x14ac:dyDescent="0.25">
      <c r="C2473" s="12"/>
      <c r="E2473" s="130"/>
      <c r="F2473" s="130"/>
      <c r="S2473" s="138"/>
      <c r="U2473" s="154"/>
      <c r="V2473" s="154"/>
      <c r="AF2473" s="137">
        <v>1649</v>
      </c>
      <c r="AG2473" s="137">
        <f t="shared" si="491"/>
        <v>2.5960000000000001</v>
      </c>
      <c r="AK2473" s="137">
        <f t="shared" si="492"/>
        <v>1.3724859434510971E-2</v>
      </c>
      <c r="AL2473" s="137">
        <f t="shared" si="493"/>
        <v>0.99528419673763147</v>
      </c>
      <c r="AM2473" s="137">
        <f t="shared" si="494"/>
        <v>1.3724859434510971E-2</v>
      </c>
      <c r="AN2473" s="137" t="str">
        <f t="shared" si="495"/>
        <v/>
      </c>
      <c r="AO2473" s="137" t="str">
        <f t="shared" si="496"/>
        <v/>
      </c>
      <c r="AP2473" s="137">
        <f t="shared" si="497"/>
        <v>0</v>
      </c>
      <c r="AQ2473" s="137" t="str">
        <f t="shared" si="498"/>
        <v/>
      </c>
      <c r="AR2473" s="137" t="str">
        <f t="shared" si="499"/>
        <v/>
      </c>
      <c r="AZ2473" s="163"/>
      <c r="BA2473" s="142"/>
      <c r="BB2473" s="163"/>
      <c r="BC2473" s="174"/>
      <c r="BD2473" s="174"/>
      <c r="BE2473" s="174"/>
      <c r="BF2473" s="174"/>
      <c r="BG2473" s="164"/>
      <c r="BH2473" s="164"/>
      <c r="BI2473" s="164"/>
      <c r="BK2473" s="137">
        <v>1626</v>
      </c>
      <c r="BL2473" s="137">
        <f t="shared" si="501"/>
        <v>10.399999999999899</v>
      </c>
      <c r="BM2473" s="137">
        <f t="shared" si="502"/>
        <v>0.16701609391901392</v>
      </c>
      <c r="BN2473" s="137">
        <f t="shared" si="503"/>
        <v>3.2725779968476032E-4</v>
      </c>
      <c r="BO2473" s="137" t="str">
        <f t="shared" si="504"/>
        <v/>
      </c>
      <c r="BP2473" s="137" t="str">
        <f t="shared" si="500"/>
        <v/>
      </c>
    </row>
    <row r="2474" spans="3:68" ht="20.100000000000001" customHeight="1" x14ac:dyDescent="0.25">
      <c r="C2474" s="12"/>
      <c r="E2474" s="130"/>
      <c r="F2474" s="130"/>
      <c r="S2474" s="138"/>
      <c r="U2474" s="154"/>
      <c r="V2474" s="154"/>
      <c r="AF2474" s="137">
        <v>1650</v>
      </c>
      <c r="AG2474" s="137">
        <f t="shared" si="491"/>
        <v>2.6000000000000005</v>
      </c>
      <c r="AK2474" s="137">
        <f t="shared" si="492"/>
        <v>1.3582969233685602E-2</v>
      </c>
      <c r="AL2474" s="137">
        <f t="shared" si="493"/>
        <v>0.99533881197628127</v>
      </c>
      <c r="AM2474" s="137">
        <f t="shared" si="494"/>
        <v>1.3582969233685602E-2</v>
      </c>
      <c r="AN2474" s="137" t="str">
        <f t="shared" si="495"/>
        <v/>
      </c>
      <c r="AO2474" s="137" t="str">
        <f t="shared" si="496"/>
        <v/>
      </c>
      <c r="AP2474" s="137">
        <f t="shared" si="497"/>
        <v>0</v>
      </c>
      <c r="AQ2474" s="137" t="str">
        <f t="shared" si="498"/>
        <v/>
      </c>
      <c r="AR2474" s="137" t="str">
        <f t="shared" si="499"/>
        <v/>
      </c>
      <c r="AZ2474" s="163"/>
      <c r="BA2474" s="142"/>
      <c r="BB2474" s="163"/>
      <c r="BC2474" s="174"/>
      <c r="BD2474" s="174"/>
      <c r="BE2474" s="174"/>
      <c r="BF2474" s="174"/>
      <c r="BG2474" s="164"/>
      <c r="BH2474" s="164"/>
      <c r="BI2474" s="164"/>
      <c r="BK2474" s="137">
        <v>1627</v>
      </c>
      <c r="BL2474" s="137">
        <f t="shared" si="501"/>
        <v>10.406399999999898</v>
      </c>
      <c r="BM2474" s="137">
        <f t="shared" si="502"/>
        <v>0.16668883611932916</v>
      </c>
      <c r="BN2474" s="137">
        <f t="shared" si="503"/>
        <v>3.2671419069493779E-4</v>
      </c>
      <c r="BO2474" s="137" t="str">
        <f t="shared" si="504"/>
        <v/>
      </c>
      <c r="BP2474" s="137" t="str">
        <f t="shared" si="500"/>
        <v/>
      </c>
    </row>
    <row r="2475" spans="3:68" ht="20.100000000000001" customHeight="1" x14ac:dyDescent="0.25">
      <c r="C2475" s="12"/>
      <c r="E2475" s="130"/>
      <c r="F2475" s="130"/>
      <c r="S2475" s="138"/>
      <c r="U2475" s="154"/>
      <c r="V2475" s="154"/>
      <c r="AF2475" s="137">
        <v>1651</v>
      </c>
      <c r="AG2475" s="137">
        <f t="shared" si="491"/>
        <v>2.6040000000000001</v>
      </c>
      <c r="AK2475" s="137">
        <f t="shared" si="492"/>
        <v>1.3442330841662849E-2</v>
      </c>
      <c r="AL2475" s="137">
        <f t="shared" si="493"/>
        <v>0.9953928621605781</v>
      </c>
      <c r="AM2475" s="137">
        <f t="shared" si="494"/>
        <v>1.3442330841662849E-2</v>
      </c>
      <c r="AN2475" s="137" t="str">
        <f t="shared" si="495"/>
        <v/>
      </c>
      <c r="AO2475" s="137" t="str">
        <f t="shared" si="496"/>
        <v/>
      </c>
      <c r="AP2475" s="137">
        <f t="shared" si="497"/>
        <v>0</v>
      </c>
      <c r="AQ2475" s="137" t="str">
        <f t="shared" si="498"/>
        <v/>
      </c>
      <c r="AR2475" s="137" t="str">
        <f t="shared" si="499"/>
        <v/>
      </c>
      <c r="AZ2475" s="163"/>
      <c r="BA2475" s="142"/>
      <c r="BB2475" s="163"/>
      <c r="BC2475" s="174"/>
      <c r="BD2475" s="174"/>
      <c r="BE2475" s="174"/>
      <c r="BF2475" s="174"/>
      <c r="BG2475" s="164"/>
      <c r="BH2475" s="164"/>
      <c r="BI2475" s="164"/>
      <c r="BK2475" s="137">
        <v>1628</v>
      </c>
      <c r="BL2475" s="137">
        <f t="shared" si="501"/>
        <v>10.412799999999898</v>
      </c>
      <c r="BM2475" s="137">
        <f t="shared" si="502"/>
        <v>0.16636212192863423</v>
      </c>
      <c r="BN2475" s="137">
        <f t="shared" si="503"/>
        <v>3.2617117646366323E-4</v>
      </c>
      <c r="BO2475" s="137" t="str">
        <f t="shared" si="504"/>
        <v/>
      </c>
      <c r="BP2475" s="137" t="str">
        <f t="shared" si="500"/>
        <v/>
      </c>
    </row>
    <row r="2476" spans="3:68" ht="20.100000000000001" customHeight="1" x14ac:dyDescent="0.25">
      <c r="C2476" s="12"/>
      <c r="E2476" s="130"/>
      <c r="F2476" s="130"/>
      <c r="S2476" s="138"/>
      <c r="U2476" s="154"/>
      <c r="V2476" s="154"/>
      <c r="AF2476" s="137">
        <v>1652</v>
      </c>
      <c r="AG2476" s="137">
        <f t="shared" si="491"/>
        <v>2.6080000000000005</v>
      </c>
      <c r="AK2476" s="137">
        <f t="shared" si="492"/>
        <v>1.3302935774278003E-2</v>
      </c>
      <c r="AL2476" s="137">
        <f t="shared" si="493"/>
        <v>0.99544635228077949</v>
      </c>
      <c r="AM2476" s="137">
        <f t="shared" si="494"/>
        <v>1.3302935774278003E-2</v>
      </c>
      <c r="AN2476" s="137" t="str">
        <f t="shared" si="495"/>
        <v/>
      </c>
      <c r="AO2476" s="137" t="str">
        <f t="shared" si="496"/>
        <v/>
      </c>
      <c r="AP2476" s="137">
        <f t="shared" si="497"/>
        <v>0</v>
      </c>
      <c r="AQ2476" s="137" t="str">
        <f t="shared" si="498"/>
        <v/>
      </c>
      <c r="AR2476" s="137" t="str">
        <f t="shared" si="499"/>
        <v/>
      </c>
      <c r="AZ2476" s="163"/>
      <c r="BA2476" s="142"/>
      <c r="BB2476" s="163"/>
      <c r="BC2476" s="174"/>
      <c r="BD2476" s="174"/>
      <c r="BE2476" s="174"/>
      <c r="BF2476" s="174"/>
      <c r="BG2476" s="164"/>
      <c r="BH2476" s="164"/>
      <c r="BI2476" s="164"/>
      <c r="BK2476" s="137">
        <v>1629</v>
      </c>
      <c r="BL2476" s="137">
        <f t="shared" si="501"/>
        <v>10.419199999999897</v>
      </c>
      <c r="BM2476" s="137">
        <f t="shared" si="502"/>
        <v>0.16603595075217056</v>
      </c>
      <c r="BN2476" s="137">
        <f t="shared" si="503"/>
        <v>3.2562875740599351E-4</v>
      </c>
      <c r="BO2476" s="137" t="str">
        <f t="shared" si="504"/>
        <v/>
      </c>
      <c r="BP2476" s="137" t="str">
        <f t="shared" si="500"/>
        <v/>
      </c>
    </row>
    <row r="2477" spans="3:68" ht="20.100000000000001" customHeight="1" x14ac:dyDescent="0.25">
      <c r="C2477" s="12"/>
      <c r="E2477" s="130"/>
      <c r="F2477" s="130"/>
      <c r="S2477" s="138"/>
      <c r="U2477" s="154"/>
      <c r="V2477" s="154"/>
      <c r="AF2477" s="137">
        <v>1653</v>
      </c>
      <c r="AG2477" s="137">
        <f t="shared" si="491"/>
        <v>2.6120000000000001</v>
      </c>
      <c r="AK2477" s="137">
        <f t="shared" si="492"/>
        <v>1.3164775575909208E-2</v>
      </c>
      <c r="AL2477" s="137">
        <f t="shared" si="493"/>
        <v>0.99549928729326309</v>
      </c>
      <c r="AM2477" s="137">
        <f t="shared" si="494"/>
        <v>1.3164775575909208E-2</v>
      </c>
      <c r="AN2477" s="137" t="str">
        <f t="shared" si="495"/>
        <v/>
      </c>
      <c r="AO2477" s="137" t="str">
        <f t="shared" si="496"/>
        <v/>
      </c>
      <c r="AP2477" s="137">
        <f t="shared" si="497"/>
        <v>0</v>
      </c>
      <c r="AQ2477" s="137" t="str">
        <f t="shared" si="498"/>
        <v/>
      </c>
      <c r="AR2477" s="137" t="str">
        <f t="shared" si="499"/>
        <v/>
      </c>
      <c r="AZ2477" s="163"/>
      <c r="BA2477" s="142"/>
      <c r="BB2477" s="163"/>
      <c r="BC2477" s="174"/>
      <c r="BD2477" s="174"/>
      <c r="BE2477" s="174"/>
      <c r="BF2477" s="174"/>
      <c r="BG2477" s="164"/>
      <c r="BH2477" s="164"/>
      <c r="BI2477" s="164"/>
      <c r="BK2477" s="137">
        <v>1630</v>
      </c>
      <c r="BL2477" s="137">
        <f t="shared" si="501"/>
        <v>10.425599999999896</v>
      </c>
      <c r="BM2477" s="137">
        <f t="shared" si="502"/>
        <v>0.16571032199476457</v>
      </c>
      <c r="BN2477" s="137">
        <f t="shared" si="503"/>
        <v>3.2508693393171195E-4</v>
      </c>
      <c r="BO2477" s="137" t="str">
        <f t="shared" si="504"/>
        <v/>
      </c>
      <c r="BP2477" s="137" t="str">
        <f t="shared" si="500"/>
        <v/>
      </c>
    </row>
    <row r="2478" spans="3:68" ht="20.100000000000001" customHeight="1" x14ac:dyDescent="0.25">
      <c r="C2478" s="12"/>
      <c r="E2478" s="130"/>
      <c r="F2478" s="130"/>
      <c r="S2478" s="138"/>
      <c r="U2478" s="154"/>
      <c r="V2478" s="154"/>
      <c r="AF2478" s="137">
        <v>1654</v>
      </c>
      <c r="AG2478" s="137">
        <f t="shared" si="491"/>
        <v>2.6160000000000005</v>
      </c>
      <c r="AK2478" s="137">
        <f t="shared" si="492"/>
        <v>1.3027841819719652E-2</v>
      </c>
      <c r="AL2478" s="137">
        <f t="shared" si="493"/>
        <v>0.99555167212064166</v>
      </c>
      <c r="AM2478" s="137">
        <f t="shared" si="494"/>
        <v>1.3027841819719652E-2</v>
      </c>
      <c r="AN2478" s="137" t="str">
        <f t="shared" si="495"/>
        <v/>
      </c>
      <c r="AO2478" s="137" t="str">
        <f t="shared" si="496"/>
        <v/>
      </c>
      <c r="AP2478" s="137">
        <f t="shared" si="497"/>
        <v>0</v>
      </c>
      <c r="AQ2478" s="137" t="str">
        <f t="shared" si="498"/>
        <v/>
      </c>
      <c r="AR2478" s="137" t="str">
        <f t="shared" si="499"/>
        <v/>
      </c>
      <c r="AZ2478" s="163"/>
      <c r="BA2478" s="142"/>
      <c r="BB2478" s="163"/>
      <c r="BC2478" s="174"/>
      <c r="BD2478" s="174"/>
      <c r="BE2478" s="174"/>
      <c r="BF2478" s="174"/>
      <c r="BG2478" s="164"/>
      <c r="BH2478" s="164"/>
      <c r="BI2478" s="164"/>
      <c r="BK2478" s="137">
        <v>1631</v>
      </c>
      <c r="BL2478" s="137">
        <f t="shared" si="501"/>
        <v>10.431999999999896</v>
      </c>
      <c r="BM2478" s="137">
        <f t="shared" si="502"/>
        <v>0.16538523506083286</v>
      </c>
      <c r="BN2478" s="137">
        <f t="shared" si="503"/>
        <v>3.2454570644638303E-4</v>
      </c>
      <c r="BO2478" s="137" t="str">
        <f t="shared" si="504"/>
        <v/>
      </c>
      <c r="BP2478" s="137" t="str">
        <f t="shared" si="500"/>
        <v/>
      </c>
    </row>
    <row r="2479" spans="3:68" ht="20.100000000000001" customHeight="1" x14ac:dyDescent="0.25">
      <c r="C2479" s="12"/>
      <c r="E2479" s="130"/>
      <c r="F2479" s="130"/>
      <c r="S2479" s="138"/>
      <c r="U2479" s="154"/>
      <c r="V2479" s="154"/>
      <c r="AF2479" s="137">
        <v>1655</v>
      </c>
      <c r="AG2479" s="137">
        <f t="shared" si="491"/>
        <v>2.62</v>
      </c>
      <c r="AK2479" s="137">
        <f t="shared" si="492"/>
        <v>1.2892126107895304E-2</v>
      </c>
      <c r="AL2479" s="137">
        <f t="shared" si="493"/>
        <v>0.99560351165187866</v>
      </c>
      <c r="AM2479" s="137">
        <f t="shared" si="494"/>
        <v>1.2892126107895304E-2</v>
      </c>
      <c r="AN2479" s="137" t="str">
        <f t="shared" si="495"/>
        <v/>
      </c>
      <c r="AO2479" s="137" t="str">
        <f t="shared" si="496"/>
        <v/>
      </c>
      <c r="AP2479" s="137">
        <f t="shared" si="497"/>
        <v>0</v>
      </c>
      <c r="AQ2479" s="137" t="str">
        <f t="shared" si="498"/>
        <v/>
      </c>
      <c r="AR2479" s="137" t="str">
        <f t="shared" si="499"/>
        <v/>
      </c>
      <c r="AZ2479" s="163"/>
      <c r="BA2479" s="142"/>
      <c r="BB2479" s="163"/>
      <c r="BC2479" s="174"/>
      <c r="BD2479" s="174"/>
      <c r="BE2479" s="174"/>
      <c r="BF2479" s="174"/>
      <c r="BG2479" s="164"/>
      <c r="BH2479" s="164"/>
      <c r="BI2479" s="164"/>
      <c r="BK2479" s="137">
        <v>1632</v>
      </c>
      <c r="BL2479" s="137">
        <f t="shared" si="501"/>
        <v>10.438399999999895</v>
      </c>
      <c r="BM2479" s="137">
        <f t="shared" si="502"/>
        <v>0.16506068935438648</v>
      </c>
      <c r="BN2479" s="137">
        <f t="shared" si="503"/>
        <v>3.2400507534957601E-4</v>
      </c>
      <c r="BO2479" s="137" t="str">
        <f t="shared" si="504"/>
        <v/>
      </c>
      <c r="BP2479" s="137" t="str">
        <f t="shared" si="500"/>
        <v/>
      </c>
    </row>
    <row r="2480" spans="3:68" ht="20.100000000000001" customHeight="1" x14ac:dyDescent="0.25">
      <c r="C2480" s="12"/>
      <c r="E2480" s="130"/>
      <c r="F2480" s="130"/>
      <c r="S2480" s="138"/>
      <c r="U2480" s="154"/>
      <c r="V2480" s="154"/>
      <c r="AF2480" s="137">
        <v>1656</v>
      </c>
      <c r="AG2480" s="137">
        <f t="shared" si="491"/>
        <v>2.6240000000000006</v>
      </c>
      <c r="AK2480" s="137">
        <f t="shared" si="492"/>
        <v>1.2757620071877498E-2</v>
      </c>
      <c r="AL2480" s="137">
        <f t="shared" si="493"/>
        <v>0.99565481074240458</v>
      </c>
      <c r="AM2480" s="137">
        <f t="shared" si="494"/>
        <v>1.2757620071877498E-2</v>
      </c>
      <c r="AN2480" s="137" t="str">
        <f t="shared" si="495"/>
        <v/>
      </c>
      <c r="AO2480" s="137" t="str">
        <f t="shared" si="496"/>
        <v/>
      </c>
      <c r="AP2480" s="137">
        <f t="shared" si="497"/>
        <v>0</v>
      </c>
      <c r="AQ2480" s="137" t="str">
        <f t="shared" si="498"/>
        <v/>
      </c>
      <c r="AR2480" s="137" t="str">
        <f t="shared" si="499"/>
        <v/>
      </c>
      <c r="AZ2480" s="163"/>
      <c r="BA2480" s="142"/>
      <c r="BB2480" s="163"/>
      <c r="BC2480" s="174"/>
      <c r="BD2480" s="174"/>
      <c r="BE2480" s="174"/>
      <c r="BF2480" s="174"/>
      <c r="BG2480" s="164"/>
      <c r="BH2480" s="164"/>
      <c r="BI2480" s="164"/>
      <c r="BK2480" s="137">
        <v>1633</v>
      </c>
      <c r="BL2480" s="137">
        <f t="shared" si="501"/>
        <v>10.444799999999894</v>
      </c>
      <c r="BM2480" s="137">
        <f t="shared" si="502"/>
        <v>0.1647366842790369</v>
      </c>
      <c r="BN2480" s="137">
        <f t="shared" si="503"/>
        <v>3.2346504103678009E-4</v>
      </c>
      <c r="BO2480" s="137" t="str">
        <f t="shared" si="504"/>
        <v/>
      </c>
      <c r="BP2480" s="137" t="str">
        <f t="shared" si="500"/>
        <v/>
      </c>
    </row>
    <row r="2481" spans="3:68" ht="20.100000000000001" customHeight="1" x14ac:dyDescent="0.25">
      <c r="C2481" s="12"/>
      <c r="E2481" s="130"/>
      <c r="F2481" s="130"/>
      <c r="S2481" s="138"/>
      <c r="U2481" s="154"/>
      <c r="V2481" s="154"/>
      <c r="AF2481" s="137">
        <v>1657</v>
      </c>
      <c r="AG2481" s="137">
        <f t="shared" si="491"/>
        <v>2.6280000000000001</v>
      </c>
      <c r="AK2481" s="137">
        <f t="shared" si="492"/>
        <v>1.2624315372591137E-2</v>
      </c>
      <c r="AL2481" s="137">
        <f t="shared" si="493"/>
        <v>0.99570557421423467</v>
      </c>
      <c r="AM2481" s="137">
        <f t="shared" si="494"/>
        <v>1.2624315372591137E-2</v>
      </c>
      <c r="AN2481" s="137" t="str">
        <f t="shared" si="495"/>
        <v/>
      </c>
      <c r="AO2481" s="137" t="str">
        <f t="shared" si="496"/>
        <v/>
      </c>
      <c r="AP2481" s="137">
        <f t="shared" si="497"/>
        <v>0</v>
      </c>
      <c r="AQ2481" s="137" t="str">
        <f t="shared" si="498"/>
        <v/>
      </c>
      <c r="AR2481" s="137" t="str">
        <f t="shared" si="499"/>
        <v/>
      </c>
      <c r="AZ2481" s="163"/>
      <c r="BA2481" s="142"/>
      <c r="BB2481" s="163"/>
      <c r="BC2481" s="174"/>
      <c r="BD2481" s="174"/>
      <c r="BE2481" s="174"/>
      <c r="BF2481" s="174"/>
      <c r="BG2481" s="164"/>
      <c r="BH2481" s="164"/>
      <c r="BI2481" s="164"/>
      <c r="BK2481" s="137">
        <v>1634</v>
      </c>
      <c r="BL2481" s="137">
        <f t="shared" si="501"/>
        <v>10.451199999999893</v>
      </c>
      <c r="BM2481" s="137">
        <f t="shared" si="502"/>
        <v>0.16441321923800012</v>
      </c>
      <c r="BN2481" s="137">
        <f t="shared" si="503"/>
        <v>3.2292560389829417E-4</v>
      </c>
      <c r="BO2481" s="137" t="str">
        <f t="shared" si="504"/>
        <v/>
      </c>
      <c r="BP2481" s="137" t="str">
        <f t="shared" si="500"/>
        <v/>
      </c>
    </row>
    <row r="2482" spans="3:68" ht="20.100000000000001" customHeight="1" x14ac:dyDescent="0.25">
      <c r="C2482" s="12"/>
      <c r="E2482" s="130"/>
      <c r="F2482" s="130"/>
      <c r="S2482" s="138"/>
      <c r="U2482" s="154"/>
      <c r="V2482" s="154"/>
      <c r="AF2482" s="137">
        <v>1658</v>
      </c>
      <c r="AG2482" s="137">
        <f t="shared" si="491"/>
        <v>2.6320000000000006</v>
      </c>
      <c r="AK2482" s="137">
        <f t="shared" si="492"/>
        <v>1.2492203700667837E-2</v>
      </c>
      <c r="AL2482" s="137">
        <f t="shared" si="493"/>
        <v>0.99575580685608722</v>
      </c>
      <c r="AM2482" s="137">
        <f t="shared" si="494"/>
        <v>1.2492203700667837E-2</v>
      </c>
      <c r="AN2482" s="137" t="str">
        <f t="shared" si="495"/>
        <v/>
      </c>
      <c r="AO2482" s="137" t="str">
        <f t="shared" si="496"/>
        <v/>
      </c>
      <c r="AP2482" s="137">
        <f t="shared" si="497"/>
        <v>0</v>
      </c>
      <c r="AQ2482" s="137" t="str">
        <f t="shared" si="498"/>
        <v/>
      </c>
      <c r="AR2482" s="137" t="str">
        <f t="shared" si="499"/>
        <v/>
      </c>
      <c r="AZ2482" s="163"/>
      <c r="BA2482" s="142"/>
      <c r="BB2482" s="163"/>
      <c r="BC2482" s="174"/>
      <c r="BD2482" s="174"/>
      <c r="BE2482" s="174"/>
      <c r="BF2482" s="174"/>
      <c r="BG2482" s="164"/>
      <c r="BH2482" s="164"/>
      <c r="BI2482" s="164"/>
      <c r="BK2482" s="137">
        <v>1635</v>
      </c>
      <c r="BL2482" s="137">
        <f t="shared" si="501"/>
        <v>10.457599999999893</v>
      </c>
      <c r="BM2482" s="137">
        <f t="shared" si="502"/>
        <v>0.16409029363410182</v>
      </c>
      <c r="BN2482" s="137">
        <f t="shared" si="503"/>
        <v>3.2238676431958768E-4</v>
      </c>
      <c r="BO2482" s="137" t="str">
        <f t="shared" si="504"/>
        <v/>
      </c>
      <c r="BP2482" s="137" t="str">
        <f t="shared" si="500"/>
        <v/>
      </c>
    </row>
    <row r="2483" spans="3:68" ht="20.100000000000001" customHeight="1" x14ac:dyDescent="0.25">
      <c r="C2483" s="12"/>
      <c r="E2483" s="130"/>
      <c r="F2483" s="130"/>
      <c r="S2483" s="138"/>
      <c r="U2483" s="154"/>
      <c r="V2483" s="154"/>
      <c r="AF2483" s="137">
        <v>1659</v>
      </c>
      <c r="AG2483" s="137">
        <f t="shared" si="491"/>
        <v>2.6360000000000001</v>
      </c>
      <c r="AK2483" s="137">
        <f t="shared" si="492"/>
        <v>1.2361276776664673E-2</v>
      </c>
      <c r="AL2483" s="137">
        <f t="shared" si="493"/>
        <v>0.99580551342350254</v>
      </c>
      <c r="AM2483" s="137">
        <f t="shared" si="494"/>
        <v>1.2361276776664673E-2</v>
      </c>
      <c r="AN2483" s="137" t="str">
        <f t="shared" si="495"/>
        <v/>
      </c>
      <c r="AO2483" s="137" t="str">
        <f t="shared" si="496"/>
        <v/>
      </c>
      <c r="AP2483" s="137">
        <f t="shared" si="497"/>
        <v>0</v>
      </c>
      <c r="AQ2483" s="137" t="str">
        <f t="shared" si="498"/>
        <v/>
      </c>
      <c r="AR2483" s="137" t="str">
        <f t="shared" si="499"/>
        <v/>
      </c>
      <c r="AZ2483" s="163"/>
      <c r="BA2483" s="142"/>
      <c r="BB2483" s="163"/>
      <c r="BC2483" s="174"/>
      <c r="BD2483" s="174"/>
      <c r="BE2483" s="174"/>
      <c r="BF2483" s="174"/>
      <c r="BG2483" s="164"/>
      <c r="BH2483" s="164"/>
      <c r="BI2483" s="164"/>
      <c r="BK2483" s="137">
        <v>1636</v>
      </c>
      <c r="BL2483" s="137">
        <f t="shared" si="501"/>
        <v>10.463999999999892</v>
      </c>
      <c r="BM2483" s="137">
        <f t="shared" si="502"/>
        <v>0.16376790686978224</v>
      </c>
      <c r="BN2483" s="137">
        <f t="shared" si="503"/>
        <v>3.2184852268157815E-4</v>
      </c>
      <c r="BO2483" s="137" t="str">
        <f t="shared" si="504"/>
        <v/>
      </c>
      <c r="BP2483" s="137" t="str">
        <f t="shared" si="500"/>
        <v/>
      </c>
    </row>
    <row r="2484" spans="3:68" ht="20.100000000000001" customHeight="1" x14ac:dyDescent="0.25">
      <c r="C2484" s="12"/>
      <c r="E2484" s="130"/>
      <c r="F2484" s="130"/>
      <c r="S2484" s="138"/>
      <c r="U2484" s="154"/>
      <c r="V2484" s="154"/>
      <c r="AF2484" s="137">
        <v>1660</v>
      </c>
      <c r="AG2484" s="137">
        <f t="shared" si="491"/>
        <v>2.6400000000000006</v>
      </c>
      <c r="AK2484" s="137">
        <f t="shared" si="492"/>
        <v>1.2231526351277954E-2</v>
      </c>
      <c r="AL2484" s="137">
        <f t="shared" si="493"/>
        <v>0.99585469863896392</v>
      </c>
      <c r="AM2484" s="137">
        <f t="shared" si="494"/>
        <v>1.2231526351277954E-2</v>
      </c>
      <c r="AN2484" s="137" t="str">
        <f t="shared" si="495"/>
        <v/>
      </c>
      <c r="AO2484" s="137" t="str">
        <f t="shared" si="496"/>
        <v/>
      </c>
      <c r="AP2484" s="137">
        <f t="shared" si="497"/>
        <v>0</v>
      </c>
      <c r="AQ2484" s="137" t="str">
        <f t="shared" si="498"/>
        <v/>
      </c>
      <c r="AR2484" s="137" t="str">
        <f t="shared" si="499"/>
        <v/>
      </c>
      <c r="AZ2484" s="163"/>
      <c r="BA2484" s="142"/>
      <c r="BB2484" s="163"/>
      <c r="BC2484" s="174"/>
      <c r="BD2484" s="174"/>
      <c r="BE2484" s="174"/>
      <c r="BF2484" s="174"/>
      <c r="BG2484" s="164"/>
      <c r="BH2484" s="164"/>
      <c r="BI2484" s="164"/>
      <c r="BK2484" s="137">
        <v>1637</v>
      </c>
      <c r="BL2484" s="137">
        <f t="shared" si="501"/>
        <v>10.470399999999891</v>
      </c>
      <c r="BM2484" s="137">
        <f t="shared" si="502"/>
        <v>0.16344605834710066</v>
      </c>
      <c r="BN2484" s="137">
        <f t="shared" si="503"/>
        <v>3.2131087935938218E-4</v>
      </c>
      <c r="BO2484" s="137" t="str">
        <f t="shared" si="504"/>
        <v/>
      </c>
      <c r="BP2484" s="137" t="str">
        <f t="shared" si="500"/>
        <v/>
      </c>
    </row>
    <row r="2485" spans="3:68" ht="20.100000000000001" customHeight="1" x14ac:dyDescent="0.25">
      <c r="C2485" s="12"/>
      <c r="E2485" s="130"/>
      <c r="F2485" s="130"/>
      <c r="S2485" s="138"/>
      <c r="U2485" s="154"/>
      <c r="V2485" s="154"/>
      <c r="AF2485" s="137">
        <v>1661</v>
      </c>
      <c r="AG2485" s="137">
        <f t="shared" si="491"/>
        <v>2.6440000000000001</v>
      </c>
      <c r="AK2485" s="137">
        <f t="shared" si="492"/>
        <v>1.2102944205552734E-2</v>
      </c>
      <c r="AL2485" s="137">
        <f t="shared" si="493"/>
        <v>0.99590336719201766</v>
      </c>
      <c r="AM2485" s="137">
        <f t="shared" si="494"/>
        <v>1.2102944205552734E-2</v>
      </c>
      <c r="AN2485" s="137" t="str">
        <f t="shared" si="495"/>
        <v/>
      </c>
      <c r="AO2485" s="137" t="str">
        <f t="shared" si="496"/>
        <v/>
      </c>
      <c r="AP2485" s="137">
        <f t="shared" si="497"/>
        <v>0</v>
      </c>
      <c r="AQ2485" s="137" t="str">
        <f t="shared" si="498"/>
        <v/>
      </c>
      <c r="AR2485" s="137" t="str">
        <f t="shared" si="499"/>
        <v/>
      </c>
      <c r="AZ2485" s="163"/>
      <c r="BA2485" s="142"/>
      <c r="BB2485" s="163"/>
      <c r="BC2485" s="174"/>
      <c r="BD2485" s="174"/>
      <c r="BE2485" s="174"/>
      <c r="BF2485" s="174"/>
      <c r="BG2485" s="164"/>
      <c r="BH2485" s="164"/>
      <c r="BI2485" s="164"/>
      <c r="BK2485" s="137">
        <v>1638</v>
      </c>
      <c r="BL2485" s="137">
        <f t="shared" si="501"/>
        <v>10.476799999999891</v>
      </c>
      <c r="BM2485" s="137">
        <f t="shared" si="502"/>
        <v>0.16312474746774128</v>
      </c>
      <c r="BN2485" s="137">
        <f t="shared" si="503"/>
        <v>3.2077383472453591E-4</v>
      </c>
      <c r="BO2485" s="137" t="str">
        <f t="shared" si="504"/>
        <v/>
      </c>
      <c r="BP2485" s="137" t="str">
        <f t="shared" si="500"/>
        <v/>
      </c>
    </row>
    <row r="2486" spans="3:68" ht="20.100000000000001" customHeight="1" x14ac:dyDescent="0.25">
      <c r="C2486" s="12"/>
      <c r="E2486" s="130"/>
      <c r="F2486" s="130"/>
      <c r="S2486" s="138"/>
      <c r="U2486" s="154"/>
      <c r="V2486" s="154"/>
      <c r="AF2486" s="137">
        <v>1662</v>
      </c>
      <c r="AG2486" s="137">
        <f t="shared" si="491"/>
        <v>2.6480000000000006</v>
      </c>
      <c r="AK2486" s="137">
        <f t="shared" si="492"/>
        <v>1.1975522151087254E-2</v>
      </c>
      <c r="AL2486" s="137">
        <f t="shared" si="493"/>
        <v>0.99595152373939533</v>
      </c>
      <c r="AM2486" s="137">
        <f t="shared" si="494"/>
        <v>1.1975522151087254E-2</v>
      </c>
      <c r="AN2486" s="137" t="str">
        <f t="shared" si="495"/>
        <v/>
      </c>
      <c r="AO2486" s="137" t="str">
        <f t="shared" si="496"/>
        <v/>
      </c>
      <c r="AP2486" s="137">
        <f t="shared" si="497"/>
        <v>0</v>
      </c>
      <c r="AQ2486" s="137" t="str">
        <f t="shared" si="498"/>
        <v/>
      </c>
      <c r="AR2486" s="137" t="str">
        <f t="shared" si="499"/>
        <v/>
      </c>
      <c r="AZ2486" s="163"/>
      <c r="BA2486" s="142"/>
      <c r="BB2486" s="163"/>
      <c r="BC2486" s="174"/>
      <c r="BD2486" s="174"/>
      <c r="BE2486" s="174"/>
      <c r="BF2486" s="174"/>
      <c r="BG2486" s="164"/>
      <c r="BH2486" s="164"/>
      <c r="BI2486" s="164"/>
      <c r="BK2486" s="137">
        <v>1639</v>
      </c>
      <c r="BL2486" s="137">
        <f t="shared" si="501"/>
        <v>10.48319999999989</v>
      </c>
      <c r="BM2486" s="137">
        <f t="shared" si="502"/>
        <v>0.16280397363301674</v>
      </c>
      <c r="BN2486" s="137">
        <f t="shared" si="503"/>
        <v>3.2023738914305211E-4</v>
      </c>
      <c r="BO2486" s="137" t="str">
        <f t="shared" si="504"/>
        <v/>
      </c>
      <c r="BP2486" s="137" t="str">
        <f t="shared" si="500"/>
        <v/>
      </c>
    </row>
    <row r="2487" spans="3:68" ht="20.100000000000001" customHeight="1" x14ac:dyDescent="0.25">
      <c r="C2487" s="12"/>
      <c r="E2487" s="130"/>
      <c r="F2487" s="130"/>
      <c r="S2487" s="138"/>
      <c r="U2487" s="154"/>
      <c r="V2487" s="154"/>
      <c r="AF2487" s="137">
        <v>1663</v>
      </c>
      <c r="AG2487" s="137">
        <f t="shared" si="491"/>
        <v>2.6520000000000001</v>
      </c>
      <c r="AK2487" s="137">
        <f t="shared" si="492"/>
        <v>1.1849252030233286E-2</v>
      </c>
      <c r="AL2487" s="137">
        <f t="shared" si="493"/>
        <v>0.99599917290513651</v>
      </c>
      <c r="AM2487" s="137">
        <f t="shared" si="494"/>
        <v>1.1849252030233286E-2</v>
      </c>
      <c r="AN2487" s="137" t="str">
        <f t="shared" si="495"/>
        <v/>
      </c>
      <c r="AO2487" s="137" t="str">
        <f t="shared" si="496"/>
        <v/>
      </c>
      <c r="AP2487" s="137">
        <f t="shared" si="497"/>
        <v>0</v>
      </c>
      <c r="AQ2487" s="137" t="str">
        <f t="shared" si="498"/>
        <v/>
      </c>
      <c r="AR2487" s="137" t="str">
        <f t="shared" si="499"/>
        <v/>
      </c>
      <c r="AZ2487" s="163"/>
      <c r="BA2487" s="142"/>
      <c r="BB2487" s="163"/>
      <c r="BC2487" s="174"/>
      <c r="BD2487" s="174"/>
      <c r="BE2487" s="174"/>
      <c r="BF2487" s="174"/>
      <c r="BG2487" s="164"/>
      <c r="BH2487" s="164"/>
      <c r="BI2487" s="164"/>
      <c r="BK2487" s="137">
        <v>1640</v>
      </c>
      <c r="BL2487" s="137">
        <f t="shared" si="501"/>
        <v>10.489599999999889</v>
      </c>
      <c r="BM2487" s="137">
        <f t="shared" si="502"/>
        <v>0.16248373624387369</v>
      </c>
      <c r="BN2487" s="137">
        <f t="shared" si="503"/>
        <v>3.1970154297619735E-4</v>
      </c>
      <c r="BO2487" s="137" t="str">
        <f t="shared" si="504"/>
        <v/>
      </c>
      <c r="BP2487" s="137" t="str">
        <f t="shared" si="500"/>
        <v/>
      </c>
    </row>
    <row r="2488" spans="3:68" ht="20.100000000000001" customHeight="1" x14ac:dyDescent="0.25">
      <c r="C2488" s="12"/>
      <c r="E2488" s="130"/>
      <c r="F2488" s="130"/>
      <c r="S2488" s="138"/>
      <c r="U2488" s="154"/>
      <c r="V2488" s="154"/>
      <c r="AF2488" s="137">
        <v>1664</v>
      </c>
      <c r="AG2488" s="137">
        <f t="shared" si="491"/>
        <v>2.6560000000000006</v>
      </c>
      <c r="AK2488" s="137">
        <f t="shared" si="492"/>
        <v>1.1724125716291472E-2</v>
      </c>
      <c r="AL2488" s="137">
        <f t="shared" si="493"/>
        <v>0.99604631928071174</v>
      </c>
      <c r="AM2488" s="137">
        <f t="shared" si="494"/>
        <v>1.1724125716291472E-2</v>
      </c>
      <c r="AN2488" s="137" t="str">
        <f t="shared" si="495"/>
        <v/>
      </c>
      <c r="AO2488" s="137" t="str">
        <f t="shared" si="496"/>
        <v/>
      </c>
      <c r="AP2488" s="137">
        <f t="shared" si="497"/>
        <v>0</v>
      </c>
      <c r="AQ2488" s="137" t="str">
        <f t="shared" si="498"/>
        <v/>
      </c>
      <c r="AR2488" s="137" t="str">
        <f t="shared" si="499"/>
        <v/>
      </c>
      <c r="AZ2488" s="163"/>
      <c r="BA2488" s="142"/>
      <c r="BB2488" s="163"/>
      <c r="BC2488" s="174"/>
      <c r="BD2488" s="174"/>
      <c r="BE2488" s="174"/>
      <c r="BF2488" s="174"/>
      <c r="BG2488" s="164"/>
      <c r="BH2488" s="164"/>
      <c r="BI2488" s="164"/>
      <c r="BK2488" s="137">
        <v>1641</v>
      </c>
      <c r="BL2488" s="137">
        <f t="shared" si="501"/>
        <v>10.495999999999889</v>
      </c>
      <c r="BM2488" s="137">
        <f t="shared" si="502"/>
        <v>0.16216403470089749</v>
      </c>
      <c r="BN2488" s="137">
        <f t="shared" si="503"/>
        <v>3.1916629658065854E-4</v>
      </c>
      <c r="BO2488" s="137" t="str">
        <f t="shared" si="504"/>
        <v/>
      </c>
      <c r="BP2488" s="137" t="str">
        <f t="shared" si="500"/>
        <v/>
      </c>
    </row>
    <row r="2489" spans="3:68" ht="20.100000000000001" customHeight="1" x14ac:dyDescent="0.25">
      <c r="C2489" s="12"/>
      <c r="E2489" s="130"/>
      <c r="F2489" s="130"/>
      <c r="S2489" s="138"/>
      <c r="U2489" s="154"/>
      <c r="V2489" s="154"/>
      <c r="AF2489" s="137">
        <v>1665</v>
      </c>
      <c r="AG2489" s="137">
        <f t="shared" ref="AG2489:AG2552" si="505">AG$818+(AF2489*AG$821)</f>
        <v>2.66</v>
      </c>
      <c r="AK2489" s="137">
        <f t="shared" ref="AK2489:AK2552" si="506">_xlfn.NORM.DIST(AG2489,AG$815,AG$816,0)</f>
        <v>1.1600135113702561E-2</v>
      </c>
      <c r="AL2489" s="137">
        <f t="shared" ref="AL2489:AL2552" si="507">_xlfn.NORM.DIST(AG2489,AG$815,AG$816,1)</f>
        <v>0.99609296742514719</v>
      </c>
      <c r="AM2489" s="137">
        <f t="shared" ref="AM2489:AM2552" si="508">IF(OR(AL2489&lt;$AN$820,AL2489&gt;$AN$821),AK2489,"")</f>
        <v>1.1600135113702561E-2</v>
      </c>
      <c r="AN2489" s="137" t="str">
        <f t="shared" ref="AN2489:AN2552" si="509">IF(AND(AL2489&gt;$AN$820,AL2489&lt;$AN$821),AK2489,"")</f>
        <v/>
      </c>
      <c r="AO2489" s="137" t="str">
        <f t="shared" ref="AO2489:AO2552" si="510">IF(AK2489=MAX(AK$824:AK$2815),AK2489,"")</f>
        <v/>
      </c>
      <c r="AP2489" s="137">
        <f t="shared" ref="AP2489:AP2552" si="511">_xlfn.NORM.DIST(AF2489,AN$816,AN$817,0)</f>
        <v>0</v>
      </c>
      <c r="AQ2489" s="137" t="str">
        <f t="shared" ref="AQ2489:AQ2552" si="512">IF(AP2489=MAX(AP$824:AP$2815),AK2489,"")</f>
        <v/>
      </c>
      <c r="AR2489" s="137" t="str">
        <f t="shared" ref="AR2489:AR2552" si="513">IF(AQ2489=MIN(AQ$824:AQ$2815),AQ2489,"")</f>
        <v/>
      </c>
      <c r="AZ2489" s="163"/>
      <c r="BA2489" s="142"/>
      <c r="BB2489" s="163"/>
      <c r="BC2489" s="174"/>
      <c r="BD2489" s="174"/>
      <c r="BE2489" s="174"/>
      <c r="BF2489" s="174"/>
      <c r="BG2489" s="164"/>
      <c r="BH2489" s="164"/>
      <c r="BI2489" s="164"/>
      <c r="BK2489" s="137">
        <v>1642</v>
      </c>
      <c r="BL2489" s="137">
        <f t="shared" si="501"/>
        <v>10.502399999999888</v>
      </c>
      <c r="BM2489" s="137">
        <f t="shared" si="502"/>
        <v>0.16184486840431683</v>
      </c>
      <c r="BN2489" s="137">
        <f t="shared" si="503"/>
        <v>3.1863165030818208E-4</v>
      </c>
      <c r="BO2489" s="137" t="str">
        <f t="shared" si="504"/>
        <v/>
      </c>
      <c r="BP2489" s="137" t="str">
        <f t="shared" si="500"/>
        <v/>
      </c>
    </row>
    <row r="2490" spans="3:68" ht="20.100000000000001" customHeight="1" x14ac:dyDescent="0.25">
      <c r="C2490" s="12"/>
      <c r="E2490" s="130"/>
      <c r="F2490" s="130"/>
      <c r="S2490" s="138"/>
      <c r="U2490" s="154"/>
      <c r="V2490" s="154"/>
      <c r="AF2490" s="137">
        <v>1666</v>
      </c>
      <c r="AG2490" s="137">
        <f t="shared" si="505"/>
        <v>2.6639999999999997</v>
      </c>
      <c r="AK2490" s="137">
        <f t="shared" si="506"/>
        <v>1.1477272158233767E-2</v>
      </c>
      <c r="AL2490" s="137">
        <f t="shared" si="507"/>
        <v>0.99613912186514941</v>
      </c>
      <c r="AM2490" s="137">
        <f t="shared" si="508"/>
        <v>1.1477272158233767E-2</v>
      </c>
      <c r="AN2490" s="137" t="str">
        <f t="shared" si="509"/>
        <v/>
      </c>
      <c r="AO2490" s="137" t="str">
        <f t="shared" si="510"/>
        <v/>
      </c>
      <c r="AP2490" s="137">
        <f t="shared" si="511"/>
        <v>0</v>
      </c>
      <c r="AQ2490" s="137" t="str">
        <f t="shared" si="512"/>
        <v/>
      </c>
      <c r="AR2490" s="137" t="str">
        <f t="shared" si="513"/>
        <v/>
      </c>
      <c r="AZ2490" s="163"/>
      <c r="BA2490" s="142"/>
      <c r="BB2490" s="163"/>
      <c r="BC2490" s="174"/>
      <c r="BD2490" s="174"/>
      <c r="BE2490" s="174"/>
      <c r="BF2490" s="174"/>
      <c r="BG2490" s="164"/>
      <c r="BH2490" s="164"/>
      <c r="BI2490" s="164"/>
      <c r="BK2490" s="137">
        <v>1643</v>
      </c>
      <c r="BL2490" s="137">
        <f t="shared" si="501"/>
        <v>10.508799999999887</v>
      </c>
      <c r="BM2490" s="137">
        <f t="shared" si="502"/>
        <v>0.16152623675400865</v>
      </c>
      <c r="BN2490" s="137">
        <f t="shared" si="503"/>
        <v>3.1809760450615676E-4</v>
      </c>
      <c r="BO2490" s="137" t="str">
        <f t="shared" si="504"/>
        <v/>
      </c>
      <c r="BP2490" s="137" t="str">
        <f t="shared" si="500"/>
        <v/>
      </c>
    </row>
    <row r="2491" spans="3:68" ht="20.100000000000001" customHeight="1" x14ac:dyDescent="0.25">
      <c r="C2491" s="12"/>
      <c r="E2491" s="130"/>
      <c r="F2491" s="130"/>
      <c r="S2491" s="138"/>
      <c r="U2491" s="154"/>
      <c r="V2491" s="154"/>
      <c r="AF2491" s="137">
        <v>1667</v>
      </c>
      <c r="AG2491" s="137">
        <f t="shared" si="505"/>
        <v>2.6680000000000001</v>
      </c>
      <c r="AK2491" s="137">
        <f t="shared" si="506"/>
        <v>1.1355528817160915E-2</v>
      </c>
      <c r="AL2491" s="137">
        <f t="shared" si="507"/>
        <v>0.99618478709523084</v>
      </c>
      <c r="AM2491" s="137">
        <f t="shared" si="508"/>
        <v>1.1355528817160915E-2</v>
      </c>
      <c r="AN2491" s="137" t="str">
        <f t="shared" si="509"/>
        <v/>
      </c>
      <c r="AO2491" s="137" t="str">
        <f t="shared" si="510"/>
        <v/>
      </c>
      <c r="AP2491" s="137">
        <f t="shared" si="511"/>
        <v>0</v>
      </c>
      <c r="AQ2491" s="137" t="str">
        <f t="shared" si="512"/>
        <v/>
      </c>
      <c r="AR2491" s="137" t="str">
        <f t="shared" si="513"/>
        <v/>
      </c>
      <c r="AZ2491" s="163"/>
      <c r="BA2491" s="142"/>
      <c r="BB2491" s="163"/>
      <c r="BC2491" s="174"/>
      <c r="BD2491" s="174"/>
      <c r="BE2491" s="174"/>
      <c r="BF2491" s="174"/>
      <c r="BG2491" s="164"/>
      <c r="BH2491" s="164"/>
      <c r="BI2491" s="164"/>
      <c r="BK2491" s="137">
        <v>1644</v>
      </c>
      <c r="BL2491" s="137">
        <f t="shared" si="501"/>
        <v>10.515199999999886</v>
      </c>
      <c r="BM2491" s="137">
        <f t="shared" si="502"/>
        <v>0.16120813914950249</v>
      </c>
      <c r="BN2491" s="137">
        <f t="shared" si="503"/>
        <v>3.1756415951661454E-4</v>
      </c>
      <c r="BO2491" s="137" t="str">
        <f t="shared" si="504"/>
        <v/>
      </c>
      <c r="BP2491" s="137" t="str">
        <f t="shared" si="500"/>
        <v/>
      </c>
    </row>
    <row r="2492" spans="3:68" ht="20.100000000000001" customHeight="1" x14ac:dyDescent="0.25">
      <c r="C2492" s="12"/>
      <c r="E2492" s="130"/>
      <c r="F2492" s="130"/>
      <c r="S2492" s="138"/>
      <c r="U2492" s="154"/>
      <c r="V2492" s="154"/>
      <c r="AF2492" s="137">
        <v>1668</v>
      </c>
      <c r="AG2492" s="137">
        <f t="shared" si="505"/>
        <v>2.6719999999999997</v>
      </c>
      <c r="AK2492" s="137">
        <f t="shared" si="506"/>
        <v>1.1234897089446165E-2</v>
      </c>
      <c r="AL2492" s="137">
        <f t="shared" si="507"/>
        <v>0.99622996757783644</v>
      </c>
      <c r="AM2492" s="137">
        <f t="shared" si="508"/>
        <v>1.1234897089446165E-2</v>
      </c>
      <c r="AN2492" s="137" t="str">
        <f t="shared" si="509"/>
        <v/>
      </c>
      <c r="AO2492" s="137" t="str">
        <f t="shared" si="510"/>
        <v/>
      </c>
      <c r="AP2492" s="137">
        <f t="shared" si="511"/>
        <v>0</v>
      </c>
      <c r="AQ2492" s="137" t="str">
        <f t="shared" si="512"/>
        <v/>
      </c>
      <c r="AR2492" s="137" t="str">
        <f t="shared" si="513"/>
        <v/>
      </c>
      <c r="AZ2492" s="163"/>
      <c r="BA2492" s="142"/>
      <c r="BB2492" s="163"/>
      <c r="BC2492" s="174"/>
      <c r="BD2492" s="174"/>
      <c r="BE2492" s="174"/>
      <c r="BF2492" s="174"/>
      <c r="BG2492" s="164"/>
      <c r="BH2492" s="164"/>
      <c r="BI2492" s="164"/>
      <c r="BK2492" s="137">
        <v>1645</v>
      </c>
      <c r="BL2492" s="137">
        <f t="shared" si="501"/>
        <v>10.521599999999886</v>
      </c>
      <c r="BM2492" s="137">
        <f t="shared" si="502"/>
        <v>0.16089057498998588</v>
      </c>
      <c r="BN2492" s="137">
        <f t="shared" si="503"/>
        <v>3.1703131567736853E-4</v>
      </c>
      <c r="BO2492" s="137" t="str">
        <f t="shared" si="504"/>
        <v/>
      </c>
      <c r="BP2492" s="137" t="str">
        <f t="shared" si="500"/>
        <v/>
      </c>
    </row>
    <row r="2493" spans="3:68" ht="20.100000000000001" customHeight="1" x14ac:dyDescent="0.25">
      <c r="C2493" s="12"/>
      <c r="E2493" s="130"/>
      <c r="F2493" s="130"/>
      <c r="S2493" s="138"/>
      <c r="U2493" s="154"/>
      <c r="V2493" s="154"/>
      <c r="AF2493" s="137">
        <v>1669</v>
      </c>
      <c r="AG2493" s="137">
        <f t="shared" si="505"/>
        <v>2.6760000000000002</v>
      </c>
      <c r="AK2493" s="137">
        <f t="shared" si="506"/>
        <v>1.1115369005911058E-2</v>
      </c>
      <c r="AL2493" s="137">
        <f t="shared" si="507"/>
        <v>0.99627466774347062</v>
      </c>
      <c r="AM2493" s="137">
        <f t="shared" si="508"/>
        <v>1.1115369005911058E-2</v>
      </c>
      <c r="AN2493" s="137" t="str">
        <f t="shared" si="509"/>
        <v/>
      </c>
      <c r="AO2493" s="137" t="str">
        <f t="shared" si="510"/>
        <v/>
      </c>
      <c r="AP2493" s="137">
        <f t="shared" si="511"/>
        <v>0</v>
      </c>
      <c r="AQ2493" s="137" t="str">
        <f t="shared" si="512"/>
        <v/>
      </c>
      <c r="AR2493" s="137" t="str">
        <f t="shared" si="513"/>
        <v/>
      </c>
      <c r="AZ2493" s="163"/>
      <c r="BA2493" s="142"/>
      <c r="BB2493" s="163"/>
      <c r="BC2493" s="174"/>
      <c r="BD2493" s="174"/>
      <c r="BE2493" s="174"/>
      <c r="BF2493" s="174"/>
      <c r="BG2493" s="164"/>
      <c r="BH2493" s="164"/>
      <c r="BI2493" s="164"/>
      <c r="BK2493" s="137">
        <v>1646</v>
      </c>
      <c r="BL2493" s="137">
        <f t="shared" si="501"/>
        <v>10.527999999999885</v>
      </c>
      <c r="BM2493" s="137">
        <f t="shared" si="502"/>
        <v>0.16057354367430851</v>
      </c>
      <c r="BN2493" s="137">
        <f t="shared" si="503"/>
        <v>3.1649907332148564E-4</v>
      </c>
      <c r="BO2493" s="137" t="str">
        <f t="shared" si="504"/>
        <v/>
      </c>
      <c r="BP2493" s="137" t="str">
        <f t="shared" si="500"/>
        <v/>
      </c>
    </row>
    <row r="2494" spans="3:68" ht="20.100000000000001" customHeight="1" x14ac:dyDescent="0.25">
      <c r="C2494" s="12"/>
      <c r="E2494" s="130"/>
      <c r="F2494" s="130"/>
      <c r="S2494" s="138"/>
      <c r="U2494" s="154"/>
      <c r="V2494" s="154"/>
      <c r="AF2494" s="137">
        <v>1670</v>
      </c>
      <c r="AG2494" s="137">
        <f t="shared" si="505"/>
        <v>2.6799999999999997</v>
      </c>
      <c r="AK2494" s="137">
        <f t="shared" si="506"/>
        <v>1.0996936629405587E-2</v>
      </c>
      <c r="AL2494" s="137">
        <f t="shared" si="507"/>
        <v>0.99631889199082502</v>
      </c>
      <c r="AM2494" s="137">
        <f t="shared" si="508"/>
        <v>1.0996936629405587E-2</v>
      </c>
      <c r="AN2494" s="137" t="str">
        <f t="shared" si="509"/>
        <v/>
      </c>
      <c r="AO2494" s="137" t="str">
        <f t="shared" si="510"/>
        <v/>
      </c>
      <c r="AP2494" s="137">
        <f t="shared" si="511"/>
        <v>0</v>
      </c>
      <c r="AQ2494" s="137" t="str">
        <f t="shared" si="512"/>
        <v/>
      </c>
      <c r="AR2494" s="137" t="str">
        <f t="shared" si="513"/>
        <v/>
      </c>
      <c r="AZ2494" s="163"/>
      <c r="BA2494" s="142"/>
      <c r="BB2494" s="163"/>
      <c r="BC2494" s="174"/>
      <c r="BD2494" s="174"/>
      <c r="BE2494" s="174"/>
      <c r="BF2494" s="174"/>
      <c r="BG2494" s="164"/>
      <c r="BH2494" s="164"/>
      <c r="BI2494" s="164"/>
      <c r="BK2494" s="137">
        <v>1647</v>
      </c>
      <c r="BL2494" s="137">
        <f t="shared" si="501"/>
        <v>10.534399999999884</v>
      </c>
      <c r="BM2494" s="137">
        <f t="shared" si="502"/>
        <v>0.16025704460098703</v>
      </c>
      <c r="BN2494" s="137">
        <f t="shared" si="503"/>
        <v>3.1596743277717554E-4</v>
      </c>
      <c r="BO2494" s="137" t="str">
        <f t="shared" si="504"/>
        <v/>
      </c>
      <c r="BP2494" s="137" t="str">
        <f t="shared" si="500"/>
        <v/>
      </c>
    </row>
    <row r="2495" spans="3:68" ht="20.100000000000001" customHeight="1" x14ac:dyDescent="0.25">
      <c r="C2495" s="12"/>
      <c r="E2495" s="130"/>
      <c r="F2495" s="130"/>
      <c r="S2495" s="138"/>
      <c r="U2495" s="154"/>
      <c r="V2495" s="154"/>
      <c r="AF2495" s="137">
        <v>1671</v>
      </c>
      <c r="AG2495" s="137">
        <f t="shared" si="505"/>
        <v>2.6840000000000002</v>
      </c>
      <c r="AK2495" s="137">
        <f t="shared" si="506"/>
        <v>1.0879592054972511E-2</v>
      </c>
      <c r="AL2495" s="137">
        <f t="shared" si="507"/>
        <v>0.99636264468690716</v>
      </c>
      <c r="AM2495" s="137">
        <f t="shared" si="508"/>
        <v>1.0879592054972511E-2</v>
      </c>
      <c r="AN2495" s="137" t="str">
        <f t="shared" si="509"/>
        <v/>
      </c>
      <c r="AO2495" s="137" t="str">
        <f t="shared" si="510"/>
        <v/>
      </c>
      <c r="AP2495" s="137">
        <f t="shared" si="511"/>
        <v>0</v>
      </c>
      <c r="AQ2495" s="137" t="str">
        <f t="shared" si="512"/>
        <v/>
      </c>
      <c r="AR2495" s="137" t="str">
        <f t="shared" si="513"/>
        <v/>
      </c>
      <c r="AZ2495" s="163"/>
      <c r="BA2495" s="142"/>
      <c r="BB2495" s="163"/>
      <c r="BC2495" s="174"/>
      <c r="BD2495" s="174"/>
      <c r="BE2495" s="174"/>
      <c r="BF2495" s="174"/>
      <c r="BG2495" s="164"/>
      <c r="BH2495" s="164"/>
      <c r="BI2495" s="164"/>
      <c r="BK2495" s="137">
        <v>1648</v>
      </c>
      <c r="BL2495" s="137">
        <f t="shared" si="501"/>
        <v>10.540799999999884</v>
      </c>
      <c r="BM2495" s="137">
        <f t="shared" si="502"/>
        <v>0.15994107716820985</v>
      </c>
      <c r="BN2495" s="137">
        <f t="shared" si="503"/>
        <v>3.1543639436845683E-4</v>
      </c>
      <c r="BO2495" s="137" t="str">
        <f t="shared" si="504"/>
        <v/>
      </c>
      <c r="BP2495" s="137" t="str">
        <f t="shared" si="500"/>
        <v/>
      </c>
    </row>
    <row r="2496" spans="3:68" ht="20.100000000000001" customHeight="1" x14ac:dyDescent="0.25">
      <c r="C2496" s="12"/>
      <c r="E2496" s="130"/>
      <c r="F2496" s="130"/>
      <c r="S2496" s="138"/>
      <c r="U2496" s="154"/>
      <c r="V2496" s="154"/>
      <c r="AF2496" s="137">
        <v>1672</v>
      </c>
      <c r="AG2496" s="137">
        <f t="shared" si="505"/>
        <v>2.6879999999999997</v>
      </c>
      <c r="AK2496" s="137">
        <f t="shared" si="506"/>
        <v>1.0763327410007753E-2</v>
      </c>
      <c r="AL2496" s="137">
        <f t="shared" si="507"/>
        <v>0.99640593016716927</v>
      </c>
      <c r="AM2496" s="137">
        <f t="shared" si="508"/>
        <v>1.0763327410007753E-2</v>
      </c>
      <c r="AN2496" s="137" t="str">
        <f t="shared" si="509"/>
        <v/>
      </c>
      <c r="AO2496" s="137" t="str">
        <f t="shared" si="510"/>
        <v/>
      </c>
      <c r="AP2496" s="137">
        <f t="shared" si="511"/>
        <v>0</v>
      </c>
      <c r="AQ2496" s="137" t="str">
        <f t="shared" si="512"/>
        <v/>
      </c>
      <c r="AR2496" s="137" t="str">
        <f t="shared" si="513"/>
        <v/>
      </c>
      <c r="AZ2496" s="163"/>
      <c r="BA2496" s="142"/>
      <c r="BB2496" s="163"/>
      <c r="BC2496" s="174"/>
      <c r="BD2496" s="174"/>
      <c r="BE2496" s="174"/>
      <c r="BF2496" s="174"/>
      <c r="BG2496" s="164"/>
      <c r="BH2496" s="164"/>
      <c r="BI2496" s="164"/>
      <c r="BK2496" s="137">
        <v>1649</v>
      </c>
      <c r="BL2496" s="137">
        <f t="shared" si="501"/>
        <v>10.547199999999883</v>
      </c>
      <c r="BM2496" s="137">
        <f t="shared" si="502"/>
        <v>0.15962564077384139</v>
      </c>
      <c r="BN2496" s="137">
        <f t="shared" si="503"/>
        <v>3.1490595841368596E-4</v>
      </c>
      <c r="BO2496" s="137" t="str">
        <f t="shared" si="504"/>
        <v/>
      </c>
      <c r="BP2496" s="137" t="str">
        <f t="shared" si="500"/>
        <v/>
      </c>
    </row>
    <row r="2497" spans="3:68" ht="20.100000000000001" customHeight="1" x14ac:dyDescent="0.25">
      <c r="C2497" s="12"/>
      <c r="E2497" s="130"/>
      <c r="F2497" s="130"/>
      <c r="S2497" s="138"/>
      <c r="U2497" s="154"/>
      <c r="V2497" s="154"/>
      <c r="AF2497" s="137">
        <v>1673</v>
      </c>
      <c r="AG2497" s="137">
        <f t="shared" si="505"/>
        <v>2.6920000000000002</v>
      </c>
      <c r="AK2497" s="137">
        <f t="shared" si="506"/>
        <v>1.064813485441613E-2</v>
      </c>
      <c r="AL2497" s="137">
        <f t="shared" si="507"/>
        <v>0.99644875273563827</v>
      </c>
      <c r="AM2497" s="137">
        <f t="shared" si="508"/>
        <v>1.064813485441613E-2</v>
      </c>
      <c r="AN2497" s="137" t="str">
        <f t="shared" si="509"/>
        <v/>
      </c>
      <c r="AO2497" s="137" t="str">
        <f t="shared" si="510"/>
        <v/>
      </c>
      <c r="AP2497" s="137">
        <f t="shared" si="511"/>
        <v>0</v>
      </c>
      <c r="AQ2497" s="137" t="str">
        <f t="shared" si="512"/>
        <v/>
      </c>
      <c r="AR2497" s="137" t="str">
        <f t="shared" si="513"/>
        <v/>
      </c>
      <c r="AZ2497" s="163"/>
      <c r="BA2497" s="142"/>
      <c r="BB2497" s="163"/>
      <c r="BC2497" s="174"/>
      <c r="BD2497" s="174"/>
      <c r="BE2497" s="174"/>
      <c r="BF2497" s="174"/>
      <c r="BG2497" s="164"/>
      <c r="BH2497" s="164"/>
      <c r="BI2497" s="164"/>
      <c r="BK2497" s="137">
        <v>1650</v>
      </c>
      <c r="BL2497" s="137">
        <f t="shared" si="501"/>
        <v>10.553599999999882</v>
      </c>
      <c r="BM2497" s="137">
        <f t="shared" si="502"/>
        <v>0.15931073481542771</v>
      </c>
      <c r="BN2497" s="137">
        <f t="shared" si="503"/>
        <v>3.14376125228083E-4</v>
      </c>
      <c r="BO2497" s="137" t="str">
        <f t="shared" si="504"/>
        <v/>
      </c>
      <c r="BP2497" s="137" t="str">
        <f t="shared" si="500"/>
        <v/>
      </c>
    </row>
    <row r="2498" spans="3:68" ht="20.100000000000001" customHeight="1" x14ac:dyDescent="0.25">
      <c r="C2498" s="12"/>
      <c r="E2498" s="130"/>
      <c r="F2498" s="130"/>
      <c r="S2498" s="138"/>
      <c r="U2498" s="154"/>
      <c r="V2498" s="154"/>
      <c r="AF2498" s="137">
        <v>1674</v>
      </c>
      <c r="AG2498" s="137">
        <f t="shared" si="505"/>
        <v>2.6959999999999997</v>
      </c>
      <c r="AK2498" s="137">
        <f t="shared" si="506"/>
        <v>1.0534006580763219E-2</v>
      </c>
      <c r="AL2498" s="137">
        <f t="shared" si="507"/>
        <v>0.99649111666504575</v>
      </c>
      <c r="AM2498" s="137">
        <f t="shared" si="508"/>
        <v>1.0534006580763219E-2</v>
      </c>
      <c r="AN2498" s="137" t="str">
        <f t="shared" si="509"/>
        <v/>
      </c>
      <c r="AO2498" s="137" t="str">
        <f t="shared" si="510"/>
        <v/>
      </c>
      <c r="AP2498" s="137">
        <f t="shared" si="511"/>
        <v>0</v>
      </c>
      <c r="AQ2498" s="137" t="str">
        <f t="shared" si="512"/>
        <v/>
      </c>
      <c r="AR2498" s="137" t="str">
        <f t="shared" si="513"/>
        <v/>
      </c>
      <c r="AZ2498" s="163"/>
      <c r="BA2498" s="142"/>
      <c r="BB2498" s="163"/>
      <c r="BC2498" s="174"/>
      <c r="BD2498" s="174"/>
      <c r="BE2498" s="174"/>
      <c r="BF2498" s="174"/>
      <c r="BG2498" s="164"/>
      <c r="BH2498" s="164"/>
      <c r="BI2498" s="164"/>
      <c r="BK2498" s="137">
        <v>1651</v>
      </c>
      <c r="BL2498" s="137">
        <f t="shared" si="501"/>
        <v>10.559999999999881</v>
      </c>
      <c r="BM2498" s="137">
        <f t="shared" si="502"/>
        <v>0.15899635869019962</v>
      </c>
      <c r="BN2498" s="137">
        <f t="shared" si="503"/>
        <v>3.1384689512090058E-4</v>
      </c>
      <c r="BO2498" s="137" t="str">
        <f t="shared" si="504"/>
        <v/>
      </c>
      <c r="BP2498" s="137" t="str">
        <f t="shared" si="500"/>
        <v/>
      </c>
    </row>
    <row r="2499" spans="3:68" ht="20.100000000000001" customHeight="1" x14ac:dyDescent="0.25">
      <c r="C2499" s="12"/>
      <c r="E2499" s="130"/>
      <c r="F2499" s="130"/>
      <c r="S2499" s="138"/>
      <c r="U2499" s="154"/>
      <c r="V2499" s="154"/>
      <c r="AF2499" s="137">
        <v>1675</v>
      </c>
      <c r="AG2499" s="137">
        <f t="shared" si="505"/>
        <v>2.7</v>
      </c>
      <c r="AK2499" s="137">
        <f t="shared" si="506"/>
        <v>1.0420934814422592E-2</v>
      </c>
      <c r="AL2499" s="137">
        <f t="shared" si="507"/>
        <v>0.99653302619695938</v>
      </c>
      <c r="AM2499" s="137">
        <f t="shared" si="508"/>
        <v>1.0420934814422592E-2</v>
      </c>
      <c r="AN2499" s="137" t="str">
        <f t="shared" si="509"/>
        <v/>
      </c>
      <c r="AO2499" s="137" t="str">
        <f t="shared" si="510"/>
        <v/>
      </c>
      <c r="AP2499" s="137">
        <f t="shared" si="511"/>
        <v>0</v>
      </c>
      <c r="AQ2499" s="137" t="str">
        <f t="shared" si="512"/>
        <v/>
      </c>
      <c r="AR2499" s="137" t="str">
        <f t="shared" si="513"/>
        <v/>
      </c>
      <c r="AZ2499" s="163"/>
      <c r="BA2499" s="142"/>
      <c r="BB2499" s="163"/>
      <c r="BC2499" s="174"/>
      <c r="BD2499" s="174"/>
      <c r="BE2499" s="174"/>
      <c r="BF2499" s="174"/>
      <c r="BG2499" s="164"/>
      <c r="BH2499" s="164"/>
      <c r="BI2499" s="164"/>
      <c r="BK2499" s="137">
        <v>1652</v>
      </c>
      <c r="BL2499" s="137">
        <f t="shared" si="501"/>
        <v>10.566399999999881</v>
      </c>
      <c r="BM2499" s="137">
        <f t="shared" si="502"/>
        <v>0.15868251179507872</v>
      </c>
      <c r="BN2499" s="137">
        <f t="shared" si="503"/>
        <v>3.1331826839756105E-4</v>
      </c>
      <c r="BO2499" s="137" t="str">
        <f t="shared" si="504"/>
        <v/>
      </c>
      <c r="BP2499" s="137" t="str">
        <f t="shared" si="500"/>
        <v/>
      </c>
    </row>
    <row r="2500" spans="3:68" ht="20.100000000000001" customHeight="1" x14ac:dyDescent="0.25">
      <c r="C2500" s="12"/>
      <c r="E2500" s="130"/>
      <c r="F2500" s="130"/>
      <c r="S2500" s="138"/>
      <c r="U2500" s="154"/>
      <c r="V2500" s="154"/>
      <c r="AF2500" s="137">
        <v>1676</v>
      </c>
      <c r="AG2500" s="137">
        <f t="shared" si="505"/>
        <v>2.7039999999999997</v>
      </c>
      <c r="AK2500" s="137">
        <f t="shared" si="506"/>
        <v>1.0308911813719294E-2</v>
      </c>
      <c r="AL2500" s="137">
        <f t="shared" si="507"/>
        <v>0.99657448554191386</v>
      </c>
      <c r="AM2500" s="137">
        <f t="shared" si="508"/>
        <v>1.0308911813719294E-2</v>
      </c>
      <c r="AN2500" s="137" t="str">
        <f t="shared" si="509"/>
        <v/>
      </c>
      <c r="AO2500" s="137" t="str">
        <f t="shared" si="510"/>
        <v/>
      </c>
      <c r="AP2500" s="137">
        <f t="shared" si="511"/>
        <v>0</v>
      </c>
      <c r="AQ2500" s="137" t="str">
        <f t="shared" si="512"/>
        <v/>
      </c>
      <c r="AR2500" s="137" t="str">
        <f t="shared" si="513"/>
        <v/>
      </c>
      <c r="AZ2500" s="163"/>
      <c r="BA2500" s="142"/>
      <c r="BB2500" s="163"/>
      <c r="BC2500" s="174"/>
      <c r="BD2500" s="174"/>
      <c r="BE2500" s="174"/>
      <c r="BF2500" s="174"/>
      <c r="BG2500" s="164"/>
      <c r="BH2500" s="164"/>
      <c r="BI2500" s="164"/>
      <c r="BK2500" s="137">
        <v>1653</v>
      </c>
      <c r="BL2500" s="137">
        <f t="shared" si="501"/>
        <v>10.57279999999988</v>
      </c>
      <c r="BM2500" s="137">
        <f t="shared" si="502"/>
        <v>0.15836919352668116</v>
      </c>
      <c r="BN2500" s="137">
        <f t="shared" si="503"/>
        <v>3.1279024535868505E-4</v>
      </c>
      <c r="BO2500" s="137" t="str">
        <f t="shared" si="504"/>
        <v/>
      </c>
      <c r="BP2500" s="137" t="str">
        <f t="shared" si="500"/>
        <v/>
      </c>
    </row>
    <row r="2501" spans="3:68" ht="20.100000000000001" customHeight="1" x14ac:dyDescent="0.25">
      <c r="C2501" s="12"/>
      <c r="E2501" s="130"/>
      <c r="F2501" s="130"/>
      <c r="S2501" s="138"/>
      <c r="U2501" s="154"/>
      <c r="V2501" s="154"/>
      <c r="AF2501" s="137">
        <v>1677</v>
      </c>
      <c r="AG2501" s="137">
        <f t="shared" si="505"/>
        <v>2.7080000000000002</v>
      </c>
      <c r="AK2501" s="137">
        <f t="shared" si="506"/>
        <v>1.0197929870068748E-2</v>
      </c>
      <c r="AL2501" s="137">
        <f t="shared" si="507"/>
        <v>0.9966154988795437</v>
      </c>
      <c r="AM2501" s="137">
        <f t="shared" si="508"/>
        <v>1.0197929870068748E-2</v>
      </c>
      <c r="AN2501" s="137" t="str">
        <f t="shared" si="509"/>
        <v/>
      </c>
      <c r="AO2501" s="137" t="str">
        <f t="shared" si="510"/>
        <v/>
      </c>
      <c r="AP2501" s="137">
        <f t="shared" si="511"/>
        <v>0</v>
      </c>
      <c r="AQ2501" s="137" t="str">
        <f t="shared" si="512"/>
        <v/>
      </c>
      <c r="AR2501" s="137" t="str">
        <f t="shared" si="513"/>
        <v/>
      </c>
      <c r="AZ2501" s="163"/>
      <c r="BA2501" s="142"/>
      <c r="BB2501" s="163"/>
      <c r="BC2501" s="174"/>
      <c r="BD2501" s="174"/>
      <c r="BE2501" s="174"/>
      <c r="BF2501" s="174"/>
      <c r="BG2501" s="164"/>
      <c r="BH2501" s="164"/>
      <c r="BI2501" s="164"/>
      <c r="BK2501" s="137">
        <v>1654</v>
      </c>
      <c r="BL2501" s="137">
        <f t="shared" si="501"/>
        <v>10.579199999999879</v>
      </c>
      <c r="BM2501" s="137">
        <f t="shared" si="502"/>
        <v>0.15805640328132248</v>
      </c>
      <c r="BN2501" s="137">
        <f t="shared" si="503"/>
        <v>3.1226282630039681E-4</v>
      </c>
      <c r="BO2501" s="137" t="str">
        <f t="shared" si="504"/>
        <v/>
      </c>
      <c r="BP2501" s="137" t="str">
        <f t="shared" si="500"/>
        <v/>
      </c>
    </row>
    <row r="2502" spans="3:68" ht="20.100000000000001" customHeight="1" x14ac:dyDescent="0.25">
      <c r="C2502" s="12"/>
      <c r="E2502" s="130"/>
      <c r="F2502" s="130"/>
      <c r="S2502" s="138"/>
      <c r="U2502" s="154"/>
      <c r="V2502" s="154"/>
      <c r="AF2502" s="137">
        <v>1678</v>
      </c>
      <c r="AG2502" s="137">
        <f t="shared" si="505"/>
        <v>2.7119999999999997</v>
      </c>
      <c r="AK2502" s="137">
        <f t="shared" si="506"/>
        <v>1.008798130811189E-2</v>
      </c>
      <c r="AL2502" s="137">
        <f t="shared" si="507"/>
        <v>0.99665607035871517</v>
      </c>
      <c r="AM2502" s="137">
        <f t="shared" si="508"/>
        <v>1.008798130811189E-2</v>
      </c>
      <c r="AN2502" s="137" t="str">
        <f t="shared" si="509"/>
        <v/>
      </c>
      <c r="AO2502" s="137" t="str">
        <f t="shared" si="510"/>
        <v/>
      </c>
      <c r="AP2502" s="137">
        <f t="shared" si="511"/>
        <v>0</v>
      </c>
      <c r="AQ2502" s="137" t="str">
        <f t="shared" si="512"/>
        <v/>
      </c>
      <c r="AR2502" s="137" t="str">
        <f t="shared" si="513"/>
        <v/>
      </c>
      <c r="AZ2502" s="163"/>
      <c r="BA2502" s="142"/>
      <c r="BB2502" s="163"/>
      <c r="BC2502" s="174"/>
      <c r="BD2502" s="174"/>
      <c r="BE2502" s="174"/>
      <c r="BF2502" s="174"/>
      <c r="BG2502" s="164"/>
      <c r="BH2502" s="164"/>
      <c r="BI2502" s="164"/>
      <c r="BK2502" s="137">
        <v>1655</v>
      </c>
      <c r="BL2502" s="137">
        <f t="shared" si="501"/>
        <v>10.585599999999879</v>
      </c>
      <c r="BM2502" s="137">
        <f t="shared" si="502"/>
        <v>0.15774414045502208</v>
      </c>
      <c r="BN2502" s="137">
        <f t="shared" si="503"/>
        <v>3.1173601151429642E-4</v>
      </c>
      <c r="BO2502" s="137" t="str">
        <f t="shared" si="504"/>
        <v/>
      </c>
      <c r="BP2502" s="137" t="str">
        <f t="shared" si="500"/>
        <v/>
      </c>
    </row>
    <row r="2503" spans="3:68" ht="20.100000000000001" customHeight="1" x14ac:dyDescent="0.25">
      <c r="C2503" s="12"/>
      <c r="E2503" s="130"/>
      <c r="F2503" s="130"/>
      <c r="S2503" s="138"/>
      <c r="U2503" s="154"/>
      <c r="V2503" s="154"/>
      <c r="AF2503" s="137">
        <v>1679</v>
      </c>
      <c r="AG2503" s="137">
        <f t="shared" si="505"/>
        <v>2.7160000000000002</v>
      </c>
      <c r="AK2503" s="137">
        <f t="shared" si="506"/>
        <v>9.9790584858458903E-3</v>
      </c>
      <c r="AL2503" s="137">
        <f t="shared" si="507"/>
        <v>0.99669620409766002</v>
      </c>
      <c r="AM2503" s="137">
        <f t="shared" si="508"/>
        <v>9.9790584858458903E-3</v>
      </c>
      <c r="AN2503" s="137" t="str">
        <f t="shared" si="509"/>
        <v/>
      </c>
      <c r="AO2503" s="137" t="str">
        <f t="shared" si="510"/>
        <v/>
      </c>
      <c r="AP2503" s="137">
        <f t="shared" si="511"/>
        <v>0</v>
      </c>
      <c r="AQ2503" s="137" t="str">
        <f t="shared" si="512"/>
        <v/>
      </c>
      <c r="AR2503" s="137" t="str">
        <f t="shared" si="513"/>
        <v/>
      </c>
      <c r="AZ2503" s="163"/>
      <c r="BA2503" s="142"/>
      <c r="BB2503" s="163"/>
      <c r="BC2503" s="174"/>
      <c r="BD2503" s="174"/>
      <c r="BE2503" s="174"/>
      <c r="BF2503" s="174"/>
      <c r="BG2503" s="164"/>
      <c r="BH2503" s="164"/>
      <c r="BI2503" s="164"/>
      <c r="BK2503" s="137">
        <v>1656</v>
      </c>
      <c r="BL2503" s="137">
        <f t="shared" si="501"/>
        <v>10.591999999999878</v>
      </c>
      <c r="BM2503" s="137">
        <f t="shared" si="502"/>
        <v>0.15743240444350778</v>
      </c>
      <c r="BN2503" s="137">
        <f t="shared" si="503"/>
        <v>3.1120980128740428E-4</v>
      </c>
      <c r="BO2503" s="137" t="str">
        <f t="shared" si="504"/>
        <v/>
      </c>
      <c r="BP2503" s="137" t="str">
        <f t="shared" si="500"/>
        <v/>
      </c>
    </row>
    <row r="2504" spans="3:68" ht="20.100000000000001" customHeight="1" x14ac:dyDescent="0.25">
      <c r="C2504" s="12"/>
      <c r="E2504" s="130"/>
      <c r="F2504" s="130"/>
      <c r="S2504" s="138"/>
      <c r="U2504" s="154"/>
      <c r="V2504" s="154"/>
      <c r="AF2504" s="137">
        <v>1680</v>
      </c>
      <c r="AG2504" s="137">
        <f t="shared" si="505"/>
        <v>2.7199999999999998</v>
      </c>
      <c r="AK2504" s="137">
        <f t="shared" si="506"/>
        <v>9.8711537947511439E-3</v>
      </c>
      <c r="AL2504" s="137">
        <f t="shared" si="507"/>
        <v>0.99673590418410873</v>
      </c>
      <c r="AM2504" s="137">
        <f t="shared" si="508"/>
        <v>9.8711537947511439E-3</v>
      </c>
      <c r="AN2504" s="137" t="str">
        <f t="shared" si="509"/>
        <v/>
      </c>
      <c r="AO2504" s="137" t="str">
        <f t="shared" si="510"/>
        <v/>
      </c>
      <c r="AP2504" s="137">
        <f t="shared" si="511"/>
        <v>0</v>
      </c>
      <c r="AQ2504" s="137" t="str">
        <f t="shared" si="512"/>
        <v/>
      </c>
      <c r="AR2504" s="137" t="str">
        <f t="shared" si="513"/>
        <v/>
      </c>
      <c r="AZ2504" s="163"/>
      <c r="BA2504" s="142"/>
      <c r="BB2504" s="163"/>
      <c r="BC2504" s="174"/>
      <c r="BD2504" s="174"/>
      <c r="BE2504" s="174"/>
      <c r="BF2504" s="174"/>
      <c r="BG2504" s="164"/>
      <c r="BH2504" s="164"/>
      <c r="BI2504" s="164"/>
      <c r="BK2504" s="137">
        <v>1657</v>
      </c>
      <c r="BL2504" s="137">
        <f t="shared" si="501"/>
        <v>10.598399999999877</v>
      </c>
      <c r="BM2504" s="137">
        <f t="shared" si="502"/>
        <v>0.15712119464222038</v>
      </c>
      <c r="BN2504" s="137">
        <f t="shared" si="503"/>
        <v>3.1068419590227214E-4</v>
      </c>
      <c r="BO2504" s="137" t="str">
        <f t="shared" si="504"/>
        <v/>
      </c>
      <c r="BP2504" s="137" t="str">
        <f t="shared" si="500"/>
        <v/>
      </c>
    </row>
    <row r="2505" spans="3:68" ht="20.100000000000001" customHeight="1" x14ac:dyDescent="0.25">
      <c r="C2505" s="12"/>
      <c r="E2505" s="130"/>
      <c r="F2505" s="130"/>
      <c r="S2505" s="138"/>
      <c r="U2505" s="154"/>
      <c r="V2505" s="154"/>
      <c r="AF2505" s="137">
        <v>1681</v>
      </c>
      <c r="AG2505" s="137">
        <f t="shared" si="505"/>
        <v>2.7240000000000002</v>
      </c>
      <c r="AK2505" s="137">
        <f t="shared" si="506"/>
        <v>9.7642596599138518E-3</v>
      </c>
      <c r="AL2505" s="137">
        <f t="shared" si="507"/>
        <v>0.99677517467542487</v>
      </c>
      <c r="AM2505" s="137">
        <f t="shared" si="508"/>
        <v>9.7642596599138518E-3</v>
      </c>
      <c r="AN2505" s="137" t="str">
        <f t="shared" si="509"/>
        <v/>
      </c>
      <c r="AO2505" s="137" t="str">
        <f t="shared" si="510"/>
        <v/>
      </c>
      <c r="AP2505" s="137">
        <f t="shared" si="511"/>
        <v>0</v>
      </c>
      <c r="AQ2505" s="137" t="str">
        <f t="shared" si="512"/>
        <v/>
      </c>
      <c r="AR2505" s="137" t="str">
        <f t="shared" si="513"/>
        <v/>
      </c>
      <c r="AZ2505" s="163"/>
      <c r="BA2505" s="142"/>
      <c r="BB2505" s="163"/>
      <c r="BC2505" s="174"/>
      <c r="BD2505" s="174"/>
      <c r="BE2505" s="174"/>
      <c r="BF2505" s="174"/>
      <c r="BG2505" s="164"/>
      <c r="BH2505" s="164"/>
      <c r="BI2505" s="164"/>
      <c r="BK2505" s="137">
        <v>1658</v>
      </c>
      <c r="BL2505" s="137">
        <f t="shared" si="501"/>
        <v>10.604799999999877</v>
      </c>
      <c r="BM2505" s="137">
        <f t="shared" si="502"/>
        <v>0.15681051044631811</v>
      </c>
      <c r="BN2505" s="137">
        <f t="shared" si="503"/>
        <v>3.1015919563684435E-4</v>
      </c>
      <c r="BO2505" s="137" t="str">
        <f t="shared" si="504"/>
        <v/>
      </c>
      <c r="BP2505" s="137" t="str">
        <f t="shared" si="500"/>
        <v/>
      </c>
    </row>
    <row r="2506" spans="3:68" ht="20.100000000000001" customHeight="1" x14ac:dyDescent="0.25">
      <c r="C2506" s="12"/>
      <c r="E2506" s="130"/>
      <c r="F2506" s="130"/>
      <c r="S2506" s="138"/>
      <c r="U2506" s="154"/>
      <c r="V2506" s="154"/>
      <c r="AF2506" s="137">
        <v>1682</v>
      </c>
      <c r="AG2506" s="137">
        <f t="shared" si="505"/>
        <v>2.7279999999999998</v>
      </c>
      <c r="AK2506" s="137">
        <f t="shared" si="506"/>
        <v>9.6583685401450091E-3</v>
      </c>
      <c r="AL2506" s="137">
        <f t="shared" si="507"/>
        <v>0.99681401959873994</v>
      </c>
      <c r="AM2506" s="137">
        <f t="shared" si="508"/>
        <v>9.6583685401450091E-3</v>
      </c>
      <c r="AN2506" s="137" t="str">
        <f t="shared" si="509"/>
        <v/>
      </c>
      <c r="AO2506" s="137" t="str">
        <f t="shared" si="510"/>
        <v/>
      </c>
      <c r="AP2506" s="137">
        <f t="shared" si="511"/>
        <v>0</v>
      </c>
      <c r="AQ2506" s="137" t="str">
        <f t="shared" si="512"/>
        <v/>
      </c>
      <c r="AR2506" s="137" t="str">
        <f t="shared" si="513"/>
        <v/>
      </c>
      <c r="AZ2506" s="163"/>
      <c r="BA2506" s="142"/>
      <c r="BB2506" s="163"/>
      <c r="BC2506" s="174"/>
      <c r="BD2506" s="174"/>
      <c r="BE2506" s="174"/>
      <c r="BF2506" s="174"/>
      <c r="BG2506" s="164"/>
      <c r="BH2506" s="164"/>
      <c r="BI2506" s="164"/>
      <c r="BK2506" s="137">
        <v>1659</v>
      </c>
      <c r="BL2506" s="137">
        <f t="shared" si="501"/>
        <v>10.611199999999876</v>
      </c>
      <c r="BM2506" s="137">
        <f t="shared" si="502"/>
        <v>0.15650035125068126</v>
      </c>
      <c r="BN2506" s="137">
        <f t="shared" si="503"/>
        <v>3.0963480076470762E-4</v>
      </c>
      <c r="BO2506" s="137" t="str">
        <f t="shared" si="504"/>
        <v/>
      </c>
      <c r="BP2506" s="137" t="str">
        <f t="shared" si="500"/>
        <v/>
      </c>
    </row>
    <row r="2507" spans="3:68" ht="20.100000000000001" customHeight="1" x14ac:dyDescent="0.25">
      <c r="C2507" s="12"/>
      <c r="E2507" s="130"/>
      <c r="F2507" s="130"/>
      <c r="S2507" s="138"/>
      <c r="U2507" s="154"/>
      <c r="V2507" s="154"/>
      <c r="AF2507" s="137">
        <v>1683</v>
      </c>
      <c r="AG2507" s="137">
        <f t="shared" si="505"/>
        <v>2.7320000000000002</v>
      </c>
      <c r="AK2507" s="137">
        <f t="shared" si="506"/>
        <v>9.5534729280950109E-3</v>
      </c>
      <c r="AL2507" s="137">
        <f t="shared" si="507"/>
        <v>0.9968524429510881</v>
      </c>
      <c r="AM2507" s="137">
        <f t="shared" si="508"/>
        <v>9.5534729280950109E-3</v>
      </c>
      <c r="AN2507" s="137" t="str">
        <f t="shared" si="509"/>
        <v/>
      </c>
      <c r="AO2507" s="137" t="str">
        <f t="shared" si="510"/>
        <v/>
      </c>
      <c r="AP2507" s="137">
        <f t="shared" si="511"/>
        <v>0</v>
      </c>
      <c r="AQ2507" s="137" t="str">
        <f t="shared" si="512"/>
        <v/>
      </c>
      <c r="AR2507" s="137" t="str">
        <f t="shared" si="513"/>
        <v/>
      </c>
      <c r="AZ2507" s="163"/>
      <c r="BA2507" s="142"/>
      <c r="BB2507" s="163"/>
      <c r="BC2507" s="174"/>
      <c r="BD2507" s="174"/>
      <c r="BE2507" s="174"/>
      <c r="BF2507" s="174"/>
      <c r="BG2507" s="164"/>
      <c r="BH2507" s="164"/>
      <c r="BI2507" s="164"/>
      <c r="BK2507" s="137">
        <v>1660</v>
      </c>
      <c r="BL2507" s="137">
        <f t="shared" si="501"/>
        <v>10.617599999999875</v>
      </c>
      <c r="BM2507" s="137">
        <f t="shared" si="502"/>
        <v>0.15619071644991656</v>
      </c>
      <c r="BN2507" s="137">
        <f t="shared" si="503"/>
        <v>3.0911101155536858E-4</v>
      </c>
      <c r="BO2507" s="137" t="str">
        <f t="shared" si="504"/>
        <v/>
      </c>
      <c r="BP2507" s="137" t="str">
        <f t="shared" si="500"/>
        <v/>
      </c>
    </row>
    <row r="2508" spans="3:68" ht="20.100000000000001" customHeight="1" x14ac:dyDescent="0.25">
      <c r="C2508" s="12"/>
      <c r="E2508" s="130"/>
      <c r="F2508" s="130"/>
      <c r="S2508" s="138"/>
      <c r="U2508" s="154"/>
      <c r="V2508" s="154"/>
      <c r="AF2508" s="137">
        <v>1684</v>
      </c>
      <c r="AG2508" s="137">
        <f t="shared" si="505"/>
        <v>2.7359999999999998</v>
      </c>
      <c r="AK2508" s="137">
        <f t="shared" si="506"/>
        <v>9.4495653503647269E-3</v>
      </c>
      <c r="AL2508" s="137">
        <f t="shared" si="507"/>
        <v>0.99689044869954224</v>
      </c>
      <c r="AM2508" s="137">
        <f t="shared" si="508"/>
        <v>9.4495653503647269E-3</v>
      </c>
      <c r="AN2508" s="137" t="str">
        <f t="shared" si="509"/>
        <v/>
      </c>
      <c r="AO2508" s="137" t="str">
        <f t="shared" si="510"/>
        <v/>
      </c>
      <c r="AP2508" s="137">
        <f t="shared" si="511"/>
        <v>0</v>
      </c>
      <c r="AQ2508" s="137" t="str">
        <f t="shared" si="512"/>
        <v/>
      </c>
      <c r="AR2508" s="137" t="str">
        <f t="shared" si="513"/>
        <v/>
      </c>
      <c r="AZ2508" s="163"/>
      <c r="BA2508" s="142"/>
      <c r="BB2508" s="163"/>
      <c r="BC2508" s="174"/>
      <c r="BD2508" s="174"/>
      <c r="BE2508" s="174"/>
      <c r="BF2508" s="174"/>
      <c r="BG2508" s="164"/>
      <c r="BH2508" s="164"/>
      <c r="BI2508" s="164"/>
      <c r="BK2508" s="137">
        <v>1661</v>
      </c>
      <c r="BL2508" s="137">
        <f t="shared" si="501"/>
        <v>10.623999999999874</v>
      </c>
      <c r="BM2508" s="137">
        <f t="shared" si="502"/>
        <v>0.15588160543836119</v>
      </c>
      <c r="BN2508" s="137">
        <f t="shared" si="503"/>
        <v>3.0858782827289377E-4</v>
      </c>
      <c r="BO2508" s="137" t="str">
        <f t="shared" si="504"/>
        <v/>
      </c>
      <c r="BP2508" s="137" t="str">
        <f t="shared" si="500"/>
        <v/>
      </c>
    </row>
    <row r="2509" spans="3:68" ht="20.100000000000001" customHeight="1" x14ac:dyDescent="0.25">
      <c r="C2509" s="12"/>
      <c r="E2509" s="130"/>
      <c r="F2509" s="130"/>
      <c r="S2509" s="138"/>
      <c r="U2509" s="154"/>
      <c r="V2509" s="154"/>
      <c r="AF2509" s="137">
        <v>1685</v>
      </c>
      <c r="AG2509" s="137">
        <f t="shared" si="505"/>
        <v>2.74</v>
      </c>
      <c r="AK2509" s="137">
        <f t="shared" si="506"/>
        <v>9.3466383676122835E-3</v>
      </c>
      <c r="AL2509" s="137">
        <f t="shared" si="507"/>
        <v>0.99692804078134956</v>
      </c>
      <c r="AM2509" s="137">
        <f t="shared" si="508"/>
        <v>9.3466383676122835E-3</v>
      </c>
      <c r="AN2509" s="137" t="str">
        <f t="shared" si="509"/>
        <v/>
      </c>
      <c r="AO2509" s="137" t="str">
        <f t="shared" si="510"/>
        <v/>
      </c>
      <c r="AP2509" s="137">
        <f t="shared" si="511"/>
        <v>0</v>
      </c>
      <c r="AQ2509" s="137" t="str">
        <f t="shared" si="512"/>
        <v/>
      </c>
      <c r="AR2509" s="137" t="str">
        <f t="shared" si="513"/>
        <v/>
      </c>
      <c r="AZ2509" s="163"/>
      <c r="BA2509" s="142"/>
      <c r="BB2509" s="163"/>
      <c r="BC2509" s="174"/>
      <c r="BD2509" s="174"/>
      <c r="BE2509" s="174"/>
      <c r="BF2509" s="174"/>
      <c r="BG2509" s="164"/>
      <c r="BH2509" s="164"/>
      <c r="BI2509" s="164"/>
      <c r="BK2509" s="137">
        <v>1662</v>
      </c>
      <c r="BL2509" s="137">
        <f t="shared" si="501"/>
        <v>10.630399999999874</v>
      </c>
      <c r="BM2509" s="137">
        <f t="shared" si="502"/>
        <v>0.15557301761008829</v>
      </c>
      <c r="BN2509" s="137">
        <f t="shared" si="503"/>
        <v>3.0806525117785255E-4</v>
      </c>
      <c r="BO2509" s="137" t="str">
        <f t="shared" si="504"/>
        <v/>
      </c>
      <c r="BP2509" s="137" t="str">
        <f t="shared" si="500"/>
        <v/>
      </c>
    </row>
    <row r="2510" spans="3:68" ht="20.100000000000001" customHeight="1" x14ac:dyDescent="0.25">
      <c r="C2510" s="12"/>
      <c r="E2510" s="130"/>
      <c r="F2510" s="130"/>
      <c r="S2510" s="138"/>
      <c r="U2510" s="154"/>
      <c r="V2510" s="154"/>
      <c r="AF2510" s="137">
        <v>1686</v>
      </c>
      <c r="AG2510" s="137">
        <f t="shared" si="505"/>
        <v>2.7439999999999998</v>
      </c>
      <c r="AK2510" s="137">
        <f t="shared" si="506"/>
        <v>9.2446845746563342E-3</v>
      </c>
      <c r="AL2510" s="137">
        <f t="shared" si="507"/>
        <v>0.99696522310406799</v>
      </c>
      <c r="AM2510" s="137">
        <f t="shared" si="508"/>
        <v>9.2446845746563342E-3</v>
      </c>
      <c r="AN2510" s="137" t="str">
        <f t="shared" si="509"/>
        <v/>
      </c>
      <c r="AO2510" s="137" t="str">
        <f t="shared" si="510"/>
        <v/>
      </c>
      <c r="AP2510" s="137">
        <f t="shared" si="511"/>
        <v>0</v>
      </c>
      <c r="AQ2510" s="137" t="str">
        <f t="shared" si="512"/>
        <v/>
      </c>
      <c r="AR2510" s="137" t="str">
        <f t="shared" si="513"/>
        <v/>
      </c>
      <c r="AZ2510" s="163"/>
      <c r="BA2510" s="142"/>
      <c r="BB2510" s="163"/>
      <c r="BC2510" s="174"/>
      <c r="BD2510" s="174"/>
      <c r="BE2510" s="174"/>
      <c r="BF2510" s="174"/>
      <c r="BG2510" s="164"/>
      <c r="BH2510" s="164"/>
      <c r="BI2510" s="164"/>
      <c r="BK2510" s="137">
        <v>1663</v>
      </c>
      <c r="BL2510" s="137">
        <f t="shared" si="501"/>
        <v>10.636799999999873</v>
      </c>
      <c r="BM2510" s="137">
        <f t="shared" si="502"/>
        <v>0.15526495235891044</v>
      </c>
      <c r="BN2510" s="137">
        <f t="shared" si="503"/>
        <v>3.0754328052626234E-4</v>
      </c>
      <c r="BO2510" s="137" t="str">
        <f t="shared" si="504"/>
        <v/>
      </c>
      <c r="BP2510" s="137" t="str">
        <f t="shared" si="500"/>
        <v/>
      </c>
    </row>
    <row r="2511" spans="3:68" ht="20.100000000000001" customHeight="1" x14ac:dyDescent="0.25">
      <c r="C2511" s="12"/>
      <c r="E2511" s="130"/>
      <c r="F2511" s="130"/>
      <c r="S2511" s="138"/>
      <c r="U2511" s="154"/>
      <c r="V2511" s="154"/>
      <c r="AF2511" s="137">
        <v>1687</v>
      </c>
      <c r="AG2511" s="137">
        <f t="shared" si="505"/>
        <v>2.7480000000000002</v>
      </c>
      <c r="AK2511" s="137">
        <f t="shared" si="506"/>
        <v>9.1436966005751536E-3</v>
      </c>
      <c r="AL2511" s="137">
        <f t="shared" si="507"/>
        <v>0.99700199954570379</v>
      </c>
      <c r="AM2511" s="137">
        <f t="shared" si="508"/>
        <v>9.1436966005751536E-3</v>
      </c>
      <c r="AN2511" s="137" t="str">
        <f t="shared" si="509"/>
        <v/>
      </c>
      <c r="AO2511" s="137" t="str">
        <f t="shared" si="510"/>
        <v/>
      </c>
      <c r="AP2511" s="137">
        <f t="shared" si="511"/>
        <v>0</v>
      </c>
      <c r="AQ2511" s="137" t="str">
        <f t="shared" si="512"/>
        <v/>
      </c>
      <c r="AR2511" s="137" t="str">
        <f t="shared" si="513"/>
        <v/>
      </c>
      <c r="AZ2511" s="163"/>
      <c r="BA2511" s="142"/>
      <c r="BB2511" s="163"/>
      <c r="BC2511" s="174"/>
      <c r="BD2511" s="174"/>
      <c r="BE2511" s="174"/>
      <c r="BF2511" s="174"/>
      <c r="BG2511" s="164"/>
      <c r="BH2511" s="164"/>
      <c r="BI2511" s="164"/>
      <c r="BK2511" s="137">
        <v>1664</v>
      </c>
      <c r="BL2511" s="137">
        <f t="shared" si="501"/>
        <v>10.643199999999872</v>
      </c>
      <c r="BM2511" s="137">
        <f t="shared" si="502"/>
        <v>0.15495740907838418</v>
      </c>
      <c r="BN2511" s="137">
        <f t="shared" si="503"/>
        <v>3.0702191656914457E-4</v>
      </c>
      <c r="BO2511" s="137" t="str">
        <f t="shared" si="504"/>
        <v/>
      </c>
      <c r="BP2511" s="137" t="str">
        <f t="shared" si="500"/>
        <v/>
      </c>
    </row>
    <row r="2512" spans="3:68" ht="20.100000000000001" customHeight="1" x14ac:dyDescent="0.25">
      <c r="C2512" s="12"/>
      <c r="E2512" s="130"/>
      <c r="F2512" s="130"/>
      <c r="S2512" s="138"/>
      <c r="U2512" s="154"/>
      <c r="V2512" s="154"/>
      <c r="AF2512" s="137">
        <v>1688</v>
      </c>
      <c r="AG2512" s="137">
        <f t="shared" si="505"/>
        <v>2.7519999999999998</v>
      </c>
      <c r="AK2512" s="137">
        <f t="shared" si="506"/>
        <v>9.0436671088022641E-3</v>
      </c>
      <c r="AL2512" s="137">
        <f t="shared" si="507"/>
        <v>0.99703837395484751</v>
      </c>
      <c r="AM2512" s="137">
        <f t="shared" si="508"/>
        <v>9.0436671088022641E-3</v>
      </c>
      <c r="AN2512" s="137" t="str">
        <f t="shared" si="509"/>
        <v/>
      </c>
      <c r="AO2512" s="137" t="str">
        <f t="shared" si="510"/>
        <v/>
      </c>
      <c r="AP2512" s="137">
        <f t="shared" si="511"/>
        <v>0</v>
      </c>
      <c r="AQ2512" s="137" t="str">
        <f t="shared" si="512"/>
        <v/>
      </c>
      <c r="AR2512" s="137" t="str">
        <f t="shared" si="513"/>
        <v/>
      </c>
      <c r="AZ2512" s="163"/>
      <c r="BA2512" s="142"/>
      <c r="BB2512" s="163"/>
      <c r="BC2512" s="174"/>
      <c r="BD2512" s="174"/>
      <c r="BE2512" s="174"/>
      <c r="BF2512" s="174"/>
      <c r="BG2512" s="164"/>
      <c r="BH2512" s="164"/>
      <c r="BI2512" s="164"/>
      <c r="BK2512" s="137">
        <v>1665</v>
      </c>
      <c r="BL2512" s="137">
        <f t="shared" si="501"/>
        <v>10.649599999999872</v>
      </c>
      <c r="BM2512" s="137">
        <f t="shared" si="502"/>
        <v>0.15465038716181503</v>
      </c>
      <c r="BN2512" s="137">
        <f t="shared" si="503"/>
        <v>3.0650115955416224E-4</v>
      </c>
      <c r="BO2512" s="137" t="str">
        <f t="shared" si="504"/>
        <v/>
      </c>
      <c r="BP2512" s="137" t="str">
        <f t="shared" ref="BP2512:BP2575" si="514">IF($BM2512&lt;(1-$BI$860),$BN2512,"")</f>
        <v/>
      </c>
    </row>
    <row r="2513" spans="3:68" ht="20.100000000000001" customHeight="1" x14ac:dyDescent="0.25">
      <c r="C2513" s="12"/>
      <c r="E2513" s="130"/>
      <c r="F2513" s="130"/>
      <c r="S2513" s="138"/>
      <c r="U2513" s="154"/>
      <c r="V2513" s="154"/>
      <c r="AF2513" s="137">
        <v>1689</v>
      </c>
      <c r="AG2513" s="137">
        <f t="shared" si="505"/>
        <v>2.7560000000000002</v>
      </c>
      <c r="AK2513" s="137">
        <f t="shared" si="506"/>
        <v>8.94458879721792E-3</v>
      </c>
      <c r="AL2513" s="137">
        <f t="shared" si="507"/>
        <v>0.99707435015081292</v>
      </c>
      <c r="AM2513" s="137">
        <f t="shared" si="508"/>
        <v>8.94458879721792E-3</v>
      </c>
      <c r="AN2513" s="137" t="str">
        <f t="shared" si="509"/>
        <v/>
      </c>
      <c r="AO2513" s="137" t="str">
        <f t="shared" si="510"/>
        <v/>
      </c>
      <c r="AP2513" s="137">
        <f t="shared" si="511"/>
        <v>0</v>
      </c>
      <c r="AQ2513" s="137" t="str">
        <f t="shared" si="512"/>
        <v/>
      </c>
      <c r="AR2513" s="137" t="str">
        <f t="shared" si="513"/>
        <v/>
      </c>
      <c r="AZ2513" s="163"/>
      <c r="BA2513" s="142"/>
      <c r="BB2513" s="163"/>
      <c r="BC2513" s="174"/>
      <c r="BD2513" s="174"/>
      <c r="BE2513" s="174"/>
      <c r="BF2513" s="174"/>
      <c r="BG2513" s="164"/>
      <c r="BH2513" s="164"/>
      <c r="BI2513" s="164"/>
      <c r="BK2513" s="137">
        <v>1666</v>
      </c>
      <c r="BL2513" s="137">
        <f t="shared" si="501"/>
        <v>10.655999999999871</v>
      </c>
      <c r="BM2513" s="137">
        <f t="shared" si="502"/>
        <v>0.15434388600226087</v>
      </c>
      <c r="BN2513" s="137">
        <f t="shared" si="503"/>
        <v>3.0598100972337172E-4</v>
      </c>
      <c r="BO2513" s="137" t="str">
        <f t="shared" si="504"/>
        <v/>
      </c>
      <c r="BP2513" s="137" t="str">
        <f t="shared" si="514"/>
        <v/>
      </c>
    </row>
    <row r="2514" spans="3:68" ht="20.100000000000001" customHeight="1" x14ac:dyDescent="0.25">
      <c r="C2514" s="12"/>
      <c r="E2514" s="130"/>
      <c r="F2514" s="130"/>
      <c r="S2514" s="138"/>
      <c r="U2514" s="154"/>
      <c r="V2514" s="154"/>
      <c r="AF2514" s="137">
        <v>1690</v>
      </c>
      <c r="AG2514" s="137">
        <f t="shared" si="505"/>
        <v>2.76</v>
      </c>
      <c r="AK2514" s="137">
        <f t="shared" si="506"/>
        <v>8.8464543982372315E-3</v>
      </c>
      <c r="AL2514" s="137">
        <f t="shared" si="507"/>
        <v>0.99710993192377384</v>
      </c>
      <c r="AM2514" s="137">
        <f t="shared" si="508"/>
        <v>8.8464543982372315E-3</v>
      </c>
      <c r="AN2514" s="137" t="str">
        <f t="shared" si="509"/>
        <v/>
      </c>
      <c r="AO2514" s="137" t="str">
        <f t="shared" si="510"/>
        <v/>
      </c>
      <c r="AP2514" s="137">
        <f t="shared" si="511"/>
        <v>0</v>
      </c>
      <c r="AQ2514" s="137" t="str">
        <f t="shared" si="512"/>
        <v/>
      </c>
      <c r="AR2514" s="137" t="str">
        <f t="shared" si="513"/>
        <v/>
      </c>
      <c r="AZ2514" s="163"/>
      <c r="BA2514" s="142"/>
      <c r="BB2514" s="163"/>
      <c r="BC2514" s="174"/>
      <c r="BD2514" s="174"/>
      <c r="BE2514" s="174"/>
      <c r="BF2514" s="174"/>
      <c r="BG2514" s="164"/>
      <c r="BH2514" s="164"/>
      <c r="BI2514" s="164"/>
      <c r="BK2514" s="137">
        <v>1667</v>
      </c>
      <c r="BL2514" s="137">
        <f t="shared" si="501"/>
        <v>10.66239999999987</v>
      </c>
      <c r="BM2514" s="137">
        <f t="shared" si="502"/>
        <v>0.1540379049925375</v>
      </c>
      <c r="BN2514" s="137">
        <f t="shared" si="503"/>
        <v>3.0546146731566526E-4</v>
      </c>
      <c r="BO2514" s="137" t="str">
        <f t="shared" si="504"/>
        <v/>
      </c>
      <c r="BP2514" s="137" t="str">
        <f t="shared" si="514"/>
        <v/>
      </c>
    </row>
    <row r="2515" spans="3:68" ht="20.100000000000001" customHeight="1" x14ac:dyDescent="0.25">
      <c r="C2515" s="12"/>
      <c r="E2515" s="130"/>
      <c r="F2515" s="130"/>
      <c r="S2515" s="138"/>
      <c r="U2515" s="154"/>
      <c r="V2515" s="154"/>
      <c r="AF2515" s="137">
        <v>1691</v>
      </c>
      <c r="AG2515" s="137">
        <f t="shared" si="505"/>
        <v>2.7640000000000002</v>
      </c>
      <c r="AK2515" s="137">
        <f t="shared" si="506"/>
        <v>8.7492566788941965E-3</v>
      </c>
      <c r="AL2515" s="137">
        <f t="shared" si="507"/>
        <v>0.99714512303490344</v>
      </c>
      <c r="AM2515" s="137">
        <f t="shared" si="508"/>
        <v>8.7492566788941965E-3</v>
      </c>
      <c r="AN2515" s="137" t="str">
        <f t="shared" si="509"/>
        <v/>
      </c>
      <c r="AO2515" s="137" t="str">
        <f t="shared" si="510"/>
        <v/>
      </c>
      <c r="AP2515" s="137">
        <f t="shared" si="511"/>
        <v>0</v>
      </c>
      <c r="AQ2515" s="137" t="str">
        <f t="shared" si="512"/>
        <v/>
      </c>
      <c r="AR2515" s="137" t="str">
        <f t="shared" si="513"/>
        <v/>
      </c>
      <c r="AZ2515" s="163"/>
      <c r="BA2515" s="142"/>
      <c r="BB2515" s="163"/>
      <c r="BC2515" s="174"/>
      <c r="BD2515" s="174"/>
      <c r="BE2515" s="174"/>
      <c r="BF2515" s="174"/>
      <c r="BG2515" s="164"/>
      <c r="BH2515" s="164"/>
      <c r="BI2515" s="164"/>
      <c r="BK2515" s="137">
        <v>1668</v>
      </c>
      <c r="BL2515" s="137">
        <f t="shared" si="501"/>
        <v>10.668799999999869</v>
      </c>
      <c r="BM2515" s="137">
        <f t="shared" si="502"/>
        <v>0.15373244352522183</v>
      </c>
      <c r="BN2515" s="137">
        <f t="shared" si="503"/>
        <v>3.0494253256482806E-4</v>
      </c>
      <c r="BO2515" s="137" t="str">
        <f t="shared" si="504"/>
        <v/>
      </c>
      <c r="BP2515" s="137" t="str">
        <f t="shared" si="514"/>
        <v/>
      </c>
    </row>
    <row r="2516" spans="3:68" ht="20.100000000000001" customHeight="1" x14ac:dyDescent="0.25">
      <c r="C2516" s="12"/>
      <c r="E2516" s="130"/>
      <c r="F2516" s="130"/>
      <c r="S2516" s="138"/>
      <c r="U2516" s="154"/>
      <c r="V2516" s="154"/>
      <c r="AF2516" s="137">
        <v>1692</v>
      </c>
      <c r="AG2516" s="137">
        <f t="shared" si="505"/>
        <v>2.7679999999999998</v>
      </c>
      <c r="AK2516" s="137">
        <f t="shared" si="506"/>
        <v>8.6529884409224447E-3</v>
      </c>
      <c r="AL2516" s="137">
        <f t="shared" si="507"/>
        <v>0.99717992721651194</v>
      </c>
      <c r="AM2516" s="137">
        <f t="shared" si="508"/>
        <v>8.6529884409224447E-3</v>
      </c>
      <c r="AN2516" s="137" t="str">
        <f t="shared" si="509"/>
        <v/>
      </c>
      <c r="AO2516" s="137" t="str">
        <f t="shared" si="510"/>
        <v/>
      </c>
      <c r="AP2516" s="137">
        <f t="shared" si="511"/>
        <v>0</v>
      </c>
      <c r="AQ2516" s="137" t="str">
        <f t="shared" si="512"/>
        <v/>
      </c>
      <c r="AR2516" s="137" t="str">
        <f t="shared" si="513"/>
        <v/>
      </c>
      <c r="AZ2516" s="163"/>
      <c r="BA2516" s="142"/>
      <c r="BB2516" s="163"/>
      <c r="BC2516" s="174"/>
      <c r="BD2516" s="174"/>
      <c r="BE2516" s="174"/>
      <c r="BF2516" s="174"/>
      <c r="BG2516" s="164"/>
      <c r="BH2516" s="164"/>
      <c r="BI2516" s="164"/>
      <c r="BK2516" s="137">
        <v>1669</v>
      </c>
      <c r="BL2516" s="137">
        <f t="shared" si="501"/>
        <v>10.675199999999869</v>
      </c>
      <c r="BM2516" s="137">
        <f t="shared" si="502"/>
        <v>0.15342750099265701</v>
      </c>
      <c r="BN2516" s="137">
        <f t="shared" si="503"/>
        <v>3.0442420570062079E-4</v>
      </c>
      <c r="BO2516" s="137" t="str">
        <f t="shared" si="504"/>
        <v/>
      </c>
      <c r="BP2516" s="137" t="str">
        <f t="shared" si="514"/>
        <v/>
      </c>
    </row>
    <row r="2517" spans="3:68" ht="20.100000000000001" customHeight="1" x14ac:dyDescent="0.25">
      <c r="C2517" s="12"/>
      <c r="E2517" s="130"/>
      <c r="F2517" s="130"/>
      <c r="S2517" s="138"/>
      <c r="U2517" s="154"/>
      <c r="V2517" s="154"/>
      <c r="AF2517" s="137">
        <v>1693</v>
      </c>
      <c r="AG2517" s="137">
        <f t="shared" si="505"/>
        <v>2.7720000000000002</v>
      </c>
      <c r="AK2517" s="137">
        <f t="shared" si="506"/>
        <v>8.5576425208319339E-3</v>
      </c>
      <c r="AL2517" s="137">
        <f t="shared" si="507"/>
        <v>0.99721434817218646</v>
      </c>
      <c r="AM2517" s="137">
        <f t="shared" si="508"/>
        <v>8.5576425208319339E-3</v>
      </c>
      <c r="AN2517" s="137" t="str">
        <f t="shared" si="509"/>
        <v/>
      </c>
      <c r="AO2517" s="137" t="str">
        <f t="shared" si="510"/>
        <v/>
      </c>
      <c r="AP2517" s="137">
        <f t="shared" si="511"/>
        <v>0</v>
      </c>
      <c r="AQ2517" s="137" t="str">
        <f t="shared" si="512"/>
        <v/>
      </c>
      <c r="AR2517" s="137" t="str">
        <f t="shared" si="513"/>
        <v/>
      </c>
      <c r="AZ2517" s="163"/>
      <c r="BA2517" s="142"/>
      <c r="BB2517" s="163"/>
      <c r="BC2517" s="174"/>
      <c r="BD2517" s="174"/>
      <c r="BE2517" s="174"/>
      <c r="BF2517" s="174"/>
      <c r="BG2517" s="164"/>
      <c r="BH2517" s="164"/>
      <c r="BI2517" s="164"/>
      <c r="BK2517" s="137">
        <v>1670</v>
      </c>
      <c r="BL2517" s="137">
        <f t="shared" si="501"/>
        <v>10.681599999999868</v>
      </c>
      <c r="BM2517" s="137">
        <f t="shared" si="502"/>
        <v>0.15312307678695639</v>
      </c>
      <c r="BN2517" s="137">
        <f t="shared" si="503"/>
        <v>3.0390648694875178E-4</v>
      </c>
      <c r="BO2517" s="137" t="str">
        <f t="shared" si="504"/>
        <v/>
      </c>
      <c r="BP2517" s="137" t="str">
        <f t="shared" si="514"/>
        <v/>
      </c>
    </row>
    <row r="2518" spans="3:68" ht="20.100000000000001" customHeight="1" x14ac:dyDescent="0.25">
      <c r="C2518" s="12"/>
      <c r="E2518" s="130"/>
      <c r="F2518" s="130"/>
      <c r="S2518" s="138"/>
      <c r="U2518" s="154"/>
      <c r="V2518" s="154"/>
      <c r="AF2518" s="137">
        <v>1694</v>
      </c>
      <c r="AG2518" s="137">
        <f t="shared" si="505"/>
        <v>2.7759999999999998</v>
      </c>
      <c r="AK2518" s="137">
        <f t="shared" si="506"/>
        <v>8.4632117899824232E-3</v>
      </c>
      <c r="AL2518" s="137">
        <f t="shared" si="507"/>
        <v>0.99724838957692941</v>
      </c>
      <c r="AM2518" s="137">
        <f t="shared" si="508"/>
        <v>8.4632117899824232E-3</v>
      </c>
      <c r="AN2518" s="137" t="str">
        <f t="shared" si="509"/>
        <v/>
      </c>
      <c r="AO2518" s="137" t="str">
        <f t="shared" si="510"/>
        <v/>
      </c>
      <c r="AP2518" s="137">
        <f t="shared" si="511"/>
        <v>0</v>
      </c>
      <c r="AQ2518" s="137" t="str">
        <f t="shared" si="512"/>
        <v/>
      </c>
      <c r="AR2518" s="137" t="str">
        <f t="shared" si="513"/>
        <v/>
      </c>
      <c r="AZ2518" s="163"/>
      <c r="BA2518" s="142"/>
      <c r="BB2518" s="163"/>
      <c r="BC2518" s="174"/>
      <c r="BD2518" s="174"/>
      <c r="BE2518" s="174"/>
      <c r="BF2518" s="174"/>
      <c r="BG2518" s="164"/>
      <c r="BH2518" s="164"/>
      <c r="BI2518" s="164"/>
      <c r="BK2518" s="137">
        <v>1671</v>
      </c>
      <c r="BL2518" s="137">
        <f t="shared" si="501"/>
        <v>10.687999999999867</v>
      </c>
      <c r="BM2518" s="137">
        <f t="shared" si="502"/>
        <v>0.15281917030000763</v>
      </c>
      <c r="BN2518" s="137">
        <f t="shared" si="503"/>
        <v>3.0338937652987785E-4</v>
      </c>
      <c r="BO2518" s="137" t="str">
        <f t="shared" si="504"/>
        <v/>
      </c>
      <c r="BP2518" s="137" t="str">
        <f t="shared" si="514"/>
        <v/>
      </c>
    </row>
    <row r="2519" spans="3:68" ht="20.100000000000001" customHeight="1" x14ac:dyDescent="0.25">
      <c r="C2519" s="12"/>
      <c r="E2519" s="130"/>
      <c r="F2519" s="130"/>
      <c r="S2519" s="138"/>
      <c r="U2519" s="154"/>
      <c r="V2519" s="154"/>
      <c r="AF2519" s="137">
        <v>1695</v>
      </c>
      <c r="AG2519" s="137">
        <f t="shared" si="505"/>
        <v>2.7800000000000002</v>
      </c>
      <c r="AK2519" s="137">
        <f t="shared" si="506"/>
        <v>8.3696891546530226E-3</v>
      </c>
      <c r="AL2519" s="137">
        <f t="shared" si="507"/>
        <v>0.99728205507729872</v>
      </c>
      <c r="AM2519" s="137">
        <f t="shared" si="508"/>
        <v>8.3696891546530226E-3</v>
      </c>
      <c r="AN2519" s="137" t="str">
        <f t="shared" si="509"/>
        <v/>
      </c>
      <c r="AO2519" s="137" t="str">
        <f t="shared" si="510"/>
        <v/>
      </c>
      <c r="AP2519" s="137">
        <f t="shared" si="511"/>
        <v>0</v>
      </c>
      <c r="AQ2519" s="137" t="str">
        <f t="shared" si="512"/>
        <v/>
      </c>
      <c r="AR2519" s="137" t="str">
        <f t="shared" si="513"/>
        <v/>
      </c>
      <c r="AZ2519" s="163"/>
      <c r="BA2519" s="142"/>
      <c r="BB2519" s="163"/>
      <c r="BC2519" s="174"/>
      <c r="BD2519" s="174"/>
      <c r="BE2519" s="174"/>
      <c r="BF2519" s="174"/>
      <c r="BG2519" s="164"/>
      <c r="BH2519" s="164"/>
      <c r="BI2519" s="164"/>
      <c r="BK2519" s="137">
        <v>1672</v>
      </c>
      <c r="BL2519" s="137">
        <f t="shared" si="501"/>
        <v>10.694399999999867</v>
      </c>
      <c r="BM2519" s="137">
        <f t="shared" si="502"/>
        <v>0.15251578092347776</v>
      </c>
      <c r="BN2519" s="137">
        <f t="shared" si="503"/>
        <v>3.0287287466146395E-4</v>
      </c>
      <c r="BO2519" s="137" t="str">
        <f t="shared" si="504"/>
        <v/>
      </c>
      <c r="BP2519" s="137" t="str">
        <f t="shared" si="514"/>
        <v/>
      </c>
    </row>
    <row r="2520" spans="3:68" ht="20.100000000000001" customHeight="1" x14ac:dyDescent="0.25">
      <c r="C2520" s="12"/>
      <c r="E2520" s="130"/>
      <c r="F2520" s="130"/>
      <c r="S2520" s="138"/>
      <c r="U2520" s="154"/>
      <c r="V2520" s="154"/>
      <c r="AF2520" s="137">
        <v>1696</v>
      </c>
      <c r="AG2520" s="137">
        <f t="shared" si="505"/>
        <v>2.7839999999999998</v>
      </c>
      <c r="AK2520" s="137">
        <f t="shared" si="506"/>
        <v>8.2770675561084951E-3</v>
      </c>
      <c r="AL2520" s="137">
        <f t="shared" si="507"/>
        <v>0.99731534829154744</v>
      </c>
      <c r="AM2520" s="137">
        <f t="shared" si="508"/>
        <v>8.2770675561084951E-3</v>
      </c>
      <c r="AN2520" s="137" t="str">
        <f t="shared" si="509"/>
        <v/>
      </c>
      <c r="AO2520" s="137" t="str">
        <f t="shared" si="510"/>
        <v/>
      </c>
      <c r="AP2520" s="137">
        <f t="shared" si="511"/>
        <v>0</v>
      </c>
      <c r="AQ2520" s="137" t="str">
        <f t="shared" si="512"/>
        <v/>
      </c>
      <c r="AR2520" s="137" t="str">
        <f t="shared" si="513"/>
        <v/>
      </c>
      <c r="AZ2520" s="163"/>
      <c r="BA2520" s="142"/>
      <c r="BB2520" s="163"/>
      <c r="BC2520" s="174"/>
      <c r="BD2520" s="174"/>
      <c r="BE2520" s="174"/>
      <c r="BF2520" s="174"/>
      <c r="BG2520" s="164"/>
      <c r="BH2520" s="164"/>
      <c r="BI2520" s="164"/>
      <c r="BK2520" s="137">
        <v>1673</v>
      </c>
      <c r="BL2520" s="137">
        <f t="shared" si="501"/>
        <v>10.700799999999866</v>
      </c>
      <c r="BM2520" s="137">
        <f t="shared" si="502"/>
        <v>0.15221290804881629</v>
      </c>
      <c r="BN2520" s="137">
        <f t="shared" si="503"/>
        <v>3.0235698155572921E-4</v>
      </c>
      <c r="BO2520" s="137" t="str">
        <f t="shared" si="504"/>
        <v/>
      </c>
      <c r="BP2520" s="137" t="str">
        <f t="shared" si="514"/>
        <v/>
      </c>
    </row>
    <row r="2521" spans="3:68" ht="20.100000000000001" customHeight="1" x14ac:dyDescent="0.25">
      <c r="C2521" s="12"/>
      <c r="E2521" s="130"/>
      <c r="F2521" s="130"/>
      <c r="S2521" s="138"/>
      <c r="U2521" s="154"/>
      <c r="V2521" s="154"/>
      <c r="AF2521" s="137">
        <v>1697</v>
      </c>
      <c r="AG2521" s="137">
        <f t="shared" si="505"/>
        <v>2.7880000000000003</v>
      </c>
      <c r="AK2521" s="137">
        <f t="shared" si="506"/>
        <v>8.1853399706617643E-3</v>
      </c>
      <c r="AL2521" s="137">
        <f t="shared" si="507"/>
        <v>0.99734827280976357</v>
      </c>
      <c r="AM2521" s="137">
        <f t="shared" si="508"/>
        <v>8.1853399706617643E-3</v>
      </c>
      <c r="AN2521" s="137" t="str">
        <f t="shared" si="509"/>
        <v/>
      </c>
      <c r="AO2521" s="137" t="str">
        <f t="shared" si="510"/>
        <v/>
      </c>
      <c r="AP2521" s="137">
        <f t="shared" si="511"/>
        <v>0</v>
      </c>
      <c r="AQ2521" s="137" t="str">
        <f t="shared" si="512"/>
        <v/>
      </c>
      <c r="AR2521" s="137" t="str">
        <f t="shared" si="513"/>
        <v/>
      </c>
      <c r="AZ2521" s="163"/>
      <c r="BA2521" s="142"/>
      <c r="BB2521" s="163"/>
      <c r="BC2521" s="174"/>
      <c r="BD2521" s="174"/>
      <c r="BE2521" s="174"/>
      <c r="BF2521" s="174"/>
      <c r="BG2521" s="164"/>
      <c r="BH2521" s="164"/>
      <c r="BI2521" s="164"/>
      <c r="BK2521" s="137">
        <v>1674</v>
      </c>
      <c r="BL2521" s="137">
        <f t="shared" si="501"/>
        <v>10.707199999999865</v>
      </c>
      <c r="BM2521" s="137">
        <f t="shared" si="502"/>
        <v>0.15191055106726056</v>
      </c>
      <c r="BN2521" s="137">
        <f t="shared" si="503"/>
        <v>3.0184169742120126E-4</v>
      </c>
      <c r="BO2521" s="137" t="str">
        <f t="shared" si="504"/>
        <v/>
      </c>
      <c r="BP2521" s="137" t="str">
        <f t="shared" si="514"/>
        <v/>
      </c>
    </row>
    <row r="2522" spans="3:68" ht="20.100000000000001" customHeight="1" x14ac:dyDescent="0.25">
      <c r="C2522" s="12"/>
      <c r="E2522" s="130"/>
      <c r="F2522" s="130"/>
      <c r="S2522" s="138"/>
      <c r="U2522" s="154"/>
      <c r="V2522" s="154"/>
      <c r="AF2522" s="137">
        <v>1698</v>
      </c>
      <c r="AG2522" s="137">
        <f t="shared" si="505"/>
        <v>2.7919999999999998</v>
      </c>
      <c r="AK2522" s="137">
        <f t="shared" si="506"/>
        <v>8.094499409733228E-3</v>
      </c>
      <c r="AL2522" s="137">
        <f t="shared" si="507"/>
        <v>0.99738083219401052</v>
      </c>
      <c r="AM2522" s="137">
        <f t="shared" si="508"/>
        <v>8.094499409733228E-3</v>
      </c>
      <c r="AN2522" s="137" t="str">
        <f t="shared" si="509"/>
        <v/>
      </c>
      <c r="AO2522" s="137" t="str">
        <f t="shared" si="510"/>
        <v/>
      </c>
      <c r="AP2522" s="137">
        <f t="shared" si="511"/>
        <v>0</v>
      </c>
      <c r="AQ2522" s="137" t="str">
        <f t="shared" si="512"/>
        <v/>
      </c>
      <c r="AR2522" s="137" t="str">
        <f t="shared" si="513"/>
        <v/>
      </c>
      <c r="AZ2522" s="163"/>
      <c r="BA2522" s="142"/>
      <c r="BB2522" s="163"/>
      <c r="BC2522" s="174"/>
      <c r="BD2522" s="174"/>
      <c r="BE2522" s="174"/>
      <c r="BF2522" s="174"/>
      <c r="BG2522" s="164"/>
      <c r="BH2522" s="164"/>
      <c r="BI2522" s="164"/>
      <c r="BK2522" s="137">
        <v>1675</v>
      </c>
      <c r="BL2522" s="137">
        <f t="shared" si="501"/>
        <v>10.713599999999865</v>
      </c>
      <c r="BM2522" s="137">
        <f t="shared" si="502"/>
        <v>0.15160870936983936</v>
      </c>
      <c r="BN2522" s="137">
        <f t="shared" si="503"/>
        <v>3.0132702246207788E-4</v>
      </c>
      <c r="BO2522" s="137" t="str">
        <f t="shared" si="504"/>
        <v/>
      </c>
      <c r="BP2522" s="137" t="str">
        <f t="shared" si="514"/>
        <v/>
      </c>
    </row>
    <row r="2523" spans="3:68" ht="20.100000000000001" customHeight="1" x14ac:dyDescent="0.25">
      <c r="C2523" s="12"/>
      <c r="E2523" s="130"/>
      <c r="F2523" s="130"/>
      <c r="S2523" s="138"/>
      <c r="U2523" s="154"/>
      <c r="V2523" s="154"/>
      <c r="AF2523" s="137">
        <v>1699</v>
      </c>
      <c r="AG2523" s="137">
        <f t="shared" si="505"/>
        <v>2.7960000000000003</v>
      </c>
      <c r="AK2523" s="137">
        <f t="shared" si="506"/>
        <v>8.0045389199063163E-3</v>
      </c>
      <c r="AL2523" s="137">
        <f t="shared" si="507"/>
        <v>0.99741302997846792</v>
      </c>
      <c r="AM2523" s="137">
        <f t="shared" si="508"/>
        <v>8.0045389199063163E-3</v>
      </c>
      <c r="AN2523" s="137" t="str">
        <f t="shared" si="509"/>
        <v/>
      </c>
      <c r="AO2523" s="137" t="str">
        <f t="shared" si="510"/>
        <v/>
      </c>
      <c r="AP2523" s="137">
        <f t="shared" si="511"/>
        <v>0</v>
      </c>
      <c r="AQ2523" s="137" t="str">
        <f t="shared" si="512"/>
        <v/>
      </c>
      <c r="AR2523" s="137" t="str">
        <f t="shared" si="513"/>
        <v/>
      </c>
      <c r="AZ2523" s="163"/>
      <c r="BA2523" s="142"/>
      <c r="BB2523" s="163"/>
      <c r="BC2523" s="174"/>
      <c r="BD2523" s="174"/>
      <c r="BE2523" s="174"/>
      <c r="BF2523" s="174"/>
      <c r="BG2523" s="164"/>
      <c r="BH2523" s="164"/>
      <c r="BI2523" s="164"/>
      <c r="BK2523" s="137">
        <v>1676</v>
      </c>
      <c r="BL2523" s="137">
        <f t="shared" si="501"/>
        <v>10.719999999999864</v>
      </c>
      <c r="BM2523" s="137">
        <f t="shared" si="502"/>
        <v>0.15130738234737728</v>
      </c>
      <c r="BN2523" s="137">
        <f t="shared" si="503"/>
        <v>3.0081295687842124E-4</v>
      </c>
      <c r="BO2523" s="137" t="str">
        <f t="shared" si="504"/>
        <v/>
      </c>
      <c r="BP2523" s="137" t="str">
        <f t="shared" si="514"/>
        <v/>
      </c>
    </row>
    <row r="2524" spans="3:68" ht="20.100000000000001" customHeight="1" x14ac:dyDescent="0.25">
      <c r="C2524" s="12"/>
      <c r="E2524" s="130"/>
      <c r="F2524" s="130"/>
      <c r="S2524" s="138"/>
      <c r="U2524" s="154"/>
      <c r="V2524" s="154"/>
      <c r="AF2524" s="137">
        <v>1700</v>
      </c>
      <c r="AG2524" s="137">
        <f t="shared" si="505"/>
        <v>2.8</v>
      </c>
      <c r="AK2524" s="137">
        <f t="shared" si="506"/>
        <v>7.9154515829799686E-3</v>
      </c>
      <c r="AL2524" s="137">
        <f t="shared" si="507"/>
        <v>0.99744486966957202</v>
      </c>
      <c r="AM2524" s="137">
        <f t="shared" si="508"/>
        <v>7.9154515829799686E-3</v>
      </c>
      <c r="AN2524" s="137" t="str">
        <f t="shared" si="509"/>
        <v/>
      </c>
      <c r="AO2524" s="137" t="str">
        <f t="shared" si="510"/>
        <v/>
      </c>
      <c r="AP2524" s="137">
        <f t="shared" si="511"/>
        <v>0</v>
      </c>
      <c r="AQ2524" s="137" t="str">
        <f t="shared" si="512"/>
        <v/>
      </c>
      <c r="AR2524" s="137" t="str">
        <f t="shared" si="513"/>
        <v/>
      </c>
      <c r="AZ2524" s="163"/>
      <c r="BA2524" s="142"/>
      <c r="BB2524" s="163"/>
      <c r="BC2524" s="174"/>
      <c r="BD2524" s="174"/>
      <c r="BE2524" s="174"/>
      <c r="BF2524" s="174"/>
      <c r="BG2524" s="164"/>
      <c r="BH2524" s="164"/>
      <c r="BI2524" s="164"/>
      <c r="BK2524" s="137">
        <v>1677</v>
      </c>
      <c r="BL2524" s="137">
        <f t="shared" si="501"/>
        <v>10.726399999999863</v>
      </c>
      <c r="BM2524" s="137">
        <f t="shared" si="502"/>
        <v>0.15100656939049886</v>
      </c>
      <c r="BN2524" s="137">
        <f t="shared" si="503"/>
        <v>3.002995008660192E-4</v>
      </c>
      <c r="BO2524" s="137" t="str">
        <f t="shared" si="504"/>
        <v/>
      </c>
      <c r="BP2524" s="137" t="str">
        <f t="shared" si="514"/>
        <v/>
      </c>
    </row>
    <row r="2525" spans="3:68" ht="20.100000000000001" customHeight="1" x14ac:dyDescent="0.25">
      <c r="C2525" s="12"/>
      <c r="E2525" s="130"/>
      <c r="F2525" s="130"/>
      <c r="S2525" s="138"/>
      <c r="U2525" s="154"/>
      <c r="V2525" s="154"/>
      <c r="AF2525" s="137">
        <v>1701</v>
      </c>
      <c r="AG2525" s="137">
        <f t="shared" si="505"/>
        <v>2.8040000000000003</v>
      </c>
      <c r="AK2525" s="137">
        <f t="shared" si="506"/>
        <v>7.8272305160173687E-3</v>
      </c>
      <c r="AL2525" s="137">
        <f t="shared" si="507"/>
        <v>0.99747635474615681</v>
      </c>
      <c r="AM2525" s="137">
        <f t="shared" si="508"/>
        <v>7.8272305160173687E-3</v>
      </c>
      <c r="AN2525" s="137" t="str">
        <f t="shared" si="509"/>
        <v/>
      </c>
      <c r="AO2525" s="137" t="str">
        <f t="shared" si="510"/>
        <v/>
      </c>
      <c r="AP2525" s="137">
        <f t="shared" si="511"/>
        <v>0</v>
      </c>
      <c r="AQ2525" s="137" t="str">
        <f t="shared" si="512"/>
        <v/>
      </c>
      <c r="AR2525" s="137" t="str">
        <f t="shared" si="513"/>
        <v/>
      </c>
      <c r="AZ2525" s="163"/>
      <c r="BA2525" s="142"/>
      <c r="BB2525" s="163"/>
      <c r="BC2525" s="174"/>
      <c r="BD2525" s="174"/>
      <c r="BE2525" s="174"/>
      <c r="BF2525" s="174"/>
      <c r="BG2525" s="164"/>
      <c r="BH2525" s="164"/>
      <c r="BI2525" s="164"/>
      <c r="BK2525" s="137">
        <v>1678</v>
      </c>
      <c r="BL2525" s="137">
        <f t="shared" si="501"/>
        <v>10.732799999999862</v>
      </c>
      <c r="BM2525" s="137">
        <f t="shared" si="502"/>
        <v>0.15070626988963284</v>
      </c>
      <c r="BN2525" s="137">
        <f t="shared" si="503"/>
        <v>2.9978665461655174E-4</v>
      </c>
      <c r="BO2525" s="137" t="str">
        <f t="shared" si="504"/>
        <v/>
      </c>
      <c r="BP2525" s="137" t="str">
        <f t="shared" si="514"/>
        <v/>
      </c>
    </row>
    <row r="2526" spans="3:68" ht="20.100000000000001" customHeight="1" x14ac:dyDescent="0.25">
      <c r="C2526" s="12"/>
      <c r="E2526" s="130"/>
      <c r="F2526" s="130"/>
      <c r="S2526" s="138"/>
      <c r="U2526" s="154"/>
      <c r="V2526" s="154"/>
      <c r="AF2526" s="137">
        <v>1702</v>
      </c>
      <c r="AG2526" s="137">
        <f t="shared" si="505"/>
        <v>2.8079999999999998</v>
      </c>
      <c r="AK2526" s="137">
        <f t="shared" si="506"/>
        <v>7.739868871391698E-3</v>
      </c>
      <c r="AL2526" s="137">
        <f t="shared" si="507"/>
        <v>0.99750748865959504</v>
      </c>
      <c r="AM2526" s="137">
        <f t="shared" si="508"/>
        <v>7.739868871391698E-3</v>
      </c>
      <c r="AN2526" s="137" t="str">
        <f t="shared" si="509"/>
        <v/>
      </c>
      <c r="AO2526" s="137" t="str">
        <f t="shared" si="510"/>
        <v/>
      </c>
      <c r="AP2526" s="137">
        <f t="shared" si="511"/>
        <v>0</v>
      </c>
      <c r="AQ2526" s="137" t="str">
        <f t="shared" si="512"/>
        <v/>
      </c>
      <c r="AR2526" s="137" t="str">
        <f t="shared" si="513"/>
        <v/>
      </c>
      <c r="AZ2526" s="163"/>
      <c r="BA2526" s="142"/>
      <c r="BB2526" s="163"/>
      <c r="BC2526" s="174"/>
      <c r="BD2526" s="174"/>
      <c r="BE2526" s="174"/>
      <c r="BF2526" s="174"/>
      <c r="BG2526" s="164"/>
      <c r="BH2526" s="164"/>
      <c r="BI2526" s="164"/>
      <c r="BK2526" s="137">
        <v>1679</v>
      </c>
      <c r="BL2526" s="137">
        <f t="shared" si="501"/>
        <v>10.739199999999862</v>
      </c>
      <c r="BM2526" s="137">
        <f t="shared" si="502"/>
        <v>0.15040648323501629</v>
      </c>
      <c r="BN2526" s="137">
        <f t="shared" si="503"/>
        <v>2.9927441831717472E-4</v>
      </c>
      <c r="BO2526" s="137" t="str">
        <f t="shared" si="504"/>
        <v/>
      </c>
      <c r="BP2526" s="137" t="str">
        <f t="shared" si="514"/>
        <v/>
      </c>
    </row>
    <row r="2527" spans="3:68" ht="20.100000000000001" customHeight="1" x14ac:dyDescent="0.25">
      <c r="C2527" s="12"/>
      <c r="E2527" s="130"/>
      <c r="F2527" s="130"/>
      <c r="S2527" s="138"/>
      <c r="U2527" s="154"/>
      <c r="V2527" s="154"/>
      <c r="AF2527" s="137">
        <v>1703</v>
      </c>
      <c r="AG2527" s="137">
        <f t="shared" si="505"/>
        <v>2.8120000000000003</v>
      </c>
      <c r="AK2527" s="137">
        <f t="shared" si="506"/>
        <v>7.6533598368282241E-3</v>
      </c>
      <c r="AL2527" s="137">
        <f t="shared" si="507"/>
        <v>0.99753827483393986</v>
      </c>
      <c r="AM2527" s="137">
        <f t="shared" si="508"/>
        <v>7.6533598368282241E-3</v>
      </c>
      <c r="AN2527" s="137" t="str">
        <f t="shared" si="509"/>
        <v/>
      </c>
      <c r="AO2527" s="137" t="str">
        <f t="shared" si="510"/>
        <v/>
      </c>
      <c r="AP2527" s="137">
        <f t="shared" si="511"/>
        <v>0</v>
      </c>
      <c r="AQ2527" s="137" t="str">
        <f t="shared" si="512"/>
        <v/>
      </c>
      <c r="AR2527" s="137" t="str">
        <f t="shared" si="513"/>
        <v/>
      </c>
      <c r="AZ2527" s="163"/>
      <c r="BA2527" s="142"/>
      <c r="BB2527" s="163"/>
      <c r="BC2527" s="174"/>
      <c r="BD2527" s="174"/>
      <c r="BE2527" s="174"/>
      <c r="BF2527" s="174"/>
      <c r="BG2527" s="164"/>
      <c r="BH2527" s="164"/>
      <c r="BI2527" s="164"/>
      <c r="BK2527" s="137">
        <v>1680</v>
      </c>
      <c r="BL2527" s="137">
        <f t="shared" si="501"/>
        <v>10.745599999999861</v>
      </c>
      <c r="BM2527" s="137">
        <f t="shared" si="502"/>
        <v>0.15010720881669912</v>
      </c>
      <c r="BN2527" s="137">
        <f t="shared" si="503"/>
        <v>2.9876279215179657E-4</v>
      </c>
      <c r="BO2527" s="137" t="str">
        <f t="shared" si="504"/>
        <v/>
      </c>
      <c r="BP2527" s="137" t="str">
        <f t="shared" si="514"/>
        <v/>
      </c>
    </row>
    <row r="2528" spans="3:68" ht="20.100000000000001" customHeight="1" x14ac:dyDescent="0.25">
      <c r="C2528" s="12"/>
      <c r="E2528" s="130"/>
      <c r="F2528" s="130"/>
      <c r="S2528" s="138"/>
      <c r="U2528" s="154"/>
      <c r="V2528" s="154"/>
      <c r="AF2528" s="137">
        <v>1704</v>
      </c>
      <c r="AG2528" s="137">
        <f t="shared" si="505"/>
        <v>2.8159999999999998</v>
      </c>
      <c r="AK2528" s="137">
        <f t="shared" si="506"/>
        <v>7.5676966354434258E-3</v>
      </c>
      <c r="AL2528" s="137">
        <f t="shared" si="507"/>
        <v>0.99756871666606572</v>
      </c>
      <c r="AM2528" s="137">
        <f t="shared" si="508"/>
        <v>7.5676966354434258E-3</v>
      </c>
      <c r="AN2528" s="137" t="str">
        <f t="shared" si="509"/>
        <v/>
      </c>
      <c r="AO2528" s="137" t="str">
        <f t="shared" si="510"/>
        <v/>
      </c>
      <c r="AP2528" s="137">
        <f t="shared" si="511"/>
        <v>0</v>
      </c>
      <c r="AQ2528" s="137" t="str">
        <f t="shared" si="512"/>
        <v/>
      </c>
      <c r="AR2528" s="137" t="str">
        <f t="shared" si="513"/>
        <v/>
      </c>
      <c r="AZ2528" s="163"/>
      <c r="BA2528" s="142"/>
      <c r="BB2528" s="163"/>
      <c r="BC2528" s="174"/>
      <c r="BD2528" s="174"/>
      <c r="BE2528" s="174"/>
      <c r="BF2528" s="174"/>
      <c r="BG2528" s="164"/>
      <c r="BH2528" s="164"/>
      <c r="BI2528" s="164"/>
      <c r="BK2528" s="137">
        <v>1681</v>
      </c>
      <c r="BL2528" s="137">
        <f t="shared" si="501"/>
        <v>10.75199999999986</v>
      </c>
      <c r="BM2528" s="137">
        <f t="shared" si="502"/>
        <v>0.14980844602454732</v>
      </c>
      <c r="BN2528" s="137">
        <f t="shared" si="503"/>
        <v>2.9825177629927424E-4</v>
      </c>
      <c r="BO2528" s="137" t="str">
        <f t="shared" si="504"/>
        <v/>
      </c>
      <c r="BP2528" s="137" t="str">
        <f t="shared" si="514"/>
        <v/>
      </c>
    </row>
    <row r="2529" spans="3:68" ht="20.100000000000001" customHeight="1" x14ac:dyDescent="0.25">
      <c r="C2529" s="12"/>
      <c r="E2529" s="130"/>
      <c r="F2529" s="130"/>
      <c r="S2529" s="138"/>
      <c r="U2529" s="154"/>
      <c r="V2529" s="154"/>
      <c r="AF2529" s="137">
        <v>1705</v>
      </c>
      <c r="AG2529" s="137">
        <f t="shared" si="505"/>
        <v>2.8200000000000003</v>
      </c>
      <c r="AK2529" s="137">
        <f t="shared" si="506"/>
        <v>7.4828725257805526E-3</v>
      </c>
      <c r="AL2529" s="137">
        <f t="shared" si="507"/>
        <v>0.9975988175258107</v>
      </c>
      <c r="AM2529" s="137">
        <f t="shared" si="508"/>
        <v>7.4828725257805526E-3</v>
      </c>
      <c r="AN2529" s="137" t="str">
        <f t="shared" si="509"/>
        <v/>
      </c>
      <c r="AO2529" s="137" t="str">
        <f t="shared" si="510"/>
        <v/>
      </c>
      <c r="AP2529" s="137">
        <f t="shared" si="511"/>
        <v>0</v>
      </c>
      <c r="AQ2529" s="137" t="str">
        <f t="shared" si="512"/>
        <v/>
      </c>
      <c r="AR2529" s="137" t="str">
        <f t="shared" si="513"/>
        <v/>
      </c>
      <c r="AZ2529" s="163"/>
      <c r="BA2529" s="142"/>
      <c r="BB2529" s="163"/>
      <c r="BC2529" s="174"/>
      <c r="BD2529" s="174"/>
      <c r="BE2529" s="174"/>
      <c r="BF2529" s="174"/>
      <c r="BG2529" s="164"/>
      <c r="BH2529" s="164"/>
      <c r="BI2529" s="164"/>
      <c r="BK2529" s="137">
        <v>1682</v>
      </c>
      <c r="BL2529" s="137">
        <f t="shared" si="501"/>
        <v>10.75839999999986</v>
      </c>
      <c r="BM2529" s="137">
        <f t="shared" si="502"/>
        <v>0.14951019424824805</v>
      </c>
      <c r="BN2529" s="137">
        <f t="shared" si="503"/>
        <v>2.9774137093463438E-4</v>
      </c>
      <c r="BO2529" s="137" t="str">
        <f t="shared" si="504"/>
        <v/>
      </c>
      <c r="BP2529" s="137" t="str">
        <f t="shared" si="514"/>
        <v/>
      </c>
    </row>
    <row r="2530" spans="3:68" ht="20.100000000000001" customHeight="1" x14ac:dyDescent="0.25">
      <c r="C2530" s="12"/>
      <c r="E2530" s="130"/>
      <c r="F2530" s="130"/>
      <c r="S2530" s="138"/>
      <c r="U2530" s="154"/>
      <c r="V2530" s="154"/>
      <c r="AF2530" s="137">
        <v>1706</v>
      </c>
      <c r="AG2530" s="137">
        <f t="shared" si="505"/>
        <v>2.8239999999999998</v>
      </c>
      <c r="AK2530" s="137">
        <f t="shared" si="506"/>
        <v>7.3988808018422966E-3</v>
      </c>
      <c r="AL2530" s="137">
        <f t="shared" si="507"/>
        <v>0.99762858075611804</v>
      </c>
      <c r="AM2530" s="137">
        <f t="shared" si="508"/>
        <v>7.3988808018422966E-3</v>
      </c>
      <c r="AN2530" s="137" t="str">
        <f t="shared" si="509"/>
        <v/>
      </c>
      <c r="AO2530" s="137" t="str">
        <f t="shared" si="510"/>
        <v/>
      </c>
      <c r="AP2530" s="137">
        <f t="shared" si="511"/>
        <v>0</v>
      </c>
      <c r="AQ2530" s="137" t="str">
        <f t="shared" si="512"/>
        <v/>
      </c>
      <c r="AR2530" s="137" t="str">
        <f t="shared" si="513"/>
        <v/>
      </c>
      <c r="AZ2530" s="163"/>
      <c r="BA2530" s="142"/>
      <c r="BB2530" s="163"/>
      <c r="BC2530" s="174"/>
      <c r="BD2530" s="174"/>
      <c r="BE2530" s="174"/>
      <c r="BF2530" s="174"/>
      <c r="BG2530" s="164"/>
      <c r="BH2530" s="164"/>
      <c r="BI2530" s="164"/>
      <c r="BK2530" s="137">
        <v>1683</v>
      </c>
      <c r="BL2530" s="137">
        <f t="shared" si="501"/>
        <v>10.764799999999859</v>
      </c>
      <c r="BM2530" s="137">
        <f t="shared" si="502"/>
        <v>0.14921245287731341</v>
      </c>
      <c r="BN2530" s="137">
        <f t="shared" si="503"/>
        <v>2.972315762292399E-4</v>
      </c>
      <c r="BO2530" s="137" t="str">
        <f t="shared" si="504"/>
        <v/>
      </c>
      <c r="BP2530" s="137" t="str">
        <f t="shared" si="514"/>
        <v/>
      </c>
    </row>
    <row r="2531" spans="3:68" ht="20.100000000000001" customHeight="1" x14ac:dyDescent="0.25">
      <c r="C2531" s="12"/>
      <c r="E2531" s="130"/>
      <c r="F2531" s="130"/>
      <c r="S2531" s="138"/>
      <c r="U2531" s="154"/>
      <c r="V2531" s="154"/>
      <c r="AF2531" s="137">
        <v>1707</v>
      </c>
      <c r="AG2531" s="137">
        <f t="shared" si="505"/>
        <v>2.8280000000000003</v>
      </c>
      <c r="AK2531" s="137">
        <f t="shared" si="506"/>
        <v>7.3157147931199405E-3</v>
      </c>
      <c r="AL2531" s="137">
        <f t="shared" si="507"/>
        <v>0.99765800967317753</v>
      </c>
      <c r="AM2531" s="137">
        <f t="shared" si="508"/>
        <v>7.3157147931199405E-3</v>
      </c>
      <c r="AN2531" s="137" t="str">
        <f t="shared" si="509"/>
        <v/>
      </c>
      <c r="AO2531" s="137" t="str">
        <f t="shared" si="510"/>
        <v/>
      </c>
      <c r="AP2531" s="137">
        <f t="shared" si="511"/>
        <v>0</v>
      </c>
      <c r="AQ2531" s="137" t="str">
        <f t="shared" si="512"/>
        <v/>
      </c>
      <c r="AR2531" s="137" t="str">
        <f t="shared" si="513"/>
        <v/>
      </c>
      <c r="AZ2531" s="163"/>
      <c r="BA2531" s="142"/>
      <c r="BB2531" s="163"/>
      <c r="BC2531" s="174"/>
      <c r="BD2531" s="174"/>
      <c r="BE2531" s="174"/>
      <c r="BF2531" s="174"/>
      <c r="BG2531" s="164"/>
      <c r="BH2531" s="164"/>
      <c r="BI2531" s="164"/>
      <c r="BK2531" s="137">
        <v>1684</v>
      </c>
      <c r="BL2531" s="137">
        <f t="shared" si="501"/>
        <v>10.771199999999858</v>
      </c>
      <c r="BM2531" s="137">
        <f t="shared" si="502"/>
        <v>0.14891522130108417</v>
      </c>
      <c r="BN2531" s="137">
        <f t="shared" si="503"/>
        <v>2.9672239234959652E-4</v>
      </c>
      <c r="BO2531" s="137" t="str">
        <f t="shared" si="504"/>
        <v/>
      </c>
      <c r="BP2531" s="137" t="str">
        <f t="shared" si="514"/>
        <v/>
      </c>
    </row>
    <row r="2532" spans="3:68" ht="20.100000000000001" customHeight="1" x14ac:dyDescent="0.25">
      <c r="C2532" s="12"/>
      <c r="E2532" s="130"/>
      <c r="F2532" s="130"/>
      <c r="S2532" s="138"/>
      <c r="U2532" s="154"/>
      <c r="V2532" s="154"/>
      <c r="AF2532" s="137">
        <v>1708</v>
      </c>
      <c r="AG2532" s="137">
        <f t="shared" si="505"/>
        <v>2.8319999999999999</v>
      </c>
      <c r="AK2532" s="137">
        <f t="shared" si="506"/>
        <v>7.2333678646196876E-3</v>
      </c>
      <c r="AL2532" s="137">
        <f t="shared" si="507"/>
        <v>0.99768710756656831</v>
      </c>
      <c r="AM2532" s="137">
        <f t="shared" si="508"/>
        <v>7.2333678646196876E-3</v>
      </c>
      <c r="AN2532" s="137" t="str">
        <f t="shared" si="509"/>
        <v/>
      </c>
      <c r="AO2532" s="137" t="str">
        <f t="shared" si="510"/>
        <v/>
      </c>
      <c r="AP2532" s="137">
        <f t="shared" si="511"/>
        <v>0</v>
      </c>
      <c r="AQ2532" s="137" t="str">
        <f t="shared" si="512"/>
        <v/>
      </c>
      <c r="AR2532" s="137" t="str">
        <f t="shared" si="513"/>
        <v/>
      </c>
      <c r="AZ2532" s="163"/>
      <c r="BA2532" s="142"/>
      <c r="BB2532" s="163"/>
      <c r="BC2532" s="174"/>
      <c r="BD2532" s="174"/>
      <c r="BE2532" s="174"/>
      <c r="BF2532" s="174"/>
      <c r="BG2532" s="164"/>
      <c r="BH2532" s="164"/>
      <c r="BI2532" s="164"/>
      <c r="BK2532" s="137">
        <v>1685</v>
      </c>
      <c r="BL2532" s="137">
        <f t="shared" si="501"/>
        <v>10.777599999999858</v>
      </c>
      <c r="BM2532" s="137">
        <f t="shared" si="502"/>
        <v>0.14861849890873458</v>
      </c>
      <c r="BN2532" s="137">
        <f t="shared" si="503"/>
        <v>2.9621381945901804E-4</v>
      </c>
      <c r="BO2532" s="137" t="str">
        <f t="shared" si="504"/>
        <v/>
      </c>
      <c r="BP2532" s="137" t="str">
        <f t="shared" si="514"/>
        <v/>
      </c>
    </row>
    <row r="2533" spans="3:68" ht="20.100000000000001" customHeight="1" x14ac:dyDescent="0.25">
      <c r="C2533" s="12"/>
      <c r="E2533" s="130"/>
      <c r="F2533" s="130"/>
      <c r="S2533" s="138"/>
      <c r="U2533" s="154"/>
      <c r="V2533" s="154"/>
      <c r="AF2533" s="137">
        <v>1709</v>
      </c>
      <c r="AG2533" s="137">
        <f t="shared" si="505"/>
        <v>2.8360000000000003</v>
      </c>
      <c r="AK2533" s="137">
        <f t="shared" si="506"/>
        <v>7.1518334168855441E-3</v>
      </c>
      <c r="AL2533" s="137">
        <f t="shared" si="507"/>
        <v>0.99771587769940062</v>
      </c>
      <c r="AM2533" s="137">
        <f t="shared" si="508"/>
        <v>7.1518334168855441E-3</v>
      </c>
      <c r="AN2533" s="137" t="str">
        <f t="shared" si="509"/>
        <v/>
      </c>
      <c r="AO2533" s="137" t="str">
        <f t="shared" si="510"/>
        <v/>
      </c>
      <c r="AP2533" s="137">
        <f t="shared" si="511"/>
        <v>0</v>
      </c>
      <c r="AQ2533" s="137" t="str">
        <f t="shared" si="512"/>
        <v/>
      </c>
      <c r="AR2533" s="137" t="str">
        <f t="shared" si="513"/>
        <v/>
      </c>
      <c r="AZ2533" s="163"/>
      <c r="BA2533" s="142"/>
      <c r="BB2533" s="163"/>
      <c r="BC2533" s="174"/>
      <c r="BD2533" s="174"/>
      <c r="BE2533" s="174"/>
      <c r="BF2533" s="174"/>
      <c r="BG2533" s="164"/>
      <c r="BH2533" s="164"/>
      <c r="BI2533" s="164"/>
      <c r="BK2533" s="137">
        <v>1686</v>
      </c>
      <c r="BL2533" s="137">
        <f t="shared" ref="BL2533:BL2596" si="515">BL2532+$BO$845</f>
        <v>10.783999999999857</v>
      </c>
      <c r="BM2533" s="137">
        <f t="shared" ref="BM2533:BM2596" si="516">_xlfn.CHISQ.DIST.RT(BL2533,7)</f>
        <v>0.14832228508927556</v>
      </c>
      <c r="BN2533" s="137">
        <f t="shared" ref="BN2533:BN2596" si="517">BM2533-BM2534</f>
        <v>2.9570585771607205E-4</v>
      </c>
      <c r="BO2533" s="137" t="str">
        <f t="shared" ref="BO2533:BO2596" si="518">IF(BM2533&lt;(1-$BI$852),BN2533,"")</f>
        <v/>
      </c>
      <c r="BP2533" s="137" t="str">
        <f t="shared" si="514"/>
        <v/>
      </c>
    </row>
    <row r="2534" spans="3:68" ht="20.100000000000001" customHeight="1" x14ac:dyDescent="0.25">
      <c r="C2534" s="12"/>
      <c r="E2534" s="130"/>
      <c r="F2534" s="130"/>
      <c r="S2534" s="138"/>
      <c r="U2534" s="154"/>
      <c r="V2534" s="154"/>
      <c r="AF2534" s="137">
        <v>1710</v>
      </c>
      <c r="AG2534" s="137">
        <f t="shared" si="505"/>
        <v>2.84</v>
      </c>
      <c r="AK2534" s="137">
        <f t="shared" si="506"/>
        <v>7.0711048860194487E-3</v>
      </c>
      <c r="AL2534" s="137">
        <f t="shared" si="507"/>
        <v>0.99774432330845764</v>
      </c>
      <c r="AM2534" s="137">
        <f t="shared" si="508"/>
        <v>7.0711048860194487E-3</v>
      </c>
      <c r="AN2534" s="137" t="str">
        <f t="shared" si="509"/>
        <v/>
      </c>
      <c r="AO2534" s="137" t="str">
        <f t="shared" si="510"/>
        <v/>
      </c>
      <c r="AP2534" s="137">
        <f t="shared" si="511"/>
        <v>0</v>
      </c>
      <c r="AQ2534" s="137" t="str">
        <f t="shared" si="512"/>
        <v/>
      </c>
      <c r="AR2534" s="137" t="str">
        <f t="shared" si="513"/>
        <v/>
      </c>
      <c r="AZ2534" s="163"/>
      <c r="BA2534" s="142"/>
      <c r="BB2534" s="163"/>
      <c r="BC2534" s="174"/>
      <c r="BD2534" s="174"/>
      <c r="BE2534" s="174"/>
      <c r="BF2534" s="174"/>
      <c r="BG2534" s="164"/>
      <c r="BH2534" s="164"/>
      <c r="BI2534" s="164"/>
      <c r="BK2534" s="137">
        <v>1687</v>
      </c>
      <c r="BL2534" s="137">
        <f t="shared" si="515"/>
        <v>10.790399999999856</v>
      </c>
      <c r="BM2534" s="137">
        <f t="shared" si="516"/>
        <v>0.14802657923155949</v>
      </c>
      <c r="BN2534" s="137">
        <f t="shared" si="517"/>
        <v>2.9519850727571795E-4</v>
      </c>
      <c r="BO2534" s="137" t="str">
        <f t="shared" si="518"/>
        <v/>
      </c>
      <c r="BP2534" s="137" t="str">
        <f t="shared" si="514"/>
        <v/>
      </c>
    </row>
    <row r="2535" spans="3:68" ht="20.100000000000001" customHeight="1" x14ac:dyDescent="0.25">
      <c r="C2535" s="12"/>
      <c r="E2535" s="130"/>
      <c r="F2535" s="130"/>
      <c r="S2535" s="138"/>
      <c r="U2535" s="154"/>
      <c r="V2535" s="154"/>
      <c r="AF2535" s="137">
        <v>1711</v>
      </c>
      <c r="AG2535" s="137">
        <f t="shared" si="505"/>
        <v>2.8440000000000003</v>
      </c>
      <c r="AK2535" s="137">
        <f t="shared" si="506"/>
        <v>6.9911757436980134E-3</v>
      </c>
      <c r="AL2535" s="137">
        <f t="shared" si="507"/>
        <v>0.99777244760433859</v>
      </c>
      <c r="AM2535" s="137">
        <f t="shared" si="508"/>
        <v>6.9911757436980134E-3</v>
      </c>
      <c r="AN2535" s="137" t="str">
        <f t="shared" si="509"/>
        <v/>
      </c>
      <c r="AO2535" s="137" t="str">
        <f t="shared" si="510"/>
        <v/>
      </c>
      <c r="AP2535" s="137">
        <f t="shared" si="511"/>
        <v>0</v>
      </c>
      <c r="AQ2535" s="137" t="str">
        <f t="shared" si="512"/>
        <v/>
      </c>
      <c r="AR2535" s="137" t="str">
        <f t="shared" si="513"/>
        <v/>
      </c>
      <c r="AZ2535" s="163"/>
      <c r="BA2535" s="142"/>
      <c r="BB2535" s="163"/>
      <c r="BC2535" s="174"/>
      <c r="BD2535" s="174"/>
      <c r="BE2535" s="174"/>
      <c r="BF2535" s="174"/>
      <c r="BG2535" s="164"/>
      <c r="BH2535" s="164"/>
      <c r="BI2535" s="164"/>
      <c r="BK2535" s="137">
        <v>1688</v>
      </c>
      <c r="BL2535" s="137">
        <f t="shared" si="515"/>
        <v>10.796799999999855</v>
      </c>
      <c r="BM2535" s="137">
        <f t="shared" si="516"/>
        <v>0.14773138072428377</v>
      </c>
      <c r="BN2535" s="137">
        <f t="shared" si="517"/>
        <v>2.9469176828850197E-4</v>
      </c>
      <c r="BO2535" s="137" t="str">
        <f t="shared" si="518"/>
        <v/>
      </c>
      <c r="BP2535" s="137" t="str">
        <f t="shared" si="514"/>
        <v/>
      </c>
    </row>
    <row r="2536" spans="3:68" ht="20.100000000000001" customHeight="1" x14ac:dyDescent="0.25">
      <c r="C2536" s="12"/>
      <c r="E2536" s="130"/>
      <c r="F2536" s="130"/>
      <c r="S2536" s="138"/>
      <c r="U2536" s="154"/>
      <c r="V2536" s="154"/>
      <c r="AF2536" s="137">
        <v>1712</v>
      </c>
      <c r="AG2536" s="137">
        <f t="shared" si="505"/>
        <v>2.8479999999999999</v>
      </c>
      <c r="AK2536" s="137">
        <f t="shared" si="506"/>
        <v>6.9120394971865584E-3</v>
      </c>
      <c r="AL2536" s="137">
        <f t="shared" si="507"/>
        <v>0.99780025377160009</v>
      </c>
      <c r="AM2536" s="137">
        <f t="shared" si="508"/>
        <v>6.9120394971865584E-3</v>
      </c>
      <c r="AN2536" s="137" t="str">
        <f t="shared" si="509"/>
        <v/>
      </c>
      <c r="AO2536" s="137" t="str">
        <f t="shared" si="510"/>
        <v/>
      </c>
      <c r="AP2536" s="137">
        <f t="shared" si="511"/>
        <v>0</v>
      </c>
      <c r="AQ2536" s="137" t="str">
        <f t="shared" si="512"/>
        <v/>
      </c>
      <c r="AR2536" s="137" t="str">
        <f t="shared" si="513"/>
        <v/>
      </c>
      <c r="AZ2536" s="163"/>
      <c r="BA2536" s="142"/>
      <c r="BB2536" s="163"/>
      <c r="BC2536" s="174"/>
      <c r="BD2536" s="174"/>
      <c r="BE2536" s="174"/>
      <c r="BF2536" s="174"/>
      <c r="BG2536" s="164"/>
      <c r="BH2536" s="164"/>
      <c r="BI2536" s="164"/>
      <c r="BK2536" s="137">
        <v>1689</v>
      </c>
      <c r="BL2536" s="137">
        <f t="shared" si="515"/>
        <v>10.803199999999855</v>
      </c>
      <c r="BM2536" s="137">
        <f t="shared" si="516"/>
        <v>0.14743668895599527</v>
      </c>
      <c r="BN2536" s="137">
        <f t="shared" si="517"/>
        <v>2.9418564090144539E-4</v>
      </c>
      <c r="BO2536" s="137" t="str">
        <f t="shared" si="518"/>
        <v/>
      </c>
      <c r="BP2536" s="137" t="str">
        <f t="shared" si="514"/>
        <v/>
      </c>
    </row>
    <row r="2537" spans="3:68" ht="20.100000000000001" customHeight="1" x14ac:dyDescent="0.25">
      <c r="C2537" s="12"/>
      <c r="E2537" s="130"/>
      <c r="F2537" s="130"/>
      <c r="S2537" s="138"/>
      <c r="U2537" s="154"/>
      <c r="V2537" s="154"/>
      <c r="AF2537" s="137">
        <v>1713</v>
      </c>
      <c r="AG2537" s="137">
        <f t="shared" si="505"/>
        <v>2.8520000000000003</v>
      </c>
      <c r="AK2537" s="137">
        <f t="shared" si="506"/>
        <v>6.8336896893498754E-3</v>
      </c>
      <c r="AL2537" s="137">
        <f t="shared" si="507"/>
        <v>0.99782774496889937</v>
      </c>
      <c r="AM2537" s="137">
        <f t="shared" si="508"/>
        <v>6.8336896893498754E-3</v>
      </c>
      <c r="AN2537" s="137" t="str">
        <f t="shared" si="509"/>
        <v/>
      </c>
      <c r="AO2537" s="137" t="str">
        <f t="shared" si="510"/>
        <v/>
      </c>
      <c r="AP2537" s="137">
        <f t="shared" si="511"/>
        <v>0</v>
      </c>
      <c r="AQ2537" s="137" t="str">
        <f t="shared" si="512"/>
        <v/>
      </c>
      <c r="AR2537" s="137" t="str">
        <f t="shared" si="513"/>
        <v/>
      </c>
      <c r="AZ2537" s="163"/>
      <c r="BA2537" s="142"/>
      <c r="BB2537" s="163"/>
      <c r="BC2537" s="174"/>
      <c r="BD2537" s="174"/>
      <c r="BE2537" s="174"/>
      <c r="BF2537" s="174"/>
      <c r="BG2537" s="164"/>
      <c r="BH2537" s="164"/>
      <c r="BI2537" s="164"/>
      <c r="BK2537" s="137">
        <v>1690</v>
      </c>
      <c r="BL2537" s="137">
        <f t="shared" si="515"/>
        <v>10.809599999999854</v>
      </c>
      <c r="BM2537" s="137">
        <f t="shared" si="516"/>
        <v>0.14714250331509382</v>
      </c>
      <c r="BN2537" s="137">
        <f t="shared" si="517"/>
        <v>2.936801252573229E-4</v>
      </c>
      <c r="BO2537" s="137" t="str">
        <f t="shared" si="518"/>
        <v/>
      </c>
      <c r="BP2537" s="137" t="str">
        <f t="shared" si="514"/>
        <v/>
      </c>
    </row>
    <row r="2538" spans="3:68" ht="20.100000000000001" customHeight="1" x14ac:dyDescent="0.25">
      <c r="C2538" s="12"/>
      <c r="E2538" s="130"/>
      <c r="F2538" s="130"/>
      <c r="S2538" s="138"/>
      <c r="U2538" s="154"/>
      <c r="V2538" s="154"/>
      <c r="AF2538" s="137">
        <v>1714</v>
      </c>
      <c r="AG2538" s="137">
        <f t="shared" si="505"/>
        <v>2.8559999999999999</v>
      </c>
      <c r="AK2538" s="137">
        <f t="shared" si="506"/>
        <v>6.7561198986603012E-3</v>
      </c>
      <c r="AL2538" s="137">
        <f t="shared" si="507"/>
        <v>0.99785492432913614</v>
      </c>
      <c r="AM2538" s="137">
        <f t="shared" si="508"/>
        <v>6.7561198986603012E-3</v>
      </c>
      <c r="AN2538" s="137" t="str">
        <f t="shared" si="509"/>
        <v/>
      </c>
      <c r="AO2538" s="137" t="str">
        <f t="shared" si="510"/>
        <v/>
      </c>
      <c r="AP2538" s="137">
        <f t="shared" si="511"/>
        <v>0</v>
      </c>
      <c r="AQ2538" s="137" t="str">
        <f t="shared" si="512"/>
        <v/>
      </c>
      <c r="AR2538" s="137" t="str">
        <f t="shared" si="513"/>
        <v/>
      </c>
      <c r="AZ2538" s="163"/>
      <c r="BA2538" s="142"/>
      <c r="BB2538" s="163"/>
      <c r="BC2538" s="174"/>
      <c r="BD2538" s="174"/>
      <c r="BE2538" s="174"/>
      <c r="BF2538" s="174"/>
      <c r="BG2538" s="164"/>
      <c r="BH2538" s="164"/>
      <c r="BI2538" s="164"/>
      <c r="BK2538" s="137">
        <v>1691</v>
      </c>
      <c r="BL2538" s="137">
        <f t="shared" si="515"/>
        <v>10.815999999999853</v>
      </c>
      <c r="BM2538" s="137">
        <f t="shared" si="516"/>
        <v>0.1468488231898365</v>
      </c>
      <c r="BN2538" s="137">
        <f t="shared" si="517"/>
        <v>2.9317522149474584E-4</v>
      </c>
      <c r="BO2538" s="137" t="str">
        <f t="shared" si="518"/>
        <v/>
      </c>
      <c r="BP2538" s="137" t="str">
        <f t="shared" si="514"/>
        <v/>
      </c>
    </row>
    <row r="2539" spans="3:68" ht="20.100000000000001" customHeight="1" x14ac:dyDescent="0.25">
      <c r="C2539" s="12"/>
      <c r="E2539" s="130"/>
      <c r="F2539" s="130"/>
      <c r="S2539" s="138"/>
      <c r="U2539" s="154"/>
      <c r="V2539" s="154"/>
      <c r="AF2539" s="137">
        <v>1715</v>
      </c>
      <c r="AG2539" s="137">
        <f t="shared" si="505"/>
        <v>2.8600000000000003</v>
      </c>
      <c r="AK2539" s="137">
        <f t="shared" si="506"/>
        <v>6.6793237392026089E-3</v>
      </c>
      <c r="AL2539" s="137">
        <f t="shared" si="507"/>
        <v>0.99788179495959539</v>
      </c>
      <c r="AM2539" s="137">
        <f t="shared" si="508"/>
        <v>6.6793237392026089E-3</v>
      </c>
      <c r="AN2539" s="137" t="str">
        <f t="shared" si="509"/>
        <v/>
      </c>
      <c r="AO2539" s="137" t="str">
        <f t="shared" si="510"/>
        <v/>
      </c>
      <c r="AP2539" s="137">
        <f t="shared" si="511"/>
        <v>0</v>
      </c>
      <c r="AQ2539" s="137" t="str">
        <f t="shared" si="512"/>
        <v/>
      </c>
      <c r="AR2539" s="137" t="str">
        <f t="shared" si="513"/>
        <v/>
      </c>
      <c r="AZ2539" s="163"/>
      <c r="BA2539" s="142"/>
      <c r="BB2539" s="163"/>
      <c r="BC2539" s="174"/>
      <c r="BD2539" s="174"/>
      <c r="BE2539" s="174"/>
      <c r="BF2539" s="174"/>
      <c r="BG2539" s="164"/>
      <c r="BH2539" s="164"/>
      <c r="BI2539" s="164"/>
      <c r="BK2539" s="137">
        <v>1692</v>
      </c>
      <c r="BL2539" s="137">
        <f t="shared" si="515"/>
        <v>10.822399999999853</v>
      </c>
      <c r="BM2539" s="137">
        <f t="shared" si="516"/>
        <v>0.14655564796834175</v>
      </c>
      <c r="BN2539" s="137">
        <f t="shared" si="517"/>
        <v>2.9267092974893938E-4</v>
      </c>
      <c r="BO2539" s="137" t="str">
        <f t="shared" si="518"/>
        <v/>
      </c>
      <c r="BP2539" s="137" t="str">
        <f t="shared" si="514"/>
        <v/>
      </c>
    </row>
    <row r="2540" spans="3:68" ht="20.100000000000001" customHeight="1" x14ac:dyDescent="0.25">
      <c r="C2540" s="12"/>
      <c r="E2540" s="130"/>
      <c r="F2540" s="130"/>
      <c r="S2540" s="138"/>
      <c r="U2540" s="154"/>
      <c r="V2540" s="154"/>
      <c r="AF2540" s="137">
        <v>1716</v>
      </c>
      <c r="AG2540" s="137">
        <f t="shared" si="505"/>
        <v>2.8639999999999999</v>
      </c>
      <c r="AK2540" s="137">
        <f t="shared" si="506"/>
        <v>6.603294860676282E-3</v>
      </c>
      <c r="AL2540" s="137">
        <f t="shared" si="507"/>
        <v>0.99790835994208948</v>
      </c>
      <c r="AM2540" s="137">
        <f t="shared" si="508"/>
        <v>6.603294860676282E-3</v>
      </c>
      <c r="AN2540" s="137" t="str">
        <f t="shared" si="509"/>
        <v/>
      </c>
      <c r="AO2540" s="137" t="str">
        <f t="shared" si="510"/>
        <v/>
      </c>
      <c r="AP2540" s="137">
        <f t="shared" si="511"/>
        <v>0</v>
      </c>
      <c r="AQ2540" s="137" t="str">
        <f t="shared" si="512"/>
        <v/>
      </c>
      <c r="AR2540" s="137" t="str">
        <f t="shared" si="513"/>
        <v/>
      </c>
      <c r="AZ2540" s="163"/>
      <c r="BA2540" s="142"/>
      <c r="BB2540" s="163"/>
      <c r="BC2540" s="174"/>
      <c r="BD2540" s="174"/>
      <c r="BE2540" s="174"/>
      <c r="BF2540" s="174"/>
      <c r="BG2540" s="164"/>
      <c r="BH2540" s="164"/>
      <c r="BI2540" s="164"/>
      <c r="BK2540" s="137">
        <v>1693</v>
      </c>
      <c r="BL2540" s="137">
        <f t="shared" si="515"/>
        <v>10.828799999999852</v>
      </c>
      <c r="BM2540" s="137">
        <f t="shared" si="516"/>
        <v>0.14626297703859281</v>
      </c>
      <c r="BN2540" s="137">
        <f t="shared" si="517"/>
        <v>2.9216725015046574E-4</v>
      </c>
      <c r="BO2540" s="137" t="str">
        <f t="shared" si="518"/>
        <v/>
      </c>
      <c r="BP2540" s="137" t="str">
        <f t="shared" si="514"/>
        <v/>
      </c>
    </row>
    <row r="2541" spans="3:68" ht="20.100000000000001" customHeight="1" x14ac:dyDescent="0.25">
      <c r="C2541" s="12"/>
      <c r="E2541" s="130"/>
      <c r="F2541" s="130"/>
      <c r="S2541" s="138"/>
      <c r="U2541" s="154"/>
      <c r="V2541" s="154"/>
      <c r="AF2541" s="137">
        <v>1717</v>
      </c>
      <c r="AG2541" s="137">
        <f t="shared" si="505"/>
        <v>2.8680000000000003</v>
      </c>
      <c r="AK2541" s="137">
        <f t="shared" si="506"/>
        <v>6.5280269483946338E-3</v>
      </c>
      <c r="AL2541" s="137">
        <f t="shared" si="507"/>
        <v>0.99793462233310082</v>
      </c>
      <c r="AM2541" s="137">
        <f t="shared" si="508"/>
        <v>6.5280269483946338E-3</v>
      </c>
      <c r="AN2541" s="137" t="str">
        <f t="shared" si="509"/>
        <v/>
      </c>
      <c r="AO2541" s="137" t="str">
        <f t="shared" si="510"/>
        <v/>
      </c>
      <c r="AP2541" s="137">
        <f t="shared" si="511"/>
        <v>0</v>
      </c>
      <c r="AQ2541" s="137" t="str">
        <f t="shared" si="512"/>
        <v/>
      </c>
      <c r="AR2541" s="137" t="str">
        <f t="shared" si="513"/>
        <v/>
      </c>
      <c r="AZ2541" s="163"/>
      <c r="BA2541" s="142"/>
      <c r="BB2541" s="163"/>
      <c r="BC2541" s="174"/>
      <c r="BD2541" s="174"/>
      <c r="BE2541" s="174"/>
      <c r="BF2541" s="174"/>
      <c r="BG2541" s="164"/>
      <c r="BH2541" s="164"/>
      <c r="BI2541" s="164"/>
      <c r="BK2541" s="137">
        <v>1694</v>
      </c>
      <c r="BL2541" s="137">
        <f t="shared" si="515"/>
        <v>10.835199999999851</v>
      </c>
      <c r="BM2541" s="137">
        <f t="shared" si="516"/>
        <v>0.14597080978844235</v>
      </c>
      <c r="BN2541" s="137">
        <f t="shared" si="517"/>
        <v>2.9166418282652873E-4</v>
      </c>
      <c r="BO2541" s="137" t="str">
        <f t="shared" si="518"/>
        <v/>
      </c>
      <c r="BP2541" s="137" t="str">
        <f t="shared" si="514"/>
        <v/>
      </c>
    </row>
    <row r="2542" spans="3:68" ht="20.100000000000001" customHeight="1" x14ac:dyDescent="0.25">
      <c r="C2542" s="12"/>
      <c r="E2542" s="130"/>
      <c r="F2542" s="130"/>
      <c r="S2542" s="138"/>
      <c r="U2542" s="154"/>
      <c r="V2542" s="154"/>
      <c r="AF2542" s="137">
        <v>1718</v>
      </c>
      <c r="AG2542" s="137">
        <f t="shared" si="505"/>
        <v>2.8719999999999999</v>
      </c>
      <c r="AK2542" s="137">
        <f t="shared" si="506"/>
        <v>6.4535137232814037E-3</v>
      </c>
      <c r="AL2542" s="137">
        <f t="shared" si="507"/>
        <v>0.99796058516392461</v>
      </c>
      <c r="AM2542" s="137">
        <f t="shared" si="508"/>
        <v>6.4535137232814037E-3</v>
      </c>
      <c r="AN2542" s="137" t="str">
        <f t="shared" si="509"/>
        <v/>
      </c>
      <c r="AO2542" s="137" t="str">
        <f t="shared" si="510"/>
        <v/>
      </c>
      <c r="AP2542" s="137">
        <f t="shared" si="511"/>
        <v>0</v>
      </c>
      <c r="AQ2542" s="137" t="str">
        <f t="shared" si="512"/>
        <v/>
      </c>
      <c r="AR2542" s="137" t="str">
        <f t="shared" si="513"/>
        <v/>
      </c>
      <c r="AZ2542" s="163"/>
      <c r="BA2542" s="142"/>
      <c r="BB2542" s="163"/>
      <c r="BC2542" s="174"/>
      <c r="BD2542" s="174"/>
      <c r="BE2542" s="174"/>
      <c r="BF2542" s="174"/>
      <c r="BG2542" s="164"/>
      <c r="BH2542" s="164"/>
      <c r="BI2542" s="164"/>
      <c r="BK2542" s="137">
        <v>1695</v>
      </c>
      <c r="BL2542" s="137">
        <f t="shared" si="515"/>
        <v>10.84159999999985</v>
      </c>
      <c r="BM2542" s="137">
        <f t="shared" si="516"/>
        <v>0.14567914560561582</v>
      </c>
      <c r="BN2542" s="137">
        <f t="shared" si="517"/>
        <v>2.9116172790047412E-4</v>
      </c>
      <c r="BO2542" s="137" t="str">
        <f t="shared" si="518"/>
        <v/>
      </c>
      <c r="BP2542" s="137" t="str">
        <f t="shared" si="514"/>
        <v/>
      </c>
    </row>
    <row r="2543" spans="3:68" ht="20.100000000000001" customHeight="1" x14ac:dyDescent="0.25">
      <c r="C2543" s="12"/>
      <c r="E2543" s="130"/>
      <c r="F2543" s="130"/>
      <c r="S2543" s="138"/>
      <c r="U2543" s="154"/>
      <c r="V2543" s="154"/>
      <c r="AF2543" s="137">
        <v>1719</v>
      </c>
      <c r="AG2543" s="137">
        <f t="shared" si="505"/>
        <v>2.8760000000000003</v>
      </c>
      <c r="AK2543" s="137">
        <f t="shared" si="506"/>
        <v>6.3797489418642803E-3</v>
      </c>
      <c r="AL2543" s="137">
        <f t="shared" si="507"/>
        <v>0.99798625144081043</v>
      </c>
      <c r="AM2543" s="137">
        <f t="shared" si="508"/>
        <v>6.3797489418642803E-3</v>
      </c>
      <c r="AN2543" s="137" t="str">
        <f t="shared" si="509"/>
        <v/>
      </c>
      <c r="AO2543" s="137" t="str">
        <f t="shared" si="510"/>
        <v/>
      </c>
      <c r="AP2543" s="137">
        <f t="shared" si="511"/>
        <v>0</v>
      </c>
      <c r="AQ2543" s="137" t="str">
        <f t="shared" si="512"/>
        <v/>
      </c>
      <c r="AR2543" s="137" t="str">
        <f t="shared" si="513"/>
        <v/>
      </c>
      <c r="AZ2543" s="163"/>
      <c r="BA2543" s="142"/>
      <c r="BB2543" s="163"/>
      <c r="BC2543" s="174"/>
      <c r="BD2543" s="174"/>
      <c r="BE2543" s="174"/>
      <c r="BF2543" s="174"/>
      <c r="BG2543" s="164"/>
      <c r="BH2543" s="164"/>
      <c r="BI2543" s="164"/>
      <c r="BK2543" s="137">
        <v>1696</v>
      </c>
      <c r="BL2543" s="137">
        <f t="shared" si="515"/>
        <v>10.84799999999985</v>
      </c>
      <c r="BM2543" s="137">
        <f t="shared" si="516"/>
        <v>0.14538798387771534</v>
      </c>
      <c r="BN2543" s="137">
        <f t="shared" si="517"/>
        <v>2.9065988549104027E-4</v>
      </c>
      <c r="BO2543" s="137" t="str">
        <f t="shared" si="518"/>
        <v/>
      </c>
      <c r="BP2543" s="137" t="str">
        <f t="shared" si="514"/>
        <v/>
      </c>
    </row>
    <row r="2544" spans="3:68" ht="20.100000000000001" customHeight="1" x14ac:dyDescent="0.25">
      <c r="C2544" s="12"/>
      <c r="E2544" s="130"/>
      <c r="F2544" s="130"/>
      <c r="S2544" s="138"/>
      <c r="U2544" s="154"/>
      <c r="V2544" s="154"/>
      <c r="AF2544" s="137">
        <v>1720</v>
      </c>
      <c r="AG2544" s="137">
        <f t="shared" si="505"/>
        <v>2.88</v>
      </c>
      <c r="AK2544" s="137">
        <f t="shared" si="506"/>
        <v>6.3067263962659275E-3</v>
      </c>
      <c r="AL2544" s="137">
        <f t="shared" si="507"/>
        <v>0.99801162414510569</v>
      </c>
      <c r="AM2544" s="137">
        <f t="shared" si="508"/>
        <v>6.3067263962659275E-3</v>
      </c>
      <c r="AN2544" s="137" t="str">
        <f t="shared" si="509"/>
        <v/>
      </c>
      <c r="AO2544" s="137" t="str">
        <f t="shared" si="510"/>
        <v/>
      </c>
      <c r="AP2544" s="137">
        <f t="shared" si="511"/>
        <v>0</v>
      </c>
      <c r="AQ2544" s="137" t="str">
        <f t="shared" si="512"/>
        <v/>
      </c>
      <c r="AR2544" s="137" t="str">
        <f t="shared" si="513"/>
        <v/>
      </c>
      <c r="AZ2544" s="163"/>
      <c r="BA2544" s="142"/>
      <c r="BB2544" s="163"/>
      <c r="BC2544" s="174"/>
      <c r="BD2544" s="174"/>
      <c r="BE2544" s="174"/>
      <c r="BF2544" s="174"/>
      <c r="BG2544" s="164"/>
      <c r="BH2544" s="164"/>
      <c r="BI2544" s="164"/>
      <c r="BK2544" s="137">
        <v>1697</v>
      </c>
      <c r="BL2544" s="137">
        <f t="shared" si="515"/>
        <v>10.854399999999849</v>
      </c>
      <c r="BM2544" s="137">
        <f t="shared" si="516"/>
        <v>0.1450973239922243</v>
      </c>
      <c r="BN2544" s="137">
        <f t="shared" si="517"/>
        <v>2.9015865571366262E-4</v>
      </c>
      <c r="BO2544" s="137" t="str">
        <f t="shared" si="518"/>
        <v/>
      </c>
      <c r="BP2544" s="137" t="str">
        <f t="shared" si="514"/>
        <v/>
      </c>
    </row>
    <row r="2545" spans="3:68" ht="20.100000000000001" customHeight="1" x14ac:dyDescent="0.25">
      <c r="C2545" s="12"/>
      <c r="E2545" s="130"/>
      <c r="F2545" s="130"/>
      <c r="S2545" s="138"/>
      <c r="U2545" s="154"/>
      <c r="V2545" s="154"/>
      <c r="AF2545" s="137">
        <v>1721</v>
      </c>
      <c r="AG2545" s="137">
        <f t="shared" si="505"/>
        <v>2.8840000000000003</v>
      </c>
      <c r="AK2545" s="137">
        <f t="shared" si="506"/>
        <v>6.2344399141920359E-3</v>
      </c>
      <c r="AL2545" s="137">
        <f t="shared" si="507"/>
        <v>0.99803670623339702</v>
      </c>
      <c r="AM2545" s="137">
        <f t="shared" si="508"/>
        <v>6.2344399141920359E-3</v>
      </c>
      <c r="AN2545" s="137" t="str">
        <f t="shared" si="509"/>
        <v/>
      </c>
      <c r="AO2545" s="137" t="str">
        <f t="shared" si="510"/>
        <v/>
      </c>
      <c r="AP2545" s="137">
        <f t="shared" si="511"/>
        <v>0</v>
      </c>
      <c r="AQ2545" s="137" t="str">
        <f t="shared" si="512"/>
        <v/>
      </c>
      <c r="AR2545" s="137" t="str">
        <f t="shared" si="513"/>
        <v/>
      </c>
      <c r="AZ2545" s="163"/>
      <c r="BA2545" s="142"/>
      <c r="BB2545" s="163"/>
      <c r="BC2545" s="174"/>
      <c r="BD2545" s="174"/>
      <c r="BE2545" s="174"/>
      <c r="BF2545" s="174"/>
      <c r="BG2545" s="164"/>
      <c r="BH2545" s="164"/>
      <c r="BI2545" s="164"/>
      <c r="BK2545" s="137">
        <v>1698</v>
      </c>
      <c r="BL2545" s="137">
        <f t="shared" si="515"/>
        <v>10.860799999999848</v>
      </c>
      <c r="BM2545" s="137">
        <f t="shared" si="516"/>
        <v>0.14480716533651064</v>
      </c>
      <c r="BN2545" s="137">
        <f t="shared" si="517"/>
        <v>2.8965803868008511E-4</v>
      </c>
      <c r="BO2545" s="137" t="str">
        <f t="shared" si="518"/>
        <v/>
      </c>
      <c r="BP2545" s="137" t="str">
        <f t="shared" si="514"/>
        <v/>
      </c>
    </row>
    <row r="2546" spans="3:68" ht="20.100000000000001" customHeight="1" x14ac:dyDescent="0.25">
      <c r="C2546" s="12"/>
      <c r="E2546" s="130"/>
      <c r="F2546" s="130"/>
      <c r="S2546" s="138"/>
      <c r="U2546" s="154"/>
      <c r="V2546" s="154"/>
      <c r="AF2546" s="137">
        <v>1722</v>
      </c>
      <c r="AG2546" s="137">
        <f t="shared" si="505"/>
        <v>2.8879999999999999</v>
      </c>
      <c r="AK2546" s="137">
        <f t="shared" si="506"/>
        <v>6.1628833589169102E-3</v>
      </c>
      <c r="AL2546" s="137">
        <f t="shared" si="507"/>
        <v>0.99806150063765331</v>
      </c>
      <c r="AM2546" s="137">
        <f t="shared" si="508"/>
        <v>6.1628833589169102E-3</v>
      </c>
      <c r="AN2546" s="137" t="str">
        <f t="shared" si="509"/>
        <v/>
      </c>
      <c r="AO2546" s="137" t="str">
        <f t="shared" si="510"/>
        <v/>
      </c>
      <c r="AP2546" s="137">
        <f t="shared" si="511"/>
        <v>0</v>
      </c>
      <c r="AQ2546" s="137" t="str">
        <f t="shared" si="512"/>
        <v/>
      </c>
      <c r="AR2546" s="137" t="str">
        <f t="shared" si="513"/>
        <v/>
      </c>
      <c r="AZ2546" s="163"/>
      <c r="BA2546" s="142"/>
      <c r="BB2546" s="163"/>
      <c r="BC2546" s="174"/>
      <c r="BD2546" s="174"/>
      <c r="BE2546" s="174"/>
      <c r="BF2546" s="174"/>
      <c r="BG2546" s="164"/>
      <c r="BH2546" s="164"/>
      <c r="BI2546" s="164"/>
      <c r="BK2546" s="137">
        <v>1699</v>
      </c>
      <c r="BL2546" s="137">
        <f t="shared" si="515"/>
        <v>10.867199999999848</v>
      </c>
      <c r="BM2546" s="137">
        <f t="shared" si="516"/>
        <v>0.14451750729783056</v>
      </c>
      <c r="BN2546" s="137">
        <f t="shared" si="517"/>
        <v>2.8915803449752753E-4</v>
      </c>
      <c r="BO2546" s="137" t="str">
        <f t="shared" si="518"/>
        <v/>
      </c>
      <c r="BP2546" s="137" t="str">
        <f t="shared" si="514"/>
        <v/>
      </c>
    </row>
    <row r="2547" spans="3:68" ht="20.100000000000001" customHeight="1" x14ac:dyDescent="0.25">
      <c r="C2547" s="12"/>
      <c r="E2547" s="130"/>
      <c r="F2547" s="130"/>
      <c r="S2547" s="138"/>
      <c r="U2547" s="154"/>
      <c r="V2547" s="154"/>
      <c r="AF2547" s="137">
        <v>1723</v>
      </c>
      <c r="AG2547" s="137">
        <f t="shared" si="505"/>
        <v>2.8920000000000003</v>
      </c>
      <c r="AK2547" s="137">
        <f t="shared" si="506"/>
        <v>6.0920506292661703E-3</v>
      </c>
      <c r="AL2547" s="137">
        <f t="shared" si="507"/>
        <v>0.99808601026536758</v>
      </c>
      <c r="AM2547" s="137">
        <f t="shared" si="508"/>
        <v>6.0920506292661703E-3</v>
      </c>
      <c r="AN2547" s="137" t="str">
        <f t="shared" si="509"/>
        <v/>
      </c>
      <c r="AO2547" s="137" t="str">
        <f t="shared" si="510"/>
        <v/>
      </c>
      <c r="AP2547" s="137">
        <f t="shared" si="511"/>
        <v>0</v>
      </c>
      <c r="AQ2547" s="137" t="str">
        <f t="shared" si="512"/>
        <v/>
      </c>
      <c r="AR2547" s="137" t="str">
        <f t="shared" si="513"/>
        <v/>
      </c>
      <c r="AZ2547" s="163"/>
      <c r="BA2547" s="142"/>
      <c r="BB2547" s="163"/>
      <c r="BC2547" s="174"/>
      <c r="BD2547" s="174"/>
      <c r="BE2547" s="174"/>
      <c r="BF2547" s="174"/>
      <c r="BG2547" s="164"/>
      <c r="BH2547" s="164"/>
      <c r="BI2547" s="164"/>
      <c r="BK2547" s="137">
        <v>1700</v>
      </c>
      <c r="BL2547" s="137">
        <f t="shared" si="515"/>
        <v>10.873599999999847</v>
      </c>
      <c r="BM2547" s="137">
        <f t="shared" si="516"/>
        <v>0.14422834926333303</v>
      </c>
      <c r="BN2547" s="137">
        <f t="shared" si="517"/>
        <v>2.886586432701288E-4</v>
      </c>
      <c r="BO2547" s="137" t="str">
        <f t="shared" si="518"/>
        <v/>
      </c>
      <c r="BP2547" s="137" t="str">
        <f t="shared" si="514"/>
        <v/>
      </c>
    </row>
    <row r="2548" spans="3:68" ht="20.100000000000001" customHeight="1" x14ac:dyDescent="0.25">
      <c r="C2548" s="12"/>
      <c r="E2548" s="130"/>
      <c r="F2548" s="130"/>
      <c r="S2548" s="138"/>
      <c r="U2548" s="154"/>
      <c r="V2548" s="154"/>
      <c r="AF2548" s="137">
        <v>1724</v>
      </c>
      <c r="AG2548" s="137">
        <f t="shared" si="505"/>
        <v>2.8959999999999999</v>
      </c>
      <c r="AK2548" s="137">
        <f t="shared" si="506"/>
        <v>6.0219356595970453E-3</v>
      </c>
      <c r="AL2548" s="137">
        <f t="shared" si="507"/>
        <v>0.99811023799969922</v>
      </c>
      <c r="AM2548" s="137">
        <f t="shared" si="508"/>
        <v>6.0219356595970453E-3</v>
      </c>
      <c r="AN2548" s="137" t="str">
        <f t="shared" si="509"/>
        <v/>
      </c>
      <c r="AO2548" s="137" t="str">
        <f t="shared" si="510"/>
        <v/>
      </c>
      <c r="AP2548" s="137">
        <f t="shared" si="511"/>
        <v>0</v>
      </c>
      <c r="AQ2548" s="137" t="str">
        <f t="shared" si="512"/>
        <v/>
      </c>
      <c r="AR2548" s="137" t="str">
        <f t="shared" si="513"/>
        <v/>
      </c>
      <c r="AZ2548" s="163"/>
      <c r="BA2548" s="142"/>
      <c r="BB2548" s="163"/>
      <c r="BC2548" s="174"/>
      <c r="BD2548" s="174"/>
      <c r="BE2548" s="174"/>
      <c r="BF2548" s="174"/>
      <c r="BG2548" s="164"/>
      <c r="BH2548" s="164"/>
      <c r="BI2548" s="164"/>
      <c r="BK2548" s="137">
        <v>1701</v>
      </c>
      <c r="BL2548" s="137">
        <f t="shared" si="515"/>
        <v>10.879999999999846</v>
      </c>
      <c r="BM2548" s="137">
        <f t="shared" si="516"/>
        <v>0.1439396906200629</v>
      </c>
      <c r="BN2548" s="137">
        <f t="shared" si="517"/>
        <v>2.8815986509772573E-4</v>
      </c>
      <c r="BO2548" s="137" t="str">
        <f t="shared" si="518"/>
        <v/>
      </c>
      <c r="BP2548" s="137" t="str">
        <f t="shared" si="514"/>
        <v/>
      </c>
    </row>
    <row r="2549" spans="3:68" ht="20.100000000000001" customHeight="1" x14ac:dyDescent="0.25">
      <c r="C2549" s="12"/>
      <c r="E2549" s="130"/>
      <c r="F2549" s="130"/>
      <c r="S2549" s="138"/>
      <c r="U2549" s="154"/>
      <c r="V2549" s="154"/>
      <c r="AF2549" s="137">
        <v>1725</v>
      </c>
      <c r="AG2549" s="137">
        <f t="shared" si="505"/>
        <v>2.9000000000000004</v>
      </c>
      <c r="AK2549" s="137">
        <f t="shared" si="506"/>
        <v>5.9525324197758486E-3</v>
      </c>
      <c r="AL2549" s="137">
        <f t="shared" si="507"/>
        <v>0.99813418669961596</v>
      </c>
      <c r="AM2549" s="137">
        <f t="shared" si="508"/>
        <v>5.9525324197758486E-3</v>
      </c>
      <c r="AN2549" s="137" t="str">
        <f t="shared" si="509"/>
        <v/>
      </c>
      <c r="AO2549" s="137" t="str">
        <f t="shared" si="510"/>
        <v/>
      </c>
      <c r="AP2549" s="137">
        <f t="shared" si="511"/>
        <v>0</v>
      </c>
      <c r="AQ2549" s="137" t="str">
        <f t="shared" si="512"/>
        <v/>
      </c>
      <c r="AR2549" s="137" t="str">
        <f t="shared" si="513"/>
        <v/>
      </c>
      <c r="AZ2549" s="163"/>
      <c r="BA2549" s="142"/>
      <c r="BB2549" s="163"/>
      <c r="BC2549" s="174"/>
      <c r="BD2549" s="174"/>
      <c r="BE2549" s="174"/>
      <c r="BF2549" s="174"/>
      <c r="BG2549" s="164"/>
      <c r="BH2549" s="164"/>
      <c r="BI2549" s="164"/>
      <c r="BK2549" s="137">
        <v>1702</v>
      </c>
      <c r="BL2549" s="137">
        <f t="shared" si="515"/>
        <v>10.886399999999846</v>
      </c>
      <c r="BM2549" s="137">
        <f t="shared" si="516"/>
        <v>0.14365153075496517</v>
      </c>
      <c r="BN2549" s="137">
        <f t="shared" si="517"/>
        <v>2.876617000762971E-4</v>
      </c>
      <c r="BO2549" s="137" t="str">
        <f t="shared" si="518"/>
        <v/>
      </c>
      <c r="BP2549" s="137" t="str">
        <f t="shared" si="514"/>
        <v/>
      </c>
    </row>
    <row r="2550" spans="3:68" ht="20.100000000000001" customHeight="1" x14ac:dyDescent="0.25">
      <c r="C2550" s="12"/>
      <c r="E2550" s="130"/>
      <c r="F2550" s="130"/>
      <c r="S2550" s="138"/>
      <c r="U2550" s="154"/>
      <c r="V2550" s="154"/>
      <c r="AF2550" s="137">
        <v>1726</v>
      </c>
      <c r="AG2550" s="137">
        <f t="shared" si="505"/>
        <v>2.9039999999999999</v>
      </c>
      <c r="AK2550" s="137">
        <f t="shared" si="506"/>
        <v>5.883834915153101E-3</v>
      </c>
      <c r="AL2550" s="137">
        <f t="shared" si="507"/>
        <v>0.99815785920003608</v>
      </c>
      <c r="AM2550" s="137">
        <f t="shared" si="508"/>
        <v>5.883834915153101E-3</v>
      </c>
      <c r="AN2550" s="137" t="str">
        <f t="shared" si="509"/>
        <v/>
      </c>
      <c r="AO2550" s="137" t="str">
        <f t="shared" si="510"/>
        <v/>
      </c>
      <c r="AP2550" s="137">
        <f t="shared" si="511"/>
        <v>0</v>
      </c>
      <c r="AQ2550" s="137" t="str">
        <f t="shared" si="512"/>
        <v/>
      </c>
      <c r="AR2550" s="137" t="str">
        <f t="shared" si="513"/>
        <v/>
      </c>
      <c r="AZ2550" s="163"/>
      <c r="BA2550" s="142"/>
      <c r="BB2550" s="163"/>
      <c r="BC2550" s="174"/>
      <c r="BD2550" s="174"/>
      <c r="BE2550" s="174"/>
      <c r="BF2550" s="174"/>
      <c r="BG2550" s="164"/>
      <c r="BH2550" s="164"/>
      <c r="BI2550" s="164"/>
      <c r="BK2550" s="137">
        <v>1703</v>
      </c>
      <c r="BL2550" s="137">
        <f t="shared" si="515"/>
        <v>10.892799999999845</v>
      </c>
      <c r="BM2550" s="137">
        <f t="shared" si="516"/>
        <v>0.14336386905488888</v>
      </c>
      <c r="BN2550" s="137">
        <f t="shared" si="517"/>
        <v>2.8716414829826897E-4</v>
      </c>
      <c r="BO2550" s="137" t="str">
        <f t="shared" si="518"/>
        <v/>
      </c>
      <c r="BP2550" s="137" t="str">
        <f t="shared" si="514"/>
        <v/>
      </c>
    </row>
    <row r="2551" spans="3:68" ht="20.100000000000001" customHeight="1" x14ac:dyDescent="0.25">
      <c r="C2551" s="12"/>
      <c r="E2551" s="130"/>
      <c r="F2551" s="130"/>
      <c r="S2551" s="138"/>
      <c r="U2551" s="154"/>
      <c r="V2551" s="154"/>
      <c r="AF2551" s="137">
        <v>1727</v>
      </c>
      <c r="AG2551" s="137">
        <f t="shared" si="505"/>
        <v>2.9080000000000004</v>
      </c>
      <c r="AK2551" s="137">
        <f t="shared" si="506"/>
        <v>5.815837186535909E-3</v>
      </c>
      <c r="AL2551" s="137">
        <f t="shared" si="507"/>
        <v>0.99818125831197024</v>
      </c>
      <c r="AM2551" s="137">
        <f t="shared" si="508"/>
        <v>5.815837186535909E-3</v>
      </c>
      <c r="AN2551" s="137" t="str">
        <f t="shared" si="509"/>
        <v/>
      </c>
      <c r="AO2551" s="137" t="str">
        <f t="shared" si="510"/>
        <v/>
      </c>
      <c r="AP2551" s="137">
        <f t="shared" si="511"/>
        <v>0</v>
      </c>
      <c r="AQ2551" s="137" t="str">
        <f t="shared" si="512"/>
        <v/>
      </c>
      <c r="AR2551" s="137" t="str">
        <f t="shared" si="513"/>
        <v/>
      </c>
      <c r="AZ2551" s="163"/>
      <c r="BA2551" s="142"/>
      <c r="BB2551" s="163"/>
      <c r="BC2551" s="174"/>
      <c r="BD2551" s="174"/>
      <c r="BE2551" s="174"/>
      <c r="BF2551" s="174"/>
      <c r="BG2551" s="164"/>
      <c r="BH2551" s="164"/>
      <c r="BI2551" s="164"/>
      <c r="BK2551" s="137">
        <v>1704</v>
      </c>
      <c r="BL2551" s="137">
        <f t="shared" si="515"/>
        <v>10.899199999999844</v>
      </c>
      <c r="BM2551" s="137">
        <f t="shared" si="516"/>
        <v>0.14307670490659061</v>
      </c>
      <c r="BN2551" s="137">
        <f t="shared" si="517"/>
        <v>2.8666720985234817E-4</v>
      </c>
      <c r="BO2551" s="137" t="str">
        <f t="shared" si="518"/>
        <v/>
      </c>
      <c r="BP2551" s="137" t="str">
        <f t="shared" si="514"/>
        <v/>
      </c>
    </row>
    <row r="2552" spans="3:68" ht="20.100000000000001" customHeight="1" x14ac:dyDescent="0.25">
      <c r="C2552" s="12"/>
      <c r="E2552" s="130"/>
      <c r="F2552" s="130"/>
      <c r="S2552" s="138"/>
      <c r="U2552" s="154"/>
      <c r="V2552" s="154"/>
      <c r="AF2552" s="137">
        <v>1728</v>
      </c>
      <c r="AG2552" s="137">
        <f t="shared" si="505"/>
        <v>2.9119999999999999</v>
      </c>
      <c r="AK2552" s="137">
        <f t="shared" si="506"/>
        <v>5.7485333101580478E-3</v>
      </c>
      <c r="AL2552" s="137">
        <f t="shared" si="507"/>
        <v>0.9982043868226631</v>
      </c>
      <c r="AM2552" s="137">
        <f t="shared" si="508"/>
        <v>5.7485333101580478E-3</v>
      </c>
      <c r="AN2552" s="137" t="str">
        <f t="shared" si="509"/>
        <v/>
      </c>
      <c r="AO2552" s="137" t="str">
        <f t="shared" si="510"/>
        <v/>
      </c>
      <c r="AP2552" s="137">
        <f t="shared" si="511"/>
        <v>0</v>
      </c>
      <c r="AQ2552" s="137" t="str">
        <f t="shared" si="512"/>
        <v/>
      </c>
      <c r="AR2552" s="137" t="str">
        <f t="shared" si="513"/>
        <v/>
      </c>
      <c r="AZ2552" s="163"/>
      <c r="BA2552" s="142"/>
      <c r="BB2552" s="163"/>
      <c r="BC2552" s="174"/>
      <c r="BD2552" s="174"/>
      <c r="BE2552" s="174"/>
      <c r="BF2552" s="174"/>
      <c r="BG2552" s="164"/>
      <c r="BH2552" s="164"/>
      <c r="BI2552" s="164"/>
      <c r="BK2552" s="137">
        <v>1705</v>
      </c>
      <c r="BL2552" s="137">
        <f t="shared" si="515"/>
        <v>10.905599999999843</v>
      </c>
      <c r="BM2552" s="137">
        <f t="shared" si="516"/>
        <v>0.14279003769673826</v>
      </c>
      <c r="BN2552" s="137">
        <f t="shared" si="517"/>
        <v>2.8617088482321695E-4</v>
      </c>
      <c r="BO2552" s="137" t="str">
        <f t="shared" si="518"/>
        <v/>
      </c>
      <c r="BP2552" s="137" t="str">
        <f t="shared" si="514"/>
        <v/>
      </c>
    </row>
    <row r="2553" spans="3:68" ht="20.100000000000001" customHeight="1" x14ac:dyDescent="0.25">
      <c r="C2553" s="12"/>
      <c r="E2553" s="130"/>
      <c r="F2553" s="130"/>
      <c r="S2553" s="138"/>
      <c r="U2553" s="154"/>
      <c r="V2553" s="154"/>
      <c r="AF2553" s="137">
        <v>1729</v>
      </c>
      <c r="AG2553" s="137">
        <f t="shared" ref="AG2553:AG2616" si="519">AG$818+(AF2553*AG$821)</f>
        <v>2.9160000000000004</v>
      </c>
      <c r="AK2553" s="137">
        <f t="shared" ref="AK2553:AK2616" si="520">_xlfn.NORM.DIST(AG2553,AG$815,AG$816,0)</f>
        <v>5.6819173976473663E-3</v>
      </c>
      <c r="AL2553" s="137">
        <f t="shared" ref="AL2553:AL2616" si="521">_xlfn.NORM.DIST(AG2553,AG$815,AG$816,1)</f>
        <v>0.9982272474957351</v>
      </c>
      <c r="AM2553" s="137">
        <f t="shared" ref="AM2553:AM2616" si="522">IF(OR(AL2553&lt;$AN$820,AL2553&gt;$AN$821),AK2553,"")</f>
        <v>5.6819173976473663E-3</v>
      </c>
      <c r="AN2553" s="137" t="str">
        <f t="shared" ref="AN2553:AN2616" si="523">IF(AND(AL2553&gt;$AN$820,AL2553&lt;$AN$821),AK2553,"")</f>
        <v/>
      </c>
      <c r="AO2553" s="137" t="str">
        <f t="shared" ref="AO2553:AO2616" si="524">IF(AK2553=MAX(AK$824:AK$2815),AK2553,"")</f>
        <v/>
      </c>
      <c r="AP2553" s="137">
        <f t="shared" ref="AP2553:AP2616" si="525">_xlfn.NORM.DIST(AF2553,AN$816,AN$817,0)</f>
        <v>0</v>
      </c>
      <c r="AQ2553" s="137" t="str">
        <f t="shared" ref="AQ2553:AQ2616" si="526">IF(AP2553=MAX(AP$824:AP$2815),AK2553,"")</f>
        <v/>
      </c>
      <c r="AR2553" s="137" t="str">
        <f t="shared" ref="AR2553:AR2616" si="527">IF(AQ2553=MIN(AQ$824:AQ$2815),AQ2553,"")</f>
        <v/>
      </c>
      <c r="AZ2553" s="163"/>
      <c r="BA2553" s="142"/>
      <c r="BB2553" s="163"/>
      <c r="BC2553" s="174"/>
      <c r="BD2553" s="174"/>
      <c r="BE2553" s="174"/>
      <c r="BF2553" s="174"/>
      <c r="BG2553" s="164"/>
      <c r="BH2553" s="164"/>
      <c r="BI2553" s="164"/>
      <c r="BK2553" s="137">
        <v>1706</v>
      </c>
      <c r="BL2553" s="137">
        <f t="shared" si="515"/>
        <v>10.911999999999843</v>
      </c>
      <c r="BM2553" s="137">
        <f t="shared" si="516"/>
        <v>0.14250386681191504</v>
      </c>
      <c r="BN2553" s="137">
        <f t="shared" si="517"/>
        <v>2.8567517329219916E-4</v>
      </c>
      <c r="BO2553" s="137" t="str">
        <f t="shared" si="518"/>
        <v/>
      </c>
      <c r="BP2553" s="137" t="str">
        <f t="shared" si="514"/>
        <v/>
      </c>
    </row>
    <row r="2554" spans="3:68" ht="20.100000000000001" customHeight="1" x14ac:dyDescent="0.25">
      <c r="C2554" s="12"/>
      <c r="E2554" s="130"/>
      <c r="F2554" s="130"/>
      <c r="S2554" s="138"/>
      <c r="U2554" s="154"/>
      <c r="V2554" s="154"/>
      <c r="AF2554" s="137">
        <v>1730</v>
      </c>
      <c r="AG2554" s="137">
        <f t="shared" si="519"/>
        <v>2.92</v>
      </c>
      <c r="AK2554" s="137">
        <f t="shared" si="520"/>
        <v>5.615983595990969E-3</v>
      </c>
      <c r="AL2554" s="137">
        <f t="shared" si="521"/>
        <v>0.99824984307132392</v>
      </c>
      <c r="AM2554" s="137">
        <f t="shared" si="522"/>
        <v>5.615983595990969E-3</v>
      </c>
      <c r="AN2554" s="137" t="str">
        <f t="shared" si="523"/>
        <v/>
      </c>
      <c r="AO2554" s="137" t="str">
        <f t="shared" si="524"/>
        <v/>
      </c>
      <c r="AP2554" s="137">
        <f t="shared" si="525"/>
        <v>0</v>
      </c>
      <c r="AQ2554" s="137" t="str">
        <f t="shared" si="526"/>
        <v/>
      </c>
      <c r="AR2554" s="137" t="str">
        <f t="shared" si="527"/>
        <v/>
      </c>
      <c r="AZ2554" s="163"/>
      <c r="BA2554" s="142"/>
      <c r="BB2554" s="163"/>
      <c r="BC2554" s="174"/>
      <c r="BD2554" s="174"/>
      <c r="BE2554" s="174"/>
      <c r="BF2554" s="174"/>
      <c r="BG2554" s="164"/>
      <c r="BH2554" s="164"/>
      <c r="BI2554" s="164"/>
      <c r="BK2554" s="137">
        <v>1707</v>
      </c>
      <c r="BL2554" s="137">
        <f t="shared" si="515"/>
        <v>10.918399999999842</v>
      </c>
      <c r="BM2554" s="137">
        <f t="shared" si="516"/>
        <v>0.14221819163862284</v>
      </c>
      <c r="BN2554" s="137">
        <f t="shared" si="517"/>
        <v>2.8518007533609446E-4</v>
      </c>
      <c r="BO2554" s="137" t="str">
        <f t="shared" si="518"/>
        <v/>
      </c>
      <c r="BP2554" s="137" t="str">
        <f t="shared" si="514"/>
        <v/>
      </c>
    </row>
    <row r="2555" spans="3:68" ht="20.100000000000001" customHeight="1" x14ac:dyDescent="0.25">
      <c r="C2555" s="12"/>
      <c r="E2555" s="130"/>
      <c r="F2555" s="130"/>
      <c r="S2555" s="138"/>
      <c r="U2555" s="154"/>
      <c r="V2555" s="154"/>
      <c r="AF2555" s="137">
        <v>1731</v>
      </c>
      <c r="AG2555" s="137">
        <f t="shared" si="519"/>
        <v>2.9240000000000004</v>
      </c>
      <c r="AK2555" s="137">
        <f t="shared" si="520"/>
        <v>5.5507260874977475E-3</v>
      </c>
      <c r="AL2555" s="137">
        <f t="shared" si="521"/>
        <v>0.99827217626622566</v>
      </c>
      <c r="AM2555" s="137">
        <f t="shared" si="522"/>
        <v>5.5507260874977475E-3</v>
      </c>
      <c r="AN2555" s="137" t="str">
        <f t="shared" si="523"/>
        <v/>
      </c>
      <c r="AO2555" s="137" t="str">
        <f t="shared" si="524"/>
        <v/>
      </c>
      <c r="AP2555" s="137">
        <f t="shared" si="525"/>
        <v>0</v>
      </c>
      <c r="AQ2555" s="137" t="str">
        <f t="shared" si="526"/>
        <v/>
      </c>
      <c r="AR2555" s="137" t="str">
        <f t="shared" si="527"/>
        <v/>
      </c>
      <c r="AZ2555" s="163"/>
      <c r="BA2555" s="142"/>
      <c r="BB2555" s="163"/>
      <c r="BC2555" s="174"/>
      <c r="BD2555" s="174"/>
      <c r="BE2555" s="174"/>
      <c r="BF2555" s="174"/>
      <c r="BG2555" s="164"/>
      <c r="BH2555" s="164"/>
      <c r="BI2555" s="164"/>
      <c r="BK2555" s="137">
        <v>1708</v>
      </c>
      <c r="BL2555" s="137">
        <f t="shared" si="515"/>
        <v>10.924799999999841</v>
      </c>
      <c r="BM2555" s="137">
        <f t="shared" si="516"/>
        <v>0.14193301156328675</v>
      </c>
      <c r="BN2555" s="137">
        <f t="shared" si="517"/>
        <v>2.8468559102917679E-4</v>
      </c>
      <c r="BO2555" s="137" t="str">
        <f t="shared" si="518"/>
        <v/>
      </c>
      <c r="BP2555" s="137" t="str">
        <f t="shared" si="514"/>
        <v/>
      </c>
    </row>
    <row r="2556" spans="3:68" ht="20.100000000000001" customHeight="1" x14ac:dyDescent="0.25">
      <c r="C2556" s="12"/>
      <c r="E2556" s="130"/>
      <c r="F2556" s="130"/>
      <c r="S2556" s="138"/>
      <c r="U2556" s="154"/>
      <c r="V2556" s="154"/>
      <c r="AF2556" s="137">
        <v>1732</v>
      </c>
      <c r="AG2556" s="137">
        <f t="shared" si="519"/>
        <v>2.9279999999999999</v>
      </c>
      <c r="AK2556" s="137">
        <f t="shared" si="520"/>
        <v>5.4861390897588055E-3</v>
      </c>
      <c r="AL2556" s="137">
        <f t="shared" si="521"/>
        <v>0.99829424977403669</v>
      </c>
      <c r="AM2556" s="137">
        <f t="shared" si="522"/>
        <v>5.4861390897588055E-3</v>
      </c>
      <c r="AN2556" s="137" t="str">
        <f t="shared" si="523"/>
        <v/>
      </c>
      <c r="AO2556" s="137" t="str">
        <f t="shared" si="524"/>
        <v/>
      </c>
      <c r="AP2556" s="137">
        <f t="shared" si="525"/>
        <v>0</v>
      </c>
      <c r="AQ2556" s="137" t="str">
        <f t="shared" si="526"/>
        <v/>
      </c>
      <c r="AR2556" s="137" t="str">
        <f t="shared" si="527"/>
        <v/>
      </c>
      <c r="AZ2556" s="163"/>
      <c r="BA2556" s="142"/>
      <c r="BB2556" s="163"/>
      <c r="BC2556" s="174"/>
      <c r="BD2556" s="174"/>
      <c r="BE2556" s="174"/>
      <c r="BF2556" s="174"/>
      <c r="BG2556" s="164"/>
      <c r="BH2556" s="164"/>
      <c r="BI2556" s="164"/>
      <c r="BK2556" s="137">
        <v>1709</v>
      </c>
      <c r="BL2556" s="137">
        <f t="shared" si="515"/>
        <v>10.931199999999841</v>
      </c>
      <c r="BM2556" s="137">
        <f t="shared" si="516"/>
        <v>0.14164832597225757</v>
      </c>
      <c r="BN2556" s="137">
        <f t="shared" si="517"/>
        <v>2.8419172044102936E-4</v>
      </c>
      <c r="BO2556" s="137" t="str">
        <f t="shared" si="518"/>
        <v/>
      </c>
      <c r="BP2556" s="137" t="str">
        <f t="shared" si="514"/>
        <v/>
      </c>
    </row>
    <row r="2557" spans="3:68" ht="20.100000000000001" customHeight="1" x14ac:dyDescent="0.25">
      <c r="C2557" s="12"/>
      <c r="E2557" s="130"/>
      <c r="F2557" s="130"/>
      <c r="S2557" s="138"/>
      <c r="U2557" s="154"/>
      <c r="V2557" s="154"/>
      <c r="AF2557" s="137">
        <v>1733</v>
      </c>
      <c r="AG2557" s="137">
        <f t="shared" si="519"/>
        <v>2.9320000000000004</v>
      </c>
      <c r="AK2557" s="137">
        <f t="shared" si="520"/>
        <v>5.4222168556052738E-3</v>
      </c>
      <c r="AL2557" s="137">
        <f t="shared" si="521"/>
        <v>0.99831606626529368</v>
      </c>
      <c r="AM2557" s="137">
        <f t="shared" si="522"/>
        <v>5.4222168556052738E-3</v>
      </c>
      <c r="AN2557" s="137" t="str">
        <f t="shared" si="523"/>
        <v/>
      </c>
      <c r="AO2557" s="137" t="str">
        <f t="shared" si="524"/>
        <v/>
      </c>
      <c r="AP2557" s="137">
        <f t="shared" si="525"/>
        <v>0</v>
      </c>
      <c r="AQ2557" s="137" t="str">
        <f t="shared" si="526"/>
        <v/>
      </c>
      <c r="AR2557" s="137" t="str">
        <f t="shared" si="527"/>
        <v/>
      </c>
      <c r="AZ2557" s="163"/>
      <c r="BA2557" s="142"/>
      <c r="BB2557" s="163"/>
      <c r="BC2557" s="174"/>
      <c r="BD2557" s="174"/>
      <c r="BE2557" s="174"/>
      <c r="BF2557" s="174"/>
      <c r="BG2557" s="164"/>
      <c r="BH2557" s="164"/>
      <c r="BI2557" s="164"/>
      <c r="BK2557" s="137">
        <v>1710</v>
      </c>
      <c r="BL2557" s="137">
        <f t="shared" si="515"/>
        <v>10.93759999999984</v>
      </c>
      <c r="BM2557" s="137">
        <f t="shared" si="516"/>
        <v>0.14136413425181654</v>
      </c>
      <c r="BN2557" s="137">
        <f t="shared" si="517"/>
        <v>2.836984636376827E-4</v>
      </c>
      <c r="BO2557" s="137" t="str">
        <f t="shared" si="518"/>
        <v/>
      </c>
      <c r="BP2557" s="137" t="str">
        <f t="shared" si="514"/>
        <v/>
      </c>
    </row>
    <row r="2558" spans="3:68" ht="20.100000000000001" customHeight="1" x14ac:dyDescent="0.25">
      <c r="C2558" s="12"/>
      <c r="E2558" s="130"/>
      <c r="F2558" s="130"/>
      <c r="S2558" s="138"/>
      <c r="U2558" s="154"/>
      <c r="V2558" s="154"/>
      <c r="AF2558" s="137">
        <v>1734</v>
      </c>
      <c r="AG2558" s="137">
        <f t="shared" si="519"/>
        <v>2.9359999999999999</v>
      </c>
      <c r="AK2558" s="137">
        <f t="shared" si="520"/>
        <v>5.3589536730640434E-3</v>
      </c>
      <c r="AL2558" s="137">
        <f t="shared" si="521"/>
        <v>0.99833762838761542</v>
      </c>
      <c r="AM2558" s="137">
        <f t="shared" si="522"/>
        <v>5.3589536730640434E-3</v>
      </c>
      <c r="AN2558" s="137" t="str">
        <f t="shared" si="523"/>
        <v/>
      </c>
      <c r="AO2558" s="137" t="str">
        <f t="shared" si="524"/>
        <v/>
      </c>
      <c r="AP2558" s="137">
        <f t="shared" si="525"/>
        <v>0</v>
      </c>
      <c r="AQ2558" s="137" t="str">
        <f t="shared" si="526"/>
        <v/>
      </c>
      <c r="AR2558" s="137" t="str">
        <f t="shared" si="527"/>
        <v/>
      </c>
      <c r="AZ2558" s="163"/>
      <c r="BA2558" s="142"/>
      <c r="BB2558" s="163"/>
      <c r="BC2558" s="174"/>
      <c r="BD2558" s="174"/>
      <c r="BE2558" s="174"/>
      <c r="BF2558" s="174"/>
      <c r="BG2558" s="164"/>
      <c r="BH2558" s="164"/>
      <c r="BI2558" s="164"/>
      <c r="BK2558" s="137">
        <v>1711</v>
      </c>
      <c r="BL2558" s="137">
        <f t="shared" si="515"/>
        <v>10.943999999999839</v>
      </c>
      <c r="BM2558" s="137">
        <f t="shared" si="516"/>
        <v>0.14108043578817886</v>
      </c>
      <c r="BN2558" s="137">
        <f t="shared" si="517"/>
        <v>2.8320582068225297E-4</v>
      </c>
      <c r="BO2558" s="137" t="str">
        <f t="shared" si="518"/>
        <v/>
      </c>
      <c r="BP2558" s="137" t="str">
        <f t="shared" si="514"/>
        <v/>
      </c>
    </row>
    <row r="2559" spans="3:68" ht="20.100000000000001" customHeight="1" x14ac:dyDescent="0.25">
      <c r="C2559" s="12"/>
      <c r="E2559" s="130"/>
      <c r="F2559" s="130"/>
      <c r="S2559" s="138"/>
      <c r="U2559" s="154"/>
      <c r="V2559" s="154"/>
      <c r="AF2559" s="137">
        <v>1735</v>
      </c>
      <c r="AG2559" s="137">
        <f t="shared" si="519"/>
        <v>2.9400000000000004</v>
      </c>
      <c r="AK2559" s="137">
        <f t="shared" si="520"/>
        <v>5.2963438653110097E-3</v>
      </c>
      <c r="AL2559" s="137">
        <f t="shared" si="521"/>
        <v>0.99835893876584303</v>
      </c>
      <c r="AM2559" s="137">
        <f t="shared" si="522"/>
        <v>5.2963438653110097E-3</v>
      </c>
      <c r="AN2559" s="137" t="str">
        <f t="shared" si="523"/>
        <v/>
      </c>
      <c r="AO2559" s="137" t="str">
        <f t="shared" si="524"/>
        <v/>
      </c>
      <c r="AP2559" s="137">
        <f t="shared" si="525"/>
        <v>0</v>
      </c>
      <c r="AQ2559" s="137" t="str">
        <f t="shared" si="526"/>
        <v/>
      </c>
      <c r="AR2559" s="137" t="str">
        <f t="shared" si="527"/>
        <v/>
      </c>
      <c r="AZ2559" s="163"/>
      <c r="BA2559" s="142"/>
      <c r="BB2559" s="163"/>
      <c r="BC2559" s="174"/>
      <c r="BD2559" s="174"/>
      <c r="BE2559" s="174"/>
      <c r="BF2559" s="174"/>
      <c r="BG2559" s="164"/>
      <c r="BH2559" s="164"/>
      <c r="BI2559" s="164"/>
      <c r="BK2559" s="137">
        <v>1712</v>
      </c>
      <c r="BL2559" s="137">
        <f t="shared" si="515"/>
        <v>10.950399999999838</v>
      </c>
      <c r="BM2559" s="137">
        <f t="shared" si="516"/>
        <v>0.14079722996749661</v>
      </c>
      <c r="BN2559" s="137">
        <f t="shared" si="517"/>
        <v>2.8271379163308241E-4</v>
      </c>
      <c r="BO2559" s="137" t="str">
        <f t="shared" si="518"/>
        <v/>
      </c>
      <c r="BP2559" s="137" t="str">
        <f t="shared" si="514"/>
        <v/>
      </c>
    </row>
    <row r="2560" spans="3:68" ht="20.100000000000001" customHeight="1" x14ac:dyDescent="0.25">
      <c r="C2560" s="12"/>
      <c r="E2560" s="130"/>
      <c r="F2560" s="130"/>
      <c r="S2560" s="138"/>
      <c r="U2560" s="154"/>
      <c r="V2560" s="154"/>
      <c r="AF2560" s="137">
        <v>1736</v>
      </c>
      <c r="AG2560" s="137">
        <f t="shared" si="519"/>
        <v>2.944</v>
      </c>
      <c r="AK2560" s="137">
        <f t="shared" si="520"/>
        <v>5.2343817906222714E-3</v>
      </c>
      <c r="AL2560" s="137">
        <f t="shared" si="521"/>
        <v>0.99838000000218041</v>
      </c>
      <c r="AM2560" s="137">
        <f t="shared" si="522"/>
        <v>5.2343817906222714E-3</v>
      </c>
      <c r="AN2560" s="137" t="str">
        <f t="shared" si="523"/>
        <v/>
      </c>
      <c r="AO2560" s="137" t="str">
        <f t="shared" si="524"/>
        <v/>
      </c>
      <c r="AP2560" s="137">
        <f t="shared" si="525"/>
        <v>0</v>
      </c>
      <c r="AQ2560" s="137" t="str">
        <f t="shared" si="526"/>
        <v/>
      </c>
      <c r="AR2560" s="137" t="str">
        <f t="shared" si="527"/>
        <v/>
      </c>
      <c r="AZ2560" s="163"/>
      <c r="BA2560" s="142"/>
      <c r="BB2560" s="163"/>
      <c r="BC2560" s="174"/>
      <c r="BD2560" s="174"/>
      <c r="BE2560" s="174"/>
      <c r="BF2560" s="174"/>
      <c r="BG2560" s="164"/>
      <c r="BH2560" s="164"/>
      <c r="BI2560" s="164"/>
      <c r="BK2560" s="137">
        <v>1713</v>
      </c>
      <c r="BL2560" s="137">
        <f t="shared" si="515"/>
        <v>10.956799999999838</v>
      </c>
      <c r="BM2560" s="137">
        <f t="shared" si="516"/>
        <v>0.14051451617586352</v>
      </c>
      <c r="BN2560" s="137">
        <f t="shared" si="517"/>
        <v>2.8222237654593196E-4</v>
      </c>
      <c r="BO2560" s="137" t="str">
        <f t="shared" si="518"/>
        <v/>
      </c>
      <c r="BP2560" s="137" t="str">
        <f t="shared" si="514"/>
        <v/>
      </c>
    </row>
    <row r="2561" spans="3:68" ht="20.100000000000001" customHeight="1" x14ac:dyDescent="0.25">
      <c r="C2561" s="12"/>
      <c r="E2561" s="130"/>
      <c r="F2561" s="130"/>
      <c r="S2561" s="138"/>
      <c r="U2561" s="154"/>
      <c r="V2561" s="154"/>
      <c r="AF2561" s="137">
        <v>1737</v>
      </c>
      <c r="AG2561" s="137">
        <f t="shared" si="519"/>
        <v>2.9480000000000004</v>
      </c>
      <c r="AK2561" s="137">
        <f t="shared" si="520"/>
        <v>5.1730618423228838E-3</v>
      </c>
      <c r="AL2561" s="137">
        <f t="shared" si="521"/>
        <v>0.9984008146763349</v>
      </c>
      <c r="AM2561" s="137">
        <f t="shared" si="522"/>
        <v>5.1730618423228838E-3</v>
      </c>
      <c r="AN2561" s="137" t="str">
        <f t="shared" si="523"/>
        <v/>
      </c>
      <c r="AO2561" s="137" t="str">
        <f t="shared" si="524"/>
        <v/>
      </c>
      <c r="AP2561" s="137">
        <f t="shared" si="525"/>
        <v>0</v>
      </c>
      <c r="AQ2561" s="137" t="str">
        <f t="shared" si="526"/>
        <v/>
      </c>
      <c r="AR2561" s="137" t="str">
        <f t="shared" si="527"/>
        <v/>
      </c>
      <c r="AZ2561" s="163"/>
      <c r="BA2561" s="142"/>
      <c r="BB2561" s="163"/>
      <c r="BC2561" s="174"/>
      <c r="BD2561" s="174"/>
      <c r="BE2561" s="174"/>
      <c r="BF2561" s="174"/>
      <c r="BG2561" s="164"/>
      <c r="BH2561" s="164"/>
      <c r="BI2561" s="164"/>
      <c r="BK2561" s="137">
        <v>1714</v>
      </c>
      <c r="BL2561" s="137">
        <f t="shared" si="515"/>
        <v>10.963199999999837</v>
      </c>
      <c r="BM2561" s="137">
        <f t="shared" si="516"/>
        <v>0.14023229379931759</v>
      </c>
      <c r="BN2561" s="137">
        <f t="shared" si="517"/>
        <v>2.8173157547178862E-4</v>
      </c>
      <c r="BO2561" s="137" t="str">
        <f t="shared" si="518"/>
        <v/>
      </c>
      <c r="BP2561" s="137" t="str">
        <f t="shared" si="514"/>
        <v/>
      </c>
    </row>
    <row r="2562" spans="3:68" ht="20.100000000000001" customHeight="1" x14ac:dyDescent="0.25">
      <c r="C2562" s="12"/>
      <c r="E2562" s="130"/>
      <c r="F2562" s="130"/>
      <c r="S2562" s="138"/>
      <c r="U2562" s="154"/>
      <c r="V2562" s="154"/>
      <c r="AF2562" s="137">
        <v>1738</v>
      </c>
      <c r="AG2562" s="137">
        <f t="shared" si="519"/>
        <v>2.952</v>
      </c>
      <c r="AK2562" s="137">
        <f t="shared" si="520"/>
        <v>5.1123784487336638E-3</v>
      </c>
      <c r="AL2562" s="137">
        <f t="shared" si="521"/>
        <v>0.99842138534565705</v>
      </c>
      <c r="AM2562" s="137">
        <f t="shared" si="522"/>
        <v>5.1123784487336638E-3</v>
      </c>
      <c r="AN2562" s="137" t="str">
        <f t="shared" si="523"/>
        <v/>
      </c>
      <c r="AO2562" s="137" t="str">
        <f t="shared" si="524"/>
        <v/>
      </c>
      <c r="AP2562" s="137">
        <f t="shared" si="525"/>
        <v>0</v>
      </c>
      <c r="AQ2562" s="137" t="str">
        <f t="shared" si="526"/>
        <v/>
      </c>
      <c r="AR2562" s="137" t="str">
        <f t="shared" si="527"/>
        <v/>
      </c>
      <c r="AZ2562" s="163"/>
      <c r="BA2562" s="142"/>
      <c r="BB2562" s="163"/>
      <c r="BC2562" s="174"/>
      <c r="BD2562" s="174"/>
      <c r="BE2562" s="174"/>
      <c r="BF2562" s="174"/>
      <c r="BG2562" s="164"/>
      <c r="BH2562" s="164"/>
      <c r="BI2562" s="164"/>
      <c r="BK2562" s="137">
        <v>1715</v>
      </c>
      <c r="BL2562" s="137">
        <f t="shared" si="515"/>
        <v>10.969599999999836</v>
      </c>
      <c r="BM2562" s="137">
        <f t="shared" si="516"/>
        <v>0.1399505622238458</v>
      </c>
      <c r="BN2562" s="137">
        <f t="shared" si="517"/>
        <v>2.8124138845928015E-4</v>
      </c>
      <c r="BO2562" s="137" t="str">
        <f t="shared" si="518"/>
        <v/>
      </c>
      <c r="BP2562" s="137" t="str">
        <f t="shared" si="514"/>
        <v/>
      </c>
    </row>
    <row r="2563" spans="3:68" ht="20.100000000000001" customHeight="1" x14ac:dyDescent="0.25">
      <c r="C2563" s="12"/>
      <c r="E2563" s="130"/>
      <c r="F2563" s="130"/>
      <c r="S2563" s="138"/>
      <c r="U2563" s="154"/>
      <c r="V2563" s="154"/>
      <c r="AF2563" s="137">
        <v>1739</v>
      </c>
      <c r="AG2563" s="137">
        <f t="shared" si="519"/>
        <v>2.9560000000000004</v>
      </c>
      <c r="AK2563" s="137">
        <f t="shared" si="520"/>
        <v>5.0523260731156067E-3</v>
      </c>
      <c r="AL2563" s="137">
        <f t="shared" si="521"/>
        <v>0.99844171454528052</v>
      </c>
      <c r="AM2563" s="137">
        <f t="shared" si="522"/>
        <v>5.0523260731156067E-3</v>
      </c>
      <c r="AN2563" s="137" t="str">
        <f t="shared" si="523"/>
        <v/>
      </c>
      <c r="AO2563" s="137" t="str">
        <f t="shared" si="524"/>
        <v/>
      </c>
      <c r="AP2563" s="137">
        <f t="shared" si="525"/>
        <v>0</v>
      </c>
      <c r="AQ2563" s="137" t="str">
        <f t="shared" si="526"/>
        <v/>
      </c>
      <c r="AR2563" s="137" t="str">
        <f t="shared" si="527"/>
        <v/>
      </c>
      <c r="AZ2563" s="163"/>
      <c r="BA2563" s="142"/>
      <c r="BB2563" s="163"/>
      <c r="BC2563" s="174"/>
      <c r="BD2563" s="174"/>
      <c r="BE2563" s="174"/>
      <c r="BF2563" s="174"/>
      <c r="BG2563" s="164"/>
      <c r="BH2563" s="164"/>
      <c r="BI2563" s="164"/>
      <c r="BK2563" s="137">
        <v>1716</v>
      </c>
      <c r="BL2563" s="137">
        <f t="shared" si="515"/>
        <v>10.975999999999836</v>
      </c>
      <c r="BM2563" s="137">
        <f t="shared" si="516"/>
        <v>0.13966932083538652</v>
      </c>
      <c r="BN2563" s="137">
        <f t="shared" si="517"/>
        <v>2.8075181555251016E-4</v>
      </c>
      <c r="BO2563" s="137" t="str">
        <f t="shared" si="518"/>
        <v/>
      </c>
      <c r="BP2563" s="137" t="str">
        <f t="shared" si="514"/>
        <v/>
      </c>
    </row>
    <row r="2564" spans="3:68" ht="20.100000000000001" customHeight="1" x14ac:dyDescent="0.25">
      <c r="C2564" s="12"/>
      <c r="E2564" s="130"/>
      <c r="F2564" s="130"/>
      <c r="S2564" s="138"/>
      <c r="U2564" s="154"/>
      <c r="V2564" s="154"/>
      <c r="AF2564" s="137">
        <v>1740</v>
      </c>
      <c r="AG2564" s="137">
        <f t="shared" si="519"/>
        <v>2.96</v>
      </c>
      <c r="AK2564" s="137">
        <f t="shared" si="520"/>
        <v>4.9928992136123763E-3</v>
      </c>
      <c r="AL2564" s="137">
        <f t="shared" si="521"/>
        <v>0.99846180478826196</v>
      </c>
      <c r="AM2564" s="137">
        <f t="shared" si="522"/>
        <v>4.9928992136123763E-3</v>
      </c>
      <c r="AN2564" s="137" t="str">
        <f t="shared" si="523"/>
        <v/>
      </c>
      <c r="AO2564" s="137" t="str">
        <f t="shared" si="524"/>
        <v/>
      </c>
      <c r="AP2564" s="137">
        <f t="shared" si="525"/>
        <v>0</v>
      </c>
      <c r="AQ2564" s="137" t="str">
        <f t="shared" si="526"/>
        <v/>
      </c>
      <c r="AR2564" s="137" t="str">
        <f t="shared" si="527"/>
        <v/>
      </c>
      <c r="AZ2564" s="163"/>
      <c r="BA2564" s="142"/>
      <c r="BB2564" s="163"/>
      <c r="BC2564" s="174"/>
      <c r="BD2564" s="174"/>
      <c r="BE2564" s="174"/>
      <c r="BF2564" s="174"/>
      <c r="BG2564" s="164"/>
      <c r="BH2564" s="164"/>
      <c r="BI2564" s="164"/>
      <c r="BK2564" s="137">
        <v>1717</v>
      </c>
      <c r="BL2564" s="137">
        <f t="shared" si="515"/>
        <v>10.982399999999835</v>
      </c>
      <c r="BM2564" s="137">
        <f t="shared" si="516"/>
        <v>0.13938856901983401</v>
      </c>
      <c r="BN2564" s="137">
        <f t="shared" si="517"/>
        <v>2.8026285679241814E-4</v>
      </c>
      <c r="BO2564" s="137" t="str">
        <f t="shared" si="518"/>
        <v/>
      </c>
      <c r="BP2564" s="137" t="str">
        <f t="shared" si="514"/>
        <v/>
      </c>
    </row>
    <row r="2565" spans="3:68" ht="20.100000000000001" customHeight="1" x14ac:dyDescent="0.25">
      <c r="C2565" s="12"/>
      <c r="E2565" s="130"/>
      <c r="F2565" s="130"/>
      <c r="S2565" s="138"/>
      <c r="U2565" s="154"/>
      <c r="V2565" s="154"/>
      <c r="AF2565" s="137">
        <v>1741</v>
      </c>
      <c r="AG2565" s="137">
        <f t="shared" si="519"/>
        <v>2.9640000000000004</v>
      </c>
      <c r="AK2565" s="137">
        <f t="shared" si="520"/>
        <v>4.9340924031904968E-3</v>
      </c>
      <c r="AL2565" s="137">
        <f t="shared" si="521"/>
        <v>0.99848165856572002</v>
      </c>
      <c r="AM2565" s="137">
        <f t="shared" si="522"/>
        <v>4.9340924031904968E-3</v>
      </c>
      <c r="AN2565" s="137" t="str">
        <f t="shared" si="523"/>
        <v/>
      </c>
      <c r="AO2565" s="137" t="str">
        <f t="shared" si="524"/>
        <v/>
      </c>
      <c r="AP2565" s="137">
        <f t="shared" si="525"/>
        <v>0</v>
      </c>
      <c r="AQ2565" s="137" t="str">
        <f t="shared" si="526"/>
        <v/>
      </c>
      <c r="AR2565" s="137" t="str">
        <f t="shared" si="527"/>
        <v/>
      </c>
      <c r="AZ2565" s="163"/>
      <c r="BA2565" s="142"/>
      <c r="BB2565" s="163"/>
      <c r="BC2565" s="174"/>
      <c r="BD2565" s="174"/>
      <c r="BE2565" s="174"/>
      <c r="BF2565" s="174"/>
      <c r="BG2565" s="164"/>
      <c r="BH2565" s="164"/>
      <c r="BI2565" s="164"/>
      <c r="BK2565" s="137">
        <v>1718</v>
      </c>
      <c r="BL2565" s="137">
        <f t="shared" si="515"/>
        <v>10.988799999999834</v>
      </c>
      <c r="BM2565" s="137">
        <f t="shared" si="516"/>
        <v>0.1391083061630416</v>
      </c>
      <c r="BN2565" s="137">
        <f t="shared" si="517"/>
        <v>2.7977451221591898E-4</v>
      </c>
      <c r="BO2565" s="137" t="str">
        <f t="shared" si="518"/>
        <v/>
      </c>
      <c r="BP2565" s="137" t="str">
        <f t="shared" si="514"/>
        <v/>
      </c>
    </row>
    <row r="2566" spans="3:68" ht="20.100000000000001" customHeight="1" x14ac:dyDescent="0.25">
      <c r="C2566" s="12"/>
      <c r="E2566" s="130"/>
      <c r="F2566" s="130"/>
      <c r="S2566" s="138"/>
      <c r="U2566" s="154"/>
      <c r="V2566" s="154"/>
      <c r="AF2566" s="137">
        <v>1742</v>
      </c>
      <c r="AG2566" s="137">
        <f t="shared" si="519"/>
        <v>2.968</v>
      </c>
      <c r="AK2566" s="137">
        <f t="shared" si="520"/>
        <v>4.8759002095777031E-3</v>
      </c>
      <c r="AL2566" s="137">
        <f t="shared" si="521"/>
        <v>0.998501278346975</v>
      </c>
      <c r="AM2566" s="137">
        <f t="shared" si="522"/>
        <v>4.8759002095777031E-3</v>
      </c>
      <c r="AN2566" s="137" t="str">
        <f t="shared" si="523"/>
        <v/>
      </c>
      <c r="AO2566" s="137" t="str">
        <f t="shared" si="524"/>
        <v/>
      </c>
      <c r="AP2566" s="137">
        <f t="shared" si="525"/>
        <v>0</v>
      </c>
      <c r="AQ2566" s="137" t="str">
        <f t="shared" si="526"/>
        <v/>
      </c>
      <c r="AR2566" s="137" t="str">
        <f t="shared" si="527"/>
        <v/>
      </c>
      <c r="AZ2566" s="163"/>
      <c r="BA2566" s="142"/>
      <c r="BB2566" s="163"/>
      <c r="BC2566" s="174"/>
      <c r="BD2566" s="174"/>
      <c r="BE2566" s="174"/>
      <c r="BF2566" s="174"/>
      <c r="BG2566" s="164"/>
      <c r="BH2566" s="164"/>
      <c r="BI2566" s="164"/>
      <c r="BK2566" s="137">
        <v>1719</v>
      </c>
      <c r="BL2566" s="137">
        <f t="shared" si="515"/>
        <v>10.995199999999834</v>
      </c>
      <c r="BM2566" s="137">
        <f t="shared" si="516"/>
        <v>0.13882853165082568</v>
      </c>
      <c r="BN2566" s="137">
        <f t="shared" si="517"/>
        <v>2.7928678185723532E-4</v>
      </c>
      <c r="BO2566" s="137" t="str">
        <f t="shared" si="518"/>
        <v/>
      </c>
      <c r="BP2566" s="137" t="str">
        <f t="shared" si="514"/>
        <v/>
      </c>
    </row>
    <row r="2567" spans="3:68" ht="20.100000000000001" customHeight="1" x14ac:dyDescent="0.25">
      <c r="C2567" s="12"/>
      <c r="E2567" s="130"/>
      <c r="F2567" s="130"/>
      <c r="S2567" s="138"/>
      <c r="U2567" s="154"/>
      <c r="V2567" s="154"/>
      <c r="AF2567" s="137">
        <v>1743</v>
      </c>
      <c r="AG2567" s="137">
        <f t="shared" si="519"/>
        <v>2.9720000000000004</v>
      </c>
      <c r="AK2567" s="137">
        <f t="shared" si="520"/>
        <v>4.8183172351990078E-3</v>
      </c>
      <c r="AL2567" s="137">
        <f t="shared" si="521"/>
        <v>0.99852066657968741</v>
      </c>
      <c r="AM2567" s="137">
        <f t="shared" si="522"/>
        <v>4.8183172351990078E-3</v>
      </c>
      <c r="AN2567" s="137" t="str">
        <f t="shared" si="523"/>
        <v/>
      </c>
      <c r="AO2567" s="137" t="str">
        <f t="shared" si="524"/>
        <v/>
      </c>
      <c r="AP2567" s="137">
        <f t="shared" si="525"/>
        <v>0</v>
      </c>
      <c r="AQ2567" s="137" t="str">
        <f t="shared" si="526"/>
        <v/>
      </c>
      <c r="AR2567" s="137" t="str">
        <f t="shared" si="527"/>
        <v/>
      </c>
      <c r="AZ2567" s="163"/>
      <c r="BA2567" s="142"/>
      <c r="BB2567" s="163"/>
      <c r="BC2567" s="174"/>
      <c r="BD2567" s="174"/>
      <c r="BE2567" s="174"/>
      <c r="BF2567" s="174"/>
      <c r="BG2567" s="164"/>
      <c r="BH2567" s="164"/>
      <c r="BI2567" s="164"/>
      <c r="BK2567" s="137">
        <v>1720</v>
      </c>
      <c r="BL2567" s="137">
        <f t="shared" si="515"/>
        <v>11.001599999999833</v>
      </c>
      <c r="BM2567" s="137">
        <f t="shared" si="516"/>
        <v>0.13854924486896844</v>
      </c>
      <c r="BN2567" s="137">
        <f t="shared" si="517"/>
        <v>2.7879966574623216E-4</v>
      </c>
      <c r="BO2567" s="137" t="str">
        <f t="shared" si="518"/>
        <v/>
      </c>
      <c r="BP2567" s="137" t="str">
        <f t="shared" si="514"/>
        <v/>
      </c>
    </row>
    <row r="2568" spans="3:68" ht="20.100000000000001" customHeight="1" x14ac:dyDescent="0.25">
      <c r="C2568" s="12"/>
      <c r="E2568" s="130"/>
      <c r="F2568" s="130"/>
      <c r="S2568" s="138"/>
      <c r="U2568" s="154"/>
      <c r="V2568" s="154"/>
      <c r="AF2568" s="137">
        <v>1744</v>
      </c>
      <c r="AG2568" s="137">
        <f t="shared" si="519"/>
        <v>2.976</v>
      </c>
      <c r="AK2568" s="137">
        <f t="shared" si="520"/>
        <v>4.7613381171110044E-3</v>
      </c>
      <c r="AL2568" s="137">
        <f t="shared" si="521"/>
        <v>0.99853982568999677</v>
      </c>
      <c r="AM2568" s="137">
        <f t="shared" si="522"/>
        <v>4.7613381171110044E-3</v>
      </c>
      <c r="AN2568" s="137" t="str">
        <f t="shared" si="523"/>
        <v/>
      </c>
      <c r="AO2568" s="137" t="str">
        <f t="shared" si="524"/>
        <v/>
      </c>
      <c r="AP2568" s="137">
        <f t="shared" si="525"/>
        <v>0</v>
      </c>
      <c r="AQ2568" s="137" t="str">
        <f t="shared" si="526"/>
        <v/>
      </c>
      <c r="AR2568" s="137" t="str">
        <f t="shared" si="527"/>
        <v/>
      </c>
      <c r="AZ2568" s="163"/>
      <c r="BA2568" s="142"/>
      <c r="BB2568" s="163"/>
      <c r="BC2568" s="174"/>
      <c r="BD2568" s="174"/>
      <c r="BE2568" s="174"/>
      <c r="BF2568" s="174"/>
      <c r="BG2568" s="164"/>
      <c r="BH2568" s="164"/>
      <c r="BI2568" s="164"/>
      <c r="BK2568" s="137">
        <v>1721</v>
      </c>
      <c r="BL2568" s="137">
        <f t="shared" si="515"/>
        <v>11.007999999999832</v>
      </c>
      <c r="BM2568" s="137">
        <f t="shared" si="516"/>
        <v>0.13827044520322221</v>
      </c>
      <c r="BN2568" s="137">
        <f t="shared" si="517"/>
        <v>2.7831316390936056E-4</v>
      </c>
      <c r="BO2568" s="137" t="str">
        <f t="shared" si="518"/>
        <v/>
      </c>
      <c r="BP2568" s="137" t="str">
        <f t="shared" si="514"/>
        <v/>
      </c>
    </row>
    <row r="2569" spans="3:68" ht="20.100000000000001" customHeight="1" x14ac:dyDescent="0.25">
      <c r="C2569" s="12"/>
      <c r="E2569" s="130"/>
      <c r="F2569" s="130"/>
      <c r="S2569" s="138"/>
      <c r="U2569" s="154"/>
      <c r="V2569" s="154"/>
      <c r="AF2569" s="137">
        <v>1745</v>
      </c>
      <c r="AG2569" s="137">
        <f t="shared" si="519"/>
        <v>2.9800000000000004</v>
      </c>
      <c r="AK2569" s="137">
        <f t="shared" si="520"/>
        <v>4.7049575269339713E-3</v>
      </c>
      <c r="AL2569" s="137">
        <f t="shared" si="521"/>
        <v>0.99855875808266004</v>
      </c>
      <c r="AM2569" s="137">
        <f t="shared" si="522"/>
        <v>4.7049575269339713E-3</v>
      </c>
      <c r="AN2569" s="137" t="str">
        <f t="shared" si="523"/>
        <v/>
      </c>
      <c r="AO2569" s="137" t="str">
        <f t="shared" si="524"/>
        <v/>
      </c>
      <c r="AP2569" s="137">
        <f t="shared" si="525"/>
        <v>0</v>
      </c>
      <c r="AQ2569" s="137" t="str">
        <f t="shared" si="526"/>
        <v/>
      </c>
      <c r="AR2569" s="137" t="str">
        <f t="shared" si="527"/>
        <v/>
      </c>
      <c r="AZ2569" s="163"/>
      <c r="BA2569" s="142"/>
      <c r="BB2569" s="163"/>
      <c r="BC2569" s="174"/>
      <c r="BD2569" s="174"/>
      <c r="BE2569" s="174"/>
      <c r="BF2569" s="174"/>
      <c r="BG2569" s="164"/>
      <c r="BH2569" s="164"/>
      <c r="BI2569" s="164"/>
      <c r="BK2569" s="137">
        <v>1722</v>
      </c>
      <c r="BL2569" s="137">
        <f t="shared" si="515"/>
        <v>11.014399999999831</v>
      </c>
      <c r="BM2569" s="137">
        <f t="shared" si="516"/>
        <v>0.13799213203931285</v>
      </c>
      <c r="BN2569" s="137">
        <f t="shared" si="517"/>
        <v>2.7782727637001847E-4</v>
      </c>
      <c r="BO2569" s="137" t="str">
        <f t="shared" si="518"/>
        <v/>
      </c>
      <c r="BP2569" s="137" t="str">
        <f t="shared" si="514"/>
        <v/>
      </c>
    </row>
    <row r="2570" spans="3:68" ht="20.100000000000001" customHeight="1" x14ac:dyDescent="0.25">
      <c r="C2570" s="12"/>
      <c r="E2570" s="130"/>
      <c r="F2570" s="130"/>
      <c r="S2570" s="138"/>
      <c r="U2570" s="154"/>
      <c r="V2570" s="154"/>
      <c r="AF2570" s="137">
        <v>1746</v>
      </c>
      <c r="AG2570" s="137">
        <f t="shared" si="519"/>
        <v>2.984</v>
      </c>
      <c r="AK2570" s="137">
        <f t="shared" si="520"/>
        <v>4.6491701707822254E-3</v>
      </c>
      <c r="AL2570" s="137">
        <f t="shared" si="521"/>
        <v>0.99857746614118947</v>
      </c>
      <c r="AM2570" s="137">
        <f t="shared" si="522"/>
        <v>4.6491701707822254E-3</v>
      </c>
      <c r="AN2570" s="137" t="str">
        <f t="shared" si="523"/>
        <v/>
      </c>
      <c r="AO2570" s="137" t="str">
        <f t="shared" si="524"/>
        <v/>
      </c>
      <c r="AP2570" s="137">
        <f t="shared" si="525"/>
        <v>0</v>
      </c>
      <c r="AQ2570" s="137" t="str">
        <f t="shared" si="526"/>
        <v/>
      </c>
      <c r="AR2570" s="137" t="str">
        <f t="shared" si="527"/>
        <v/>
      </c>
      <c r="AZ2570" s="163"/>
      <c r="BA2570" s="142"/>
      <c r="BB2570" s="163"/>
      <c r="BC2570" s="174"/>
      <c r="BD2570" s="174"/>
      <c r="BE2570" s="174"/>
      <c r="BF2570" s="174"/>
      <c r="BG2570" s="164"/>
      <c r="BH2570" s="164"/>
      <c r="BI2570" s="164"/>
      <c r="BK2570" s="137">
        <v>1723</v>
      </c>
      <c r="BL2570" s="137">
        <f t="shared" si="515"/>
        <v>11.020799999999831</v>
      </c>
      <c r="BM2570" s="137">
        <f t="shared" si="516"/>
        <v>0.13771430476294283</v>
      </c>
      <c r="BN2570" s="137">
        <f t="shared" si="517"/>
        <v>2.7734200314766255E-4</v>
      </c>
      <c r="BO2570" s="137" t="str">
        <f t="shared" si="518"/>
        <v/>
      </c>
      <c r="BP2570" s="137" t="str">
        <f t="shared" si="514"/>
        <v/>
      </c>
    </row>
    <row r="2571" spans="3:68" ht="20.100000000000001" customHeight="1" x14ac:dyDescent="0.25">
      <c r="C2571" s="12"/>
      <c r="E2571" s="130"/>
      <c r="F2571" s="130"/>
      <c r="S2571" s="138"/>
      <c r="U2571" s="154"/>
      <c r="V2571" s="154"/>
      <c r="AF2571" s="137">
        <v>1747</v>
      </c>
      <c r="AG2571" s="137">
        <f t="shared" si="519"/>
        <v>2.9880000000000004</v>
      </c>
      <c r="AK2571" s="137">
        <f t="shared" si="520"/>
        <v>4.5939707891923635E-3</v>
      </c>
      <c r="AL2571" s="137">
        <f t="shared" si="521"/>
        <v>0.9985959522279908</v>
      </c>
      <c r="AM2571" s="137">
        <f t="shared" si="522"/>
        <v>4.5939707891923635E-3</v>
      </c>
      <c r="AN2571" s="137" t="str">
        <f t="shared" si="523"/>
        <v/>
      </c>
      <c r="AO2571" s="137" t="str">
        <f t="shared" si="524"/>
        <v/>
      </c>
      <c r="AP2571" s="137">
        <f t="shared" si="525"/>
        <v>0</v>
      </c>
      <c r="AQ2571" s="137" t="str">
        <f t="shared" si="526"/>
        <v/>
      </c>
      <c r="AR2571" s="137" t="str">
        <f t="shared" si="527"/>
        <v/>
      </c>
      <c r="AZ2571" s="163"/>
      <c r="BA2571" s="142"/>
      <c r="BB2571" s="163"/>
      <c r="BC2571" s="174"/>
      <c r="BD2571" s="174"/>
      <c r="BE2571" s="174"/>
      <c r="BF2571" s="174"/>
      <c r="BG2571" s="164"/>
      <c r="BH2571" s="164"/>
      <c r="BI2571" s="164"/>
      <c r="BK2571" s="137">
        <v>1724</v>
      </c>
      <c r="BL2571" s="137">
        <f t="shared" si="515"/>
        <v>11.02719999999983</v>
      </c>
      <c r="BM2571" s="137">
        <f t="shared" si="516"/>
        <v>0.13743696275979517</v>
      </c>
      <c r="BN2571" s="137">
        <f t="shared" si="517"/>
        <v>2.7685734425814124E-4</v>
      </c>
      <c r="BO2571" s="137" t="str">
        <f t="shared" si="518"/>
        <v/>
      </c>
      <c r="BP2571" s="137" t="str">
        <f t="shared" si="514"/>
        <v/>
      </c>
    </row>
    <row r="2572" spans="3:68" ht="20.100000000000001" customHeight="1" x14ac:dyDescent="0.25">
      <c r="C2572" s="12"/>
      <c r="E2572" s="130"/>
      <c r="F2572" s="130"/>
      <c r="S2572" s="138"/>
      <c r="U2572" s="154"/>
      <c r="V2572" s="154"/>
      <c r="AF2572" s="137">
        <v>1748</v>
      </c>
      <c r="AG2572" s="137">
        <f t="shared" si="519"/>
        <v>2.992</v>
      </c>
      <c r="AK2572" s="137">
        <f t="shared" si="520"/>
        <v>4.5393541570498278E-3</v>
      </c>
      <c r="AL2572" s="137">
        <f t="shared" si="521"/>
        <v>0.99861421868450073</v>
      </c>
      <c r="AM2572" s="137">
        <f t="shared" si="522"/>
        <v>4.5393541570498278E-3</v>
      </c>
      <c r="AN2572" s="137" t="str">
        <f t="shared" si="523"/>
        <v/>
      </c>
      <c r="AO2572" s="137" t="str">
        <f t="shared" si="524"/>
        <v/>
      </c>
      <c r="AP2572" s="137">
        <f t="shared" si="525"/>
        <v>0</v>
      </c>
      <c r="AQ2572" s="137" t="str">
        <f t="shared" si="526"/>
        <v/>
      </c>
      <c r="AR2572" s="137" t="str">
        <f t="shared" si="527"/>
        <v/>
      </c>
      <c r="AZ2572" s="163"/>
      <c r="BA2572" s="142"/>
      <c r="BB2572" s="163"/>
      <c r="BC2572" s="174"/>
      <c r="BD2572" s="174"/>
      <c r="BE2572" s="174"/>
      <c r="BF2572" s="174"/>
      <c r="BG2572" s="164"/>
      <c r="BH2572" s="164"/>
      <c r="BI2572" s="164"/>
      <c r="BK2572" s="137">
        <v>1725</v>
      </c>
      <c r="BL2572" s="137">
        <f t="shared" si="515"/>
        <v>11.033599999999829</v>
      </c>
      <c r="BM2572" s="137">
        <f t="shared" si="516"/>
        <v>0.13716010541553703</v>
      </c>
      <c r="BN2572" s="137">
        <f t="shared" si="517"/>
        <v>2.7637329971474944E-4</v>
      </c>
      <c r="BO2572" s="137" t="str">
        <f t="shared" si="518"/>
        <v/>
      </c>
      <c r="BP2572" s="137" t="str">
        <f t="shared" si="514"/>
        <v/>
      </c>
    </row>
    <row r="2573" spans="3:68" ht="20.100000000000001" customHeight="1" x14ac:dyDescent="0.25">
      <c r="C2573" s="12"/>
      <c r="E2573" s="130"/>
      <c r="F2573" s="130"/>
      <c r="S2573" s="138"/>
      <c r="U2573" s="154"/>
      <c r="V2573" s="154"/>
      <c r="AF2573" s="137">
        <v>1749</v>
      </c>
      <c r="AG2573" s="137">
        <f t="shared" si="519"/>
        <v>2.9960000000000004</v>
      </c>
      <c r="AK2573" s="137">
        <f t="shared" si="520"/>
        <v>4.4853150835133856E-3</v>
      </c>
      <c r="AL2573" s="137">
        <f t="shared" si="521"/>
        <v>0.99863226783132386</v>
      </c>
      <c r="AM2573" s="137">
        <f t="shared" si="522"/>
        <v>4.4853150835133856E-3</v>
      </c>
      <c r="AN2573" s="137" t="str">
        <f t="shared" si="523"/>
        <v/>
      </c>
      <c r="AO2573" s="137" t="str">
        <f t="shared" si="524"/>
        <v/>
      </c>
      <c r="AP2573" s="137">
        <f t="shared" si="525"/>
        <v>0</v>
      </c>
      <c r="AQ2573" s="137" t="str">
        <f t="shared" si="526"/>
        <v/>
      </c>
      <c r="AR2573" s="137" t="str">
        <f t="shared" si="527"/>
        <v/>
      </c>
      <c r="AZ2573" s="163"/>
      <c r="BA2573" s="142"/>
      <c r="BB2573" s="163"/>
      <c r="BC2573" s="174"/>
      <c r="BD2573" s="174"/>
      <c r="BE2573" s="174"/>
      <c r="BF2573" s="174"/>
      <c r="BG2573" s="164"/>
      <c r="BH2573" s="164"/>
      <c r="BI2573" s="164"/>
      <c r="BK2573" s="137">
        <v>1726</v>
      </c>
      <c r="BL2573" s="137">
        <f t="shared" si="515"/>
        <v>11.039999999999829</v>
      </c>
      <c r="BM2573" s="137">
        <f t="shared" si="516"/>
        <v>0.13688373211582228</v>
      </c>
      <c r="BN2573" s="137">
        <f t="shared" si="517"/>
        <v>2.758898695258416E-4</v>
      </c>
      <c r="BO2573" s="137" t="str">
        <f t="shared" si="518"/>
        <v/>
      </c>
      <c r="BP2573" s="137" t="str">
        <f t="shared" si="514"/>
        <v/>
      </c>
    </row>
    <row r="2574" spans="3:68" ht="20.100000000000001" customHeight="1" x14ac:dyDescent="0.25">
      <c r="C2574" s="12"/>
      <c r="E2574" s="130"/>
      <c r="F2574" s="130"/>
      <c r="S2574" s="138"/>
      <c r="U2574" s="154"/>
      <c r="V2574" s="154"/>
      <c r="AF2574" s="137">
        <v>1750</v>
      </c>
      <c r="AG2574" s="137">
        <f t="shared" si="519"/>
        <v>3</v>
      </c>
      <c r="AK2574" s="137">
        <f t="shared" si="520"/>
        <v>4.4318484119380075E-3</v>
      </c>
      <c r="AL2574" s="137">
        <f t="shared" si="521"/>
        <v>0.9986501019683699</v>
      </c>
      <c r="AM2574" s="137">
        <f t="shared" si="522"/>
        <v>4.4318484119380075E-3</v>
      </c>
      <c r="AN2574" s="137" t="str">
        <f t="shared" si="523"/>
        <v/>
      </c>
      <c r="AO2574" s="137" t="str">
        <f t="shared" si="524"/>
        <v/>
      </c>
      <c r="AP2574" s="137">
        <f t="shared" si="525"/>
        <v>0</v>
      </c>
      <c r="AQ2574" s="137" t="str">
        <f t="shared" si="526"/>
        <v/>
      </c>
      <c r="AR2574" s="137" t="str">
        <f t="shared" si="527"/>
        <v/>
      </c>
      <c r="AZ2574" s="163"/>
      <c r="BA2574" s="142"/>
      <c r="BB2574" s="163"/>
      <c r="BC2574" s="174"/>
      <c r="BD2574" s="174"/>
      <c r="BE2574" s="174"/>
      <c r="BF2574" s="174"/>
      <c r="BG2574" s="164"/>
      <c r="BH2574" s="164"/>
      <c r="BI2574" s="164"/>
      <c r="BK2574" s="137">
        <v>1727</v>
      </c>
      <c r="BL2574" s="137">
        <f t="shared" si="515"/>
        <v>11.046399999999828</v>
      </c>
      <c r="BM2574" s="137">
        <f t="shared" si="516"/>
        <v>0.13660784224629643</v>
      </c>
      <c r="BN2574" s="137">
        <f t="shared" si="517"/>
        <v>2.7540705369796803E-4</v>
      </c>
      <c r="BO2574" s="137" t="str">
        <f t="shared" si="518"/>
        <v/>
      </c>
      <c r="BP2574" s="137" t="str">
        <f t="shared" si="514"/>
        <v/>
      </c>
    </row>
    <row r="2575" spans="3:68" ht="20.100000000000001" customHeight="1" x14ac:dyDescent="0.25">
      <c r="C2575" s="12"/>
      <c r="E2575" s="130"/>
      <c r="F2575" s="130"/>
      <c r="S2575" s="138"/>
      <c r="U2575" s="154"/>
      <c r="V2575" s="154"/>
      <c r="AF2575" s="137">
        <v>1751</v>
      </c>
      <c r="AG2575" s="137">
        <f t="shared" si="519"/>
        <v>3.0040000000000004</v>
      </c>
      <c r="AK2575" s="137">
        <f t="shared" si="520"/>
        <v>4.3789490197957215E-3</v>
      </c>
      <c r="AL2575" s="137">
        <f t="shared" si="521"/>
        <v>0.99866772337499043</v>
      </c>
      <c r="AM2575" s="137">
        <f t="shared" si="522"/>
        <v>4.3789490197957215E-3</v>
      </c>
      <c r="AN2575" s="137" t="str">
        <f t="shared" si="523"/>
        <v/>
      </c>
      <c r="AO2575" s="137" t="str">
        <f t="shared" si="524"/>
        <v/>
      </c>
      <c r="AP2575" s="137">
        <f t="shared" si="525"/>
        <v>0</v>
      </c>
      <c r="AQ2575" s="137" t="str">
        <f t="shared" si="526"/>
        <v/>
      </c>
      <c r="AR2575" s="137" t="str">
        <f t="shared" si="527"/>
        <v/>
      </c>
      <c r="AZ2575" s="163"/>
      <c r="BA2575" s="142"/>
      <c r="BB2575" s="163"/>
      <c r="BC2575" s="174"/>
      <c r="BD2575" s="174"/>
      <c r="BE2575" s="174"/>
      <c r="BF2575" s="174"/>
      <c r="BG2575" s="164"/>
      <c r="BH2575" s="164"/>
      <c r="BI2575" s="164"/>
      <c r="BK2575" s="137">
        <v>1728</v>
      </c>
      <c r="BL2575" s="137">
        <f t="shared" si="515"/>
        <v>11.052799999999827</v>
      </c>
      <c r="BM2575" s="137">
        <f t="shared" si="516"/>
        <v>0.13633243519259847</v>
      </c>
      <c r="BN2575" s="137">
        <f t="shared" si="517"/>
        <v>2.7492485223271079E-4</v>
      </c>
      <c r="BO2575" s="137" t="str">
        <f t="shared" si="518"/>
        <v/>
      </c>
      <c r="BP2575" s="137" t="str">
        <f t="shared" si="514"/>
        <v/>
      </c>
    </row>
    <row r="2576" spans="3:68" ht="20.100000000000001" customHeight="1" x14ac:dyDescent="0.25">
      <c r="C2576" s="12"/>
      <c r="E2576" s="130"/>
      <c r="F2576" s="130"/>
      <c r="S2576" s="138"/>
      <c r="U2576" s="154"/>
      <c r="V2576" s="154"/>
      <c r="AF2576" s="137">
        <v>1752</v>
      </c>
      <c r="AG2576" s="137">
        <f t="shared" si="519"/>
        <v>3.008</v>
      </c>
      <c r="AK2576" s="137">
        <f t="shared" si="520"/>
        <v>4.3266118185949169E-3</v>
      </c>
      <c r="AL2576" s="137">
        <f t="shared" si="521"/>
        <v>0.99868513431011463</v>
      </c>
      <c r="AM2576" s="137">
        <f t="shared" si="522"/>
        <v>4.3266118185949169E-3</v>
      </c>
      <c r="AN2576" s="137" t="str">
        <f t="shared" si="523"/>
        <v/>
      </c>
      <c r="AO2576" s="137" t="str">
        <f t="shared" si="524"/>
        <v/>
      </c>
      <c r="AP2576" s="137">
        <f t="shared" si="525"/>
        <v>0</v>
      </c>
      <c r="AQ2576" s="137" t="str">
        <f t="shared" si="526"/>
        <v/>
      </c>
      <c r="AR2576" s="137" t="str">
        <f t="shared" si="527"/>
        <v/>
      </c>
      <c r="AZ2576" s="163"/>
      <c r="BA2576" s="142"/>
      <c r="BB2576" s="163"/>
      <c r="BC2576" s="174"/>
      <c r="BD2576" s="174"/>
      <c r="BE2576" s="174"/>
      <c r="BF2576" s="174"/>
      <c r="BG2576" s="164"/>
      <c r="BH2576" s="164"/>
      <c r="BI2576" s="164"/>
      <c r="BK2576" s="137">
        <v>1729</v>
      </c>
      <c r="BL2576" s="137">
        <f t="shared" si="515"/>
        <v>11.059199999999827</v>
      </c>
      <c r="BM2576" s="137">
        <f t="shared" si="516"/>
        <v>0.13605751034036576</v>
      </c>
      <c r="BN2576" s="137">
        <f t="shared" si="517"/>
        <v>2.7444326512940376E-4</v>
      </c>
      <c r="BO2576" s="137" t="str">
        <f t="shared" si="518"/>
        <v/>
      </c>
      <c r="BP2576" s="137" t="str">
        <f t="shared" ref="BP2576:BP2639" si="528">IF($BM2576&lt;(1-$BI$860),$BN2576,"")</f>
        <v/>
      </c>
    </row>
    <row r="2577" spans="3:68" ht="20.100000000000001" customHeight="1" x14ac:dyDescent="0.25">
      <c r="C2577" s="12"/>
      <c r="E2577" s="130"/>
      <c r="F2577" s="130"/>
      <c r="S2577" s="138"/>
      <c r="U2577" s="154"/>
      <c r="V2577" s="154"/>
      <c r="AF2577" s="137">
        <v>1753</v>
      </c>
      <c r="AG2577" s="137">
        <f t="shared" si="519"/>
        <v>3.0120000000000005</v>
      </c>
      <c r="AK2577" s="137">
        <f t="shared" si="520"/>
        <v>4.274831753797682E-3</v>
      </c>
      <c r="AL2577" s="137">
        <f t="shared" si="521"/>
        <v>0.9987023370123862</v>
      </c>
      <c r="AM2577" s="137">
        <f t="shared" si="522"/>
        <v>4.274831753797682E-3</v>
      </c>
      <c r="AN2577" s="137" t="str">
        <f t="shared" si="523"/>
        <v/>
      </c>
      <c r="AO2577" s="137" t="str">
        <f t="shared" si="524"/>
        <v/>
      </c>
      <c r="AP2577" s="137">
        <f t="shared" si="525"/>
        <v>0</v>
      </c>
      <c r="AQ2577" s="137" t="str">
        <f t="shared" si="526"/>
        <v/>
      </c>
      <c r="AR2577" s="137" t="str">
        <f t="shared" si="527"/>
        <v/>
      </c>
      <c r="AZ2577" s="163"/>
      <c r="BA2577" s="142"/>
      <c r="BB2577" s="163"/>
      <c r="BC2577" s="174"/>
      <c r="BD2577" s="174"/>
      <c r="BE2577" s="174"/>
      <c r="BF2577" s="174"/>
      <c r="BG2577" s="164"/>
      <c r="BH2577" s="164"/>
      <c r="BI2577" s="164"/>
      <c r="BK2577" s="137">
        <v>1730</v>
      </c>
      <c r="BL2577" s="137">
        <f t="shared" si="515"/>
        <v>11.065599999999826</v>
      </c>
      <c r="BM2577" s="137">
        <f t="shared" si="516"/>
        <v>0.13578306707523635</v>
      </c>
      <c r="BN2577" s="137">
        <f t="shared" si="517"/>
        <v>2.739622923831897E-4</v>
      </c>
      <c r="BO2577" s="137" t="str">
        <f t="shared" si="518"/>
        <v/>
      </c>
      <c r="BP2577" s="137" t="str">
        <f t="shared" si="528"/>
        <v/>
      </c>
    </row>
    <row r="2578" spans="3:68" ht="20.100000000000001" customHeight="1" x14ac:dyDescent="0.25">
      <c r="C2578" s="12"/>
      <c r="E2578" s="130"/>
      <c r="F2578" s="130"/>
      <c r="S2578" s="138"/>
      <c r="U2578" s="154"/>
      <c r="V2578" s="154"/>
      <c r="AF2578" s="137">
        <v>1754</v>
      </c>
      <c r="AG2578" s="137">
        <f t="shared" si="519"/>
        <v>3.016</v>
      </c>
      <c r="AK2578" s="137">
        <f t="shared" si="520"/>
        <v>4.2236038047356534E-3</v>
      </c>
      <c r="AL2578" s="137">
        <f t="shared" si="521"/>
        <v>0.99871933370029786</v>
      </c>
      <c r="AM2578" s="137">
        <f t="shared" si="522"/>
        <v>4.2236038047356534E-3</v>
      </c>
      <c r="AN2578" s="137" t="str">
        <f t="shared" si="523"/>
        <v/>
      </c>
      <c r="AO2578" s="137" t="str">
        <f t="shared" si="524"/>
        <v/>
      </c>
      <c r="AP2578" s="137">
        <f t="shared" si="525"/>
        <v>0</v>
      </c>
      <c r="AQ2578" s="137" t="str">
        <f t="shared" si="526"/>
        <v/>
      </c>
      <c r="AR2578" s="137" t="str">
        <f t="shared" si="527"/>
        <v/>
      </c>
      <c r="AZ2578" s="163"/>
      <c r="BA2578" s="142"/>
      <c r="BB2578" s="163"/>
      <c r="BC2578" s="174"/>
      <c r="BD2578" s="174"/>
      <c r="BE2578" s="174"/>
      <c r="BF2578" s="174"/>
      <c r="BG2578" s="164"/>
      <c r="BH2578" s="164"/>
      <c r="BI2578" s="164"/>
      <c r="BK2578" s="137">
        <v>1731</v>
      </c>
      <c r="BL2578" s="137">
        <f t="shared" si="515"/>
        <v>11.071999999999825</v>
      </c>
      <c r="BM2578" s="137">
        <f t="shared" si="516"/>
        <v>0.13550910478285316</v>
      </c>
      <c r="BN2578" s="137">
        <f t="shared" si="517"/>
        <v>2.7348193398649134E-4</v>
      </c>
      <c r="BO2578" s="137" t="str">
        <f t="shared" si="518"/>
        <v/>
      </c>
      <c r="BP2578" s="137" t="str">
        <f t="shared" si="528"/>
        <v/>
      </c>
    </row>
    <row r="2579" spans="3:68" ht="20.100000000000001" customHeight="1" x14ac:dyDescent="0.25">
      <c r="C2579" s="12"/>
      <c r="E2579" s="130"/>
      <c r="F2579" s="130"/>
      <c r="S2579" s="138"/>
      <c r="U2579" s="154"/>
      <c r="V2579" s="154"/>
      <c r="AF2579" s="137">
        <v>1755</v>
      </c>
      <c r="AG2579" s="137">
        <f t="shared" si="519"/>
        <v>3.0200000000000005</v>
      </c>
      <c r="AK2579" s="137">
        <f t="shared" si="520"/>
        <v>4.1729229845239545E-3</v>
      </c>
      <c r="AL2579" s="137">
        <f t="shared" si="521"/>
        <v>0.99873612657232769</v>
      </c>
      <c r="AM2579" s="137">
        <f t="shared" si="522"/>
        <v>4.1729229845239545E-3</v>
      </c>
      <c r="AN2579" s="137" t="str">
        <f t="shared" si="523"/>
        <v/>
      </c>
      <c r="AO2579" s="137" t="str">
        <f t="shared" si="524"/>
        <v/>
      </c>
      <c r="AP2579" s="137">
        <f t="shared" si="525"/>
        <v>0</v>
      </c>
      <c r="AQ2579" s="137" t="str">
        <f t="shared" si="526"/>
        <v/>
      </c>
      <c r="AR2579" s="137" t="str">
        <f t="shared" si="527"/>
        <v/>
      </c>
      <c r="AZ2579" s="163"/>
      <c r="BA2579" s="142"/>
      <c r="BB2579" s="163"/>
      <c r="BC2579" s="174"/>
      <c r="BD2579" s="174"/>
      <c r="BE2579" s="174"/>
      <c r="BF2579" s="174"/>
      <c r="BG2579" s="164"/>
      <c r="BH2579" s="164"/>
      <c r="BI2579" s="164"/>
      <c r="BK2579" s="137">
        <v>1732</v>
      </c>
      <c r="BL2579" s="137">
        <f t="shared" si="515"/>
        <v>11.078399999999824</v>
      </c>
      <c r="BM2579" s="137">
        <f t="shared" si="516"/>
        <v>0.13523562284886667</v>
      </c>
      <c r="BN2579" s="137">
        <f t="shared" si="517"/>
        <v>2.7300218992773462E-4</v>
      </c>
      <c r="BO2579" s="137" t="str">
        <f t="shared" si="518"/>
        <v/>
      </c>
      <c r="BP2579" s="137" t="str">
        <f t="shared" si="528"/>
        <v/>
      </c>
    </row>
    <row r="2580" spans="3:68" ht="20.100000000000001" customHeight="1" x14ac:dyDescent="0.25">
      <c r="C2580" s="12"/>
      <c r="E2580" s="130"/>
      <c r="F2580" s="130"/>
      <c r="S2580" s="138"/>
      <c r="U2580" s="154"/>
      <c r="V2580" s="154"/>
      <c r="AF2580" s="137">
        <v>1756</v>
      </c>
      <c r="AG2580" s="137">
        <f t="shared" si="519"/>
        <v>3.024</v>
      </c>
      <c r="AK2580" s="137">
        <f t="shared" si="520"/>
        <v>4.122784339973702E-3</v>
      </c>
      <c r="AL2580" s="137">
        <f t="shared" si="521"/>
        <v>0.99875271780707342</v>
      </c>
      <c r="AM2580" s="137">
        <f t="shared" si="522"/>
        <v>4.122784339973702E-3</v>
      </c>
      <c r="AN2580" s="137" t="str">
        <f t="shared" si="523"/>
        <v/>
      </c>
      <c r="AO2580" s="137" t="str">
        <f t="shared" si="524"/>
        <v/>
      </c>
      <c r="AP2580" s="137">
        <f t="shared" si="525"/>
        <v>0</v>
      </c>
      <c r="AQ2580" s="137" t="str">
        <f t="shared" si="526"/>
        <v/>
      </c>
      <c r="AR2580" s="137" t="str">
        <f t="shared" si="527"/>
        <v/>
      </c>
      <c r="AZ2580" s="163"/>
      <c r="BA2580" s="142"/>
      <c r="BB2580" s="163"/>
      <c r="BC2580" s="174"/>
      <c r="BD2580" s="174"/>
      <c r="BE2580" s="174"/>
      <c r="BF2580" s="174"/>
      <c r="BG2580" s="164"/>
      <c r="BH2580" s="164"/>
      <c r="BI2580" s="164"/>
      <c r="BK2580" s="137">
        <v>1733</v>
      </c>
      <c r="BL2580" s="137">
        <f t="shared" si="515"/>
        <v>11.084799999999824</v>
      </c>
      <c r="BM2580" s="137">
        <f t="shared" si="516"/>
        <v>0.13496262065893894</v>
      </c>
      <c r="BN2580" s="137">
        <f t="shared" si="517"/>
        <v>2.7252306019248662E-4</v>
      </c>
      <c r="BO2580" s="137" t="str">
        <f t="shared" si="518"/>
        <v/>
      </c>
      <c r="BP2580" s="137" t="str">
        <f t="shared" si="528"/>
        <v/>
      </c>
    </row>
    <row r="2581" spans="3:68" ht="20.100000000000001" customHeight="1" x14ac:dyDescent="0.25">
      <c r="C2581" s="12"/>
      <c r="E2581" s="130"/>
      <c r="F2581" s="130"/>
      <c r="S2581" s="138"/>
      <c r="U2581" s="154"/>
      <c r="V2581" s="154"/>
      <c r="AF2581" s="137">
        <v>1757</v>
      </c>
      <c r="AG2581" s="137">
        <f t="shared" si="519"/>
        <v>3.0280000000000005</v>
      </c>
      <c r="AK2581" s="137">
        <f t="shared" si="520"/>
        <v>4.0731829515026638E-3</v>
      </c>
      <c r="AL2581" s="137">
        <f t="shared" si="521"/>
        <v>0.99876910956338749</v>
      </c>
      <c r="AM2581" s="137">
        <f t="shared" si="522"/>
        <v>4.0731829515026638E-3</v>
      </c>
      <c r="AN2581" s="137" t="str">
        <f t="shared" si="523"/>
        <v/>
      </c>
      <c r="AO2581" s="137" t="str">
        <f t="shared" si="524"/>
        <v/>
      </c>
      <c r="AP2581" s="137">
        <f t="shared" si="525"/>
        <v>0</v>
      </c>
      <c r="AQ2581" s="137" t="str">
        <f t="shared" si="526"/>
        <v/>
      </c>
      <c r="AR2581" s="137" t="str">
        <f t="shared" si="527"/>
        <v/>
      </c>
      <c r="AZ2581" s="163"/>
      <c r="BA2581" s="142"/>
      <c r="BB2581" s="163"/>
      <c r="BC2581" s="174"/>
      <c r="BD2581" s="174"/>
      <c r="BE2581" s="174"/>
      <c r="BF2581" s="174"/>
      <c r="BG2581" s="164"/>
      <c r="BH2581" s="164"/>
      <c r="BI2581" s="164"/>
      <c r="BK2581" s="137">
        <v>1734</v>
      </c>
      <c r="BL2581" s="137">
        <f t="shared" si="515"/>
        <v>11.091199999999823</v>
      </c>
      <c r="BM2581" s="137">
        <f t="shared" si="516"/>
        <v>0.13469009759874645</v>
      </c>
      <c r="BN2581" s="137">
        <f t="shared" si="517"/>
        <v>2.7204454476242867E-4</v>
      </c>
      <c r="BO2581" s="137" t="str">
        <f t="shared" si="518"/>
        <v/>
      </c>
      <c r="BP2581" s="137" t="str">
        <f t="shared" si="528"/>
        <v/>
      </c>
    </row>
    <row r="2582" spans="3:68" ht="20.100000000000001" customHeight="1" x14ac:dyDescent="0.25">
      <c r="C2582" s="12"/>
      <c r="E2582" s="130"/>
      <c r="F2582" s="130"/>
      <c r="S2582" s="138"/>
      <c r="U2582" s="154"/>
      <c r="V2582" s="154"/>
      <c r="AF2582" s="137">
        <v>1758</v>
      </c>
      <c r="AG2582" s="137">
        <f t="shared" si="519"/>
        <v>3.032</v>
      </c>
      <c r="AK2582" s="137">
        <f t="shared" si="520"/>
        <v>4.0241139330445116E-3</v>
      </c>
      <c r="AL2582" s="137">
        <f t="shared" si="521"/>
        <v>0.99878530398051069</v>
      </c>
      <c r="AM2582" s="137">
        <f t="shared" si="522"/>
        <v>4.0241139330445116E-3</v>
      </c>
      <c r="AN2582" s="137" t="str">
        <f t="shared" si="523"/>
        <v/>
      </c>
      <c r="AO2582" s="137" t="str">
        <f t="shared" si="524"/>
        <v/>
      </c>
      <c r="AP2582" s="137">
        <f t="shared" si="525"/>
        <v>0</v>
      </c>
      <c r="AQ2582" s="137" t="str">
        <f t="shared" si="526"/>
        <v/>
      </c>
      <c r="AR2582" s="137" t="str">
        <f t="shared" si="527"/>
        <v/>
      </c>
      <c r="AZ2582" s="163"/>
      <c r="BA2582" s="142"/>
      <c r="BB2582" s="163"/>
      <c r="BC2582" s="174"/>
      <c r="BD2582" s="174"/>
      <c r="BE2582" s="174"/>
      <c r="BF2582" s="174"/>
      <c r="BG2582" s="164"/>
      <c r="BH2582" s="164"/>
      <c r="BI2582" s="164"/>
      <c r="BK2582" s="137">
        <v>1735</v>
      </c>
      <c r="BL2582" s="137">
        <f t="shared" si="515"/>
        <v>11.097599999999822</v>
      </c>
      <c r="BM2582" s="137">
        <f t="shared" si="516"/>
        <v>0.13441805305398402</v>
      </c>
      <c r="BN2582" s="137">
        <f t="shared" si="517"/>
        <v>2.7156664361668859E-4</v>
      </c>
      <c r="BO2582" s="137" t="str">
        <f t="shared" si="518"/>
        <v/>
      </c>
      <c r="BP2582" s="137" t="str">
        <f t="shared" si="528"/>
        <v/>
      </c>
    </row>
    <row r="2583" spans="3:68" ht="20.100000000000001" customHeight="1" x14ac:dyDescent="0.25">
      <c r="C2583" s="12"/>
      <c r="E2583" s="130"/>
      <c r="F2583" s="130"/>
      <c r="S2583" s="138"/>
      <c r="U2583" s="154"/>
      <c r="V2583" s="154"/>
      <c r="AF2583" s="137">
        <v>1759</v>
      </c>
      <c r="AG2583" s="137">
        <f t="shared" si="519"/>
        <v>3.0360000000000005</v>
      </c>
      <c r="AK2583" s="137">
        <f t="shared" si="520"/>
        <v>3.9755724319563372E-3</v>
      </c>
      <c r="AL2583" s="137">
        <f t="shared" si="521"/>
        <v>0.99880130317820681</v>
      </c>
      <c r="AM2583" s="137">
        <f t="shared" si="522"/>
        <v>3.9755724319563372E-3</v>
      </c>
      <c r="AN2583" s="137" t="str">
        <f t="shared" si="523"/>
        <v/>
      </c>
      <c r="AO2583" s="137" t="str">
        <f t="shared" si="524"/>
        <v/>
      </c>
      <c r="AP2583" s="137">
        <f t="shared" si="525"/>
        <v>0</v>
      </c>
      <c r="AQ2583" s="137" t="str">
        <f t="shared" si="526"/>
        <v/>
      </c>
      <c r="AR2583" s="137" t="str">
        <f t="shared" si="527"/>
        <v/>
      </c>
      <c r="AZ2583" s="163"/>
      <c r="BA2583" s="142"/>
      <c r="BB2583" s="163"/>
      <c r="BC2583" s="174"/>
      <c r="BD2583" s="174"/>
      <c r="BE2583" s="174"/>
      <c r="BF2583" s="174"/>
      <c r="BG2583" s="164"/>
      <c r="BH2583" s="164"/>
      <c r="BI2583" s="164"/>
      <c r="BK2583" s="137">
        <v>1736</v>
      </c>
      <c r="BL2583" s="137">
        <f t="shared" si="515"/>
        <v>11.103999999999822</v>
      </c>
      <c r="BM2583" s="137">
        <f t="shared" si="516"/>
        <v>0.13414648641036733</v>
      </c>
      <c r="BN2583" s="137">
        <f t="shared" si="517"/>
        <v>2.7108935673000878E-4</v>
      </c>
      <c r="BO2583" s="137" t="str">
        <f t="shared" si="518"/>
        <v/>
      </c>
      <c r="BP2583" s="137" t="str">
        <f t="shared" si="528"/>
        <v/>
      </c>
    </row>
    <row r="2584" spans="3:68" ht="20.100000000000001" customHeight="1" x14ac:dyDescent="0.25">
      <c r="C2584" s="12"/>
      <c r="E2584" s="130"/>
      <c r="F2584" s="130"/>
      <c r="S2584" s="138"/>
      <c r="U2584" s="154"/>
      <c r="V2584" s="154"/>
      <c r="AF2584" s="137">
        <v>1760</v>
      </c>
      <c r="AG2584" s="137">
        <f t="shared" si="519"/>
        <v>3.04</v>
      </c>
      <c r="AK2584" s="137">
        <f t="shared" si="520"/>
        <v>3.9275536289247789E-3</v>
      </c>
      <c r="AL2584" s="137">
        <f t="shared" si="521"/>
        <v>0.9988171092568956</v>
      </c>
      <c r="AM2584" s="137">
        <f t="shared" si="522"/>
        <v>3.9275536289247789E-3</v>
      </c>
      <c r="AN2584" s="137" t="str">
        <f t="shared" si="523"/>
        <v/>
      </c>
      <c r="AO2584" s="137" t="str">
        <f t="shared" si="524"/>
        <v/>
      </c>
      <c r="AP2584" s="137">
        <f t="shared" si="525"/>
        <v>0</v>
      </c>
      <c r="AQ2584" s="137" t="str">
        <f t="shared" si="526"/>
        <v/>
      </c>
      <c r="AR2584" s="137" t="str">
        <f t="shared" si="527"/>
        <v/>
      </c>
      <c r="AZ2584" s="163"/>
      <c r="BA2584" s="142"/>
      <c r="BB2584" s="163"/>
      <c r="BC2584" s="174"/>
      <c r="BD2584" s="174"/>
      <c r="BE2584" s="174"/>
      <c r="BF2584" s="174"/>
      <c r="BG2584" s="164"/>
      <c r="BH2584" s="164"/>
      <c r="BI2584" s="164"/>
      <c r="BK2584" s="137">
        <v>1737</v>
      </c>
      <c r="BL2584" s="137">
        <f t="shared" si="515"/>
        <v>11.110399999999821</v>
      </c>
      <c r="BM2584" s="137">
        <f t="shared" si="516"/>
        <v>0.13387539705363732</v>
      </c>
      <c r="BN2584" s="137">
        <f t="shared" si="517"/>
        <v>2.7061268407507777E-4</v>
      </c>
      <c r="BO2584" s="137" t="str">
        <f t="shared" si="518"/>
        <v/>
      </c>
      <c r="BP2584" s="137" t="str">
        <f t="shared" si="528"/>
        <v/>
      </c>
    </row>
    <row r="2585" spans="3:68" ht="20.100000000000001" customHeight="1" x14ac:dyDescent="0.25">
      <c r="C2585" s="12"/>
      <c r="E2585" s="130"/>
      <c r="F2585" s="130"/>
      <c r="S2585" s="138"/>
      <c r="U2585" s="154"/>
      <c r="V2585" s="154"/>
      <c r="AF2585" s="137">
        <v>1761</v>
      </c>
      <c r="AG2585" s="137">
        <f t="shared" si="519"/>
        <v>3.0440000000000005</v>
      </c>
      <c r="AK2585" s="137">
        <f t="shared" si="520"/>
        <v>3.880052737870458E-3</v>
      </c>
      <c r="AL2585" s="137">
        <f t="shared" si="521"/>
        <v>0.99883272429778602</v>
      </c>
      <c r="AM2585" s="137">
        <f t="shared" si="522"/>
        <v>3.880052737870458E-3</v>
      </c>
      <c r="AN2585" s="137" t="str">
        <f t="shared" si="523"/>
        <v/>
      </c>
      <c r="AO2585" s="137" t="str">
        <f t="shared" si="524"/>
        <v/>
      </c>
      <c r="AP2585" s="137">
        <f t="shared" si="525"/>
        <v>0</v>
      </c>
      <c r="AQ2585" s="137" t="str">
        <f t="shared" si="526"/>
        <v/>
      </c>
      <c r="AR2585" s="137" t="str">
        <f t="shared" si="527"/>
        <v/>
      </c>
      <c r="AZ2585" s="163"/>
      <c r="BA2585" s="142"/>
      <c r="BB2585" s="163"/>
      <c r="BC2585" s="174"/>
      <c r="BD2585" s="174"/>
      <c r="BE2585" s="174"/>
      <c r="BF2585" s="174"/>
      <c r="BG2585" s="164"/>
      <c r="BH2585" s="164"/>
      <c r="BI2585" s="164"/>
      <c r="BK2585" s="137">
        <v>1738</v>
      </c>
      <c r="BL2585" s="137">
        <f t="shared" si="515"/>
        <v>11.11679999999982</v>
      </c>
      <c r="BM2585" s="137">
        <f t="shared" si="516"/>
        <v>0.13360478436956225</v>
      </c>
      <c r="BN2585" s="137">
        <f t="shared" si="517"/>
        <v>2.7013662561994889E-4</v>
      </c>
      <c r="BO2585" s="137" t="str">
        <f t="shared" si="518"/>
        <v/>
      </c>
      <c r="BP2585" s="137" t="str">
        <f t="shared" si="528"/>
        <v/>
      </c>
    </row>
    <row r="2586" spans="3:68" ht="20.100000000000001" customHeight="1" x14ac:dyDescent="0.25">
      <c r="C2586" s="12"/>
      <c r="E2586" s="130"/>
      <c r="F2586" s="130"/>
      <c r="S2586" s="138"/>
      <c r="U2586" s="154"/>
      <c r="V2586" s="154"/>
      <c r="AF2586" s="137">
        <v>1762</v>
      </c>
      <c r="AG2586" s="137">
        <f t="shared" si="519"/>
        <v>3.048</v>
      </c>
      <c r="AK2586" s="137">
        <f t="shared" si="520"/>
        <v>3.8330650058511109E-3</v>
      </c>
      <c r="AL2586" s="137">
        <f t="shared" si="521"/>
        <v>0.99884815036300911</v>
      </c>
      <c r="AM2586" s="137">
        <f t="shared" si="522"/>
        <v>3.8330650058511109E-3</v>
      </c>
      <c r="AN2586" s="137" t="str">
        <f t="shared" si="523"/>
        <v/>
      </c>
      <c r="AO2586" s="137" t="str">
        <f t="shared" si="524"/>
        <v/>
      </c>
      <c r="AP2586" s="137">
        <f t="shared" si="525"/>
        <v>0</v>
      </c>
      <c r="AQ2586" s="137" t="str">
        <f t="shared" si="526"/>
        <v/>
      </c>
      <c r="AR2586" s="137" t="str">
        <f t="shared" si="527"/>
        <v/>
      </c>
      <c r="AZ2586" s="163"/>
      <c r="BA2586" s="142"/>
      <c r="BB2586" s="163"/>
      <c r="BC2586" s="174"/>
      <c r="BD2586" s="174"/>
      <c r="BE2586" s="174"/>
      <c r="BF2586" s="174"/>
      <c r="BG2586" s="164"/>
      <c r="BH2586" s="164"/>
      <c r="BI2586" s="164"/>
      <c r="BK2586" s="137">
        <v>1739</v>
      </c>
      <c r="BL2586" s="137">
        <f t="shared" si="515"/>
        <v>11.123199999999819</v>
      </c>
      <c r="BM2586" s="137">
        <f t="shared" si="516"/>
        <v>0.1333346477439423</v>
      </c>
      <c r="BN2586" s="137">
        <f t="shared" si="517"/>
        <v>2.6966118133048278E-4</v>
      </c>
      <c r="BO2586" s="137" t="str">
        <f t="shared" si="518"/>
        <v/>
      </c>
      <c r="BP2586" s="137" t="str">
        <f t="shared" si="528"/>
        <v/>
      </c>
    </row>
    <row r="2587" spans="3:68" ht="20.100000000000001" customHeight="1" x14ac:dyDescent="0.25">
      <c r="C2587" s="12"/>
      <c r="E2587" s="130"/>
      <c r="F2587" s="130"/>
      <c r="S2587" s="138"/>
      <c r="U2587" s="154"/>
      <c r="V2587" s="154"/>
      <c r="AF2587" s="137">
        <v>1763</v>
      </c>
      <c r="AG2587" s="137">
        <f t="shared" si="519"/>
        <v>3.0520000000000005</v>
      </c>
      <c r="AK2587" s="137">
        <f t="shared" si="520"/>
        <v>3.7865857129630734E-3</v>
      </c>
      <c r="AL2587" s="137">
        <f t="shared" si="521"/>
        <v>0.99886338949575026</v>
      </c>
      <c r="AM2587" s="137">
        <f t="shared" si="522"/>
        <v>3.7865857129630734E-3</v>
      </c>
      <c r="AN2587" s="137" t="str">
        <f t="shared" si="523"/>
        <v/>
      </c>
      <c r="AO2587" s="137" t="str">
        <f t="shared" si="524"/>
        <v/>
      </c>
      <c r="AP2587" s="137">
        <f t="shared" si="525"/>
        <v>0</v>
      </c>
      <c r="AQ2587" s="137" t="str">
        <f t="shared" si="526"/>
        <v/>
      </c>
      <c r="AR2587" s="137" t="str">
        <f t="shared" si="527"/>
        <v/>
      </c>
      <c r="AZ2587" s="163"/>
      <c r="BA2587" s="142"/>
      <c r="BB2587" s="163"/>
      <c r="BC2587" s="174"/>
      <c r="BD2587" s="174"/>
      <c r="BE2587" s="174"/>
      <c r="BF2587" s="174"/>
      <c r="BG2587" s="164"/>
      <c r="BH2587" s="164"/>
      <c r="BI2587" s="164"/>
      <c r="BK2587" s="137">
        <v>1740</v>
      </c>
      <c r="BL2587" s="137">
        <f t="shared" si="515"/>
        <v>11.129599999999819</v>
      </c>
      <c r="BM2587" s="137">
        <f t="shared" si="516"/>
        <v>0.13306498656261181</v>
      </c>
      <c r="BN2587" s="137">
        <f t="shared" si="517"/>
        <v>2.6918635116893186E-4</v>
      </c>
      <c r="BO2587" s="137" t="str">
        <f t="shared" si="518"/>
        <v/>
      </c>
      <c r="BP2587" s="137" t="str">
        <f t="shared" si="528"/>
        <v/>
      </c>
    </row>
    <row r="2588" spans="3:68" ht="20.100000000000001" customHeight="1" x14ac:dyDescent="0.25">
      <c r="C2588" s="12"/>
      <c r="E2588" s="130"/>
      <c r="F2588" s="130"/>
      <c r="S2588" s="138"/>
      <c r="U2588" s="154"/>
      <c r="V2588" s="154"/>
      <c r="AF2588" s="137">
        <v>1764</v>
      </c>
      <c r="AG2588" s="137">
        <f t="shared" si="519"/>
        <v>3.056</v>
      </c>
      <c r="AK2588" s="137">
        <f t="shared" si="520"/>
        <v>3.7406101722415024E-3</v>
      </c>
      <c r="AL2588" s="137">
        <f t="shared" si="521"/>
        <v>0.99887844372038093</v>
      </c>
      <c r="AM2588" s="137">
        <f t="shared" si="522"/>
        <v>3.7406101722415024E-3</v>
      </c>
      <c r="AN2588" s="137" t="str">
        <f t="shared" si="523"/>
        <v/>
      </c>
      <c r="AO2588" s="137" t="str">
        <f t="shared" si="524"/>
        <v/>
      </c>
      <c r="AP2588" s="137">
        <f t="shared" si="525"/>
        <v>0</v>
      </c>
      <c r="AQ2588" s="137" t="str">
        <f t="shared" si="526"/>
        <v/>
      </c>
      <c r="AR2588" s="137" t="str">
        <f t="shared" si="527"/>
        <v/>
      </c>
      <c r="AZ2588" s="163"/>
      <c r="BA2588" s="142"/>
      <c r="BB2588" s="163"/>
      <c r="BC2588" s="174"/>
      <c r="BD2588" s="174"/>
      <c r="BE2588" s="174"/>
      <c r="BF2588" s="174"/>
      <c r="BG2588" s="164"/>
      <c r="BH2588" s="164"/>
      <c r="BI2588" s="164"/>
      <c r="BK2588" s="137">
        <v>1741</v>
      </c>
      <c r="BL2588" s="137">
        <f t="shared" si="515"/>
        <v>11.135999999999818</v>
      </c>
      <c r="BM2588" s="137">
        <f t="shared" si="516"/>
        <v>0.13279580021144288</v>
      </c>
      <c r="BN2588" s="137">
        <f t="shared" si="517"/>
        <v>2.687121350940791E-4</v>
      </c>
      <c r="BO2588" s="137" t="str">
        <f t="shared" si="518"/>
        <v/>
      </c>
      <c r="BP2588" s="137" t="str">
        <f t="shared" si="528"/>
        <v/>
      </c>
    </row>
    <row r="2589" spans="3:68" ht="20.100000000000001" customHeight="1" x14ac:dyDescent="0.25">
      <c r="C2589" s="12"/>
      <c r="E2589" s="130"/>
      <c r="F2589" s="130"/>
      <c r="S2589" s="138"/>
      <c r="U2589" s="154"/>
      <c r="V2589" s="154"/>
      <c r="AF2589" s="137">
        <v>1765</v>
      </c>
      <c r="AG2589" s="137">
        <f t="shared" si="519"/>
        <v>3.0600000000000005</v>
      </c>
      <c r="AK2589" s="137">
        <f t="shared" si="520"/>
        <v>3.6951337295590284E-3</v>
      </c>
      <c r="AL2589" s="137">
        <f t="shared" si="521"/>
        <v>0.99889331504259071</v>
      </c>
      <c r="AM2589" s="137">
        <f t="shared" si="522"/>
        <v>3.6951337295590284E-3</v>
      </c>
      <c r="AN2589" s="137" t="str">
        <f t="shared" si="523"/>
        <v/>
      </c>
      <c r="AO2589" s="137" t="str">
        <f t="shared" si="524"/>
        <v/>
      </c>
      <c r="AP2589" s="137">
        <f t="shared" si="525"/>
        <v>0</v>
      </c>
      <c r="AQ2589" s="137" t="str">
        <f t="shared" si="526"/>
        <v/>
      </c>
      <c r="AR2589" s="137" t="str">
        <f t="shared" si="527"/>
        <v/>
      </c>
      <c r="AZ2589" s="163"/>
      <c r="BA2589" s="142"/>
      <c r="BB2589" s="163"/>
      <c r="BC2589" s="174"/>
      <c r="BD2589" s="174"/>
      <c r="BE2589" s="174"/>
      <c r="BF2589" s="174"/>
      <c r="BG2589" s="164"/>
      <c r="BH2589" s="164"/>
      <c r="BI2589" s="164"/>
      <c r="BK2589" s="137">
        <v>1742</v>
      </c>
      <c r="BL2589" s="137">
        <f t="shared" si="515"/>
        <v>11.142399999999817</v>
      </c>
      <c r="BM2589" s="137">
        <f t="shared" si="516"/>
        <v>0.1325270880763488</v>
      </c>
      <c r="BN2589" s="137">
        <f t="shared" si="517"/>
        <v>2.6823853306148782E-4</v>
      </c>
      <c r="BO2589" s="137" t="str">
        <f t="shared" si="518"/>
        <v/>
      </c>
      <c r="BP2589" s="137" t="str">
        <f t="shared" si="528"/>
        <v/>
      </c>
    </row>
    <row r="2590" spans="3:68" ht="20.100000000000001" customHeight="1" x14ac:dyDescent="0.25">
      <c r="C2590" s="12"/>
      <c r="E2590" s="130"/>
      <c r="F2590" s="130"/>
      <c r="S2590" s="138"/>
      <c r="U2590" s="154"/>
      <c r="V2590" s="154"/>
      <c r="AF2590" s="137">
        <v>1766</v>
      </c>
      <c r="AG2590" s="137">
        <f t="shared" si="519"/>
        <v>3.0640000000000001</v>
      </c>
      <c r="AK2590" s="137">
        <f t="shared" si="520"/>
        <v>3.6501517635231869E-3</v>
      </c>
      <c r="AL2590" s="137">
        <f t="shared" si="521"/>
        <v>0.99890800544951819</v>
      </c>
      <c r="AM2590" s="137">
        <f t="shared" si="522"/>
        <v>3.6501517635231869E-3</v>
      </c>
      <c r="AN2590" s="137" t="str">
        <f t="shared" si="523"/>
        <v/>
      </c>
      <c r="AO2590" s="137" t="str">
        <f t="shared" si="524"/>
        <v/>
      </c>
      <c r="AP2590" s="137">
        <f t="shared" si="525"/>
        <v>0</v>
      </c>
      <c r="AQ2590" s="137" t="str">
        <f t="shared" si="526"/>
        <v/>
      </c>
      <c r="AR2590" s="137" t="str">
        <f t="shared" si="527"/>
        <v/>
      </c>
      <c r="AZ2590" s="163"/>
      <c r="BA2590" s="142"/>
      <c r="BB2590" s="163"/>
      <c r="BC2590" s="174"/>
      <c r="BD2590" s="174"/>
      <c r="BE2590" s="174"/>
      <c r="BF2590" s="174"/>
      <c r="BG2590" s="164"/>
      <c r="BH2590" s="164"/>
      <c r="BI2590" s="164"/>
      <c r="BK2590" s="137">
        <v>1743</v>
      </c>
      <c r="BL2590" s="137">
        <f t="shared" si="515"/>
        <v>11.148799999999817</v>
      </c>
      <c r="BM2590" s="137">
        <f t="shared" si="516"/>
        <v>0.13225884954328732</v>
      </c>
      <c r="BN2590" s="137">
        <f t="shared" si="517"/>
        <v>2.6776554502377925E-4</v>
      </c>
      <c r="BO2590" s="137" t="str">
        <f t="shared" si="518"/>
        <v/>
      </c>
      <c r="BP2590" s="137" t="str">
        <f t="shared" si="528"/>
        <v/>
      </c>
    </row>
    <row r="2591" spans="3:68" ht="20.100000000000001" customHeight="1" x14ac:dyDescent="0.25">
      <c r="C2591" s="12"/>
      <c r="E2591" s="130"/>
      <c r="F2591" s="130"/>
      <c r="S2591" s="138"/>
      <c r="U2591" s="154"/>
      <c r="V2591" s="154"/>
      <c r="AF2591" s="137">
        <v>1767</v>
      </c>
      <c r="AG2591" s="137">
        <f t="shared" si="519"/>
        <v>3.0680000000000005</v>
      </c>
      <c r="AK2591" s="137">
        <f t="shared" si="520"/>
        <v>3.6056596853723233E-3</v>
      </c>
      <c r="AL2591" s="137">
        <f t="shared" si="521"/>
        <v>0.99892251690988132</v>
      </c>
      <c r="AM2591" s="137">
        <f t="shared" si="522"/>
        <v>3.6056596853723233E-3</v>
      </c>
      <c r="AN2591" s="137" t="str">
        <f t="shared" si="523"/>
        <v/>
      </c>
      <c r="AO2591" s="137" t="str">
        <f t="shared" si="524"/>
        <v/>
      </c>
      <c r="AP2591" s="137">
        <f t="shared" si="525"/>
        <v>0</v>
      </c>
      <c r="AQ2591" s="137" t="str">
        <f t="shared" si="526"/>
        <v/>
      </c>
      <c r="AR2591" s="137" t="str">
        <f t="shared" si="527"/>
        <v/>
      </c>
      <c r="AZ2591" s="163"/>
      <c r="BA2591" s="142"/>
      <c r="BB2591" s="163"/>
      <c r="BC2591" s="174"/>
      <c r="BD2591" s="174"/>
      <c r="BE2591" s="174"/>
      <c r="BF2591" s="174"/>
      <c r="BG2591" s="164"/>
      <c r="BH2591" s="164"/>
      <c r="BI2591" s="164"/>
      <c r="BK2591" s="137">
        <v>1744</v>
      </c>
      <c r="BL2591" s="137">
        <f t="shared" si="515"/>
        <v>11.155199999999816</v>
      </c>
      <c r="BM2591" s="137">
        <f t="shared" si="516"/>
        <v>0.13199108399826354</v>
      </c>
      <c r="BN2591" s="137">
        <f t="shared" si="517"/>
        <v>2.6729317093032723E-4</v>
      </c>
      <c r="BO2591" s="137" t="str">
        <f t="shared" si="518"/>
        <v/>
      </c>
      <c r="BP2591" s="137" t="str">
        <f t="shared" si="528"/>
        <v/>
      </c>
    </row>
    <row r="2592" spans="3:68" ht="20.100000000000001" customHeight="1" x14ac:dyDescent="0.25">
      <c r="C2592" s="12"/>
      <c r="E2592" s="130"/>
      <c r="F2592" s="130"/>
      <c r="S2592" s="138"/>
      <c r="U2592" s="154"/>
      <c r="V2592" s="154"/>
      <c r="AF2592" s="137">
        <v>1768</v>
      </c>
      <c r="AG2592" s="137">
        <f t="shared" si="519"/>
        <v>3.0720000000000001</v>
      </c>
      <c r="AK2592" s="137">
        <f t="shared" si="520"/>
        <v>3.5616529388703346E-3</v>
      </c>
      <c r="AL2592" s="137">
        <f t="shared" si="521"/>
        <v>0.99893685137410859</v>
      </c>
      <c r="AM2592" s="137">
        <f t="shared" si="522"/>
        <v>3.5616529388703346E-3</v>
      </c>
      <c r="AN2592" s="137" t="str">
        <f t="shared" si="523"/>
        <v/>
      </c>
      <c r="AO2592" s="137" t="str">
        <f t="shared" si="524"/>
        <v/>
      </c>
      <c r="AP2592" s="137">
        <f t="shared" si="525"/>
        <v>0</v>
      </c>
      <c r="AQ2592" s="137" t="str">
        <f t="shared" si="526"/>
        <v/>
      </c>
      <c r="AR2592" s="137" t="str">
        <f t="shared" si="527"/>
        <v/>
      </c>
      <c r="AZ2592" s="163"/>
      <c r="BA2592" s="142"/>
      <c r="BB2592" s="163"/>
      <c r="BC2592" s="174"/>
      <c r="BD2592" s="174"/>
      <c r="BE2592" s="174"/>
      <c r="BF2592" s="174"/>
      <c r="BG2592" s="164"/>
      <c r="BH2592" s="164"/>
      <c r="BI2592" s="164"/>
      <c r="BK2592" s="137">
        <v>1745</v>
      </c>
      <c r="BL2592" s="137">
        <f t="shared" si="515"/>
        <v>11.161599999999815</v>
      </c>
      <c r="BM2592" s="137">
        <f t="shared" si="516"/>
        <v>0.13172379082733321</v>
      </c>
      <c r="BN2592" s="137">
        <f t="shared" si="517"/>
        <v>2.6682141072678633E-4</v>
      </c>
      <c r="BO2592" s="137" t="str">
        <f t="shared" si="518"/>
        <v/>
      </c>
      <c r="BP2592" s="137" t="str">
        <f t="shared" si="528"/>
        <v/>
      </c>
    </row>
    <row r="2593" spans="3:68" ht="20.100000000000001" customHeight="1" x14ac:dyDescent="0.25">
      <c r="C2593" s="12"/>
      <c r="E2593" s="130"/>
      <c r="F2593" s="130"/>
      <c r="S2593" s="138"/>
      <c r="U2593" s="154"/>
      <c r="V2593" s="154"/>
      <c r="AF2593" s="137">
        <v>1769</v>
      </c>
      <c r="AG2593" s="137">
        <f t="shared" si="519"/>
        <v>3.0760000000000005</v>
      </c>
      <c r="AK2593" s="137">
        <f t="shared" si="520"/>
        <v>3.5181270001999596E-3</v>
      </c>
      <c r="AL2593" s="137">
        <f t="shared" si="521"/>
        <v>0.99895101077446802</v>
      </c>
      <c r="AM2593" s="137">
        <f t="shared" si="522"/>
        <v>3.5181270001999596E-3</v>
      </c>
      <c r="AN2593" s="137" t="str">
        <f t="shared" si="523"/>
        <v/>
      </c>
      <c r="AO2593" s="137" t="str">
        <f t="shared" si="524"/>
        <v/>
      </c>
      <c r="AP2593" s="137">
        <f t="shared" si="525"/>
        <v>0</v>
      </c>
      <c r="AQ2593" s="137" t="str">
        <f t="shared" si="526"/>
        <v/>
      </c>
      <c r="AR2593" s="137" t="str">
        <f t="shared" si="527"/>
        <v/>
      </c>
      <c r="AZ2593" s="163"/>
      <c r="BA2593" s="142"/>
      <c r="BB2593" s="163"/>
      <c r="BC2593" s="174"/>
      <c r="BD2593" s="174"/>
      <c r="BE2593" s="174"/>
      <c r="BF2593" s="174"/>
      <c r="BG2593" s="164"/>
      <c r="BH2593" s="164"/>
      <c r="BI2593" s="164"/>
      <c r="BK2593" s="137">
        <v>1746</v>
      </c>
      <c r="BL2593" s="137">
        <f t="shared" si="515"/>
        <v>11.167999999999815</v>
      </c>
      <c r="BM2593" s="137">
        <f t="shared" si="516"/>
        <v>0.13145696941660642</v>
      </c>
      <c r="BN2593" s="137">
        <f t="shared" si="517"/>
        <v>2.6635026435672948E-4</v>
      </c>
      <c r="BO2593" s="137" t="str">
        <f t="shared" si="518"/>
        <v/>
      </c>
      <c r="BP2593" s="137" t="str">
        <f t="shared" si="528"/>
        <v/>
      </c>
    </row>
    <row r="2594" spans="3:68" ht="20.100000000000001" customHeight="1" x14ac:dyDescent="0.25">
      <c r="C2594" s="12"/>
      <c r="E2594" s="130"/>
      <c r="F2594" s="130"/>
      <c r="S2594" s="138"/>
      <c r="U2594" s="154"/>
      <c r="V2594" s="154"/>
      <c r="AF2594" s="137">
        <v>1770</v>
      </c>
      <c r="AG2594" s="137">
        <f t="shared" si="519"/>
        <v>3.08</v>
      </c>
      <c r="AK2594" s="137">
        <f t="shared" si="520"/>
        <v>3.4750773778549375E-3</v>
      </c>
      <c r="AL2594" s="137">
        <f t="shared" si="521"/>
        <v>0.99896499702519714</v>
      </c>
      <c r="AM2594" s="137">
        <f t="shared" si="522"/>
        <v>3.4750773778549375E-3</v>
      </c>
      <c r="AN2594" s="137" t="str">
        <f t="shared" si="523"/>
        <v/>
      </c>
      <c r="AO2594" s="137" t="str">
        <f t="shared" si="524"/>
        <v/>
      </c>
      <c r="AP2594" s="137">
        <f t="shared" si="525"/>
        <v>0</v>
      </c>
      <c r="AQ2594" s="137" t="str">
        <f t="shared" si="526"/>
        <v/>
      </c>
      <c r="AR2594" s="137" t="str">
        <f t="shared" si="527"/>
        <v/>
      </c>
      <c r="AZ2594" s="163"/>
      <c r="BA2594" s="142"/>
      <c r="BB2594" s="163"/>
      <c r="BC2594" s="174"/>
      <c r="BD2594" s="174"/>
      <c r="BE2594" s="174"/>
      <c r="BF2594" s="174"/>
      <c r="BG2594" s="164"/>
      <c r="BH2594" s="164"/>
      <c r="BI2594" s="164"/>
      <c r="BK2594" s="137">
        <v>1747</v>
      </c>
      <c r="BL2594" s="137">
        <f t="shared" si="515"/>
        <v>11.174399999999814</v>
      </c>
      <c r="BM2594" s="137">
        <f t="shared" si="516"/>
        <v>0.13119061915224969</v>
      </c>
      <c r="BN2594" s="137">
        <f t="shared" si="517"/>
        <v>2.6587973175892787E-4</v>
      </c>
      <c r="BO2594" s="137" t="str">
        <f t="shared" si="518"/>
        <v/>
      </c>
      <c r="BP2594" s="137" t="str">
        <f t="shared" si="528"/>
        <v/>
      </c>
    </row>
    <row r="2595" spans="3:68" ht="20.100000000000001" customHeight="1" x14ac:dyDescent="0.25">
      <c r="C2595" s="12"/>
      <c r="E2595" s="130"/>
      <c r="F2595" s="130"/>
      <c r="S2595" s="138"/>
      <c r="U2595" s="154"/>
      <c r="V2595" s="154"/>
      <c r="AF2595" s="137">
        <v>1771</v>
      </c>
      <c r="AG2595" s="137">
        <f t="shared" si="519"/>
        <v>3.0840000000000005</v>
      </c>
      <c r="AK2595" s="137">
        <f t="shared" si="520"/>
        <v>3.4324996125307495E-3</v>
      </c>
      <c r="AL2595" s="137">
        <f t="shared" si="521"/>
        <v>0.99897881202263206</v>
      </c>
      <c r="AM2595" s="137">
        <f t="shared" si="522"/>
        <v>3.4324996125307495E-3</v>
      </c>
      <c r="AN2595" s="137" t="str">
        <f t="shared" si="523"/>
        <v/>
      </c>
      <c r="AO2595" s="137" t="str">
        <f t="shared" si="524"/>
        <v/>
      </c>
      <c r="AP2595" s="137">
        <f t="shared" si="525"/>
        <v>0</v>
      </c>
      <c r="AQ2595" s="137" t="str">
        <f t="shared" si="526"/>
        <v/>
      </c>
      <c r="AR2595" s="137" t="str">
        <f t="shared" si="527"/>
        <v/>
      </c>
      <c r="AZ2595" s="163"/>
      <c r="BA2595" s="142"/>
      <c r="BB2595" s="163"/>
      <c r="BC2595" s="174"/>
      <c r="BD2595" s="174"/>
      <c r="BE2595" s="174"/>
      <c r="BF2595" s="174"/>
      <c r="BG2595" s="164"/>
      <c r="BH2595" s="164"/>
      <c r="BI2595" s="164"/>
      <c r="BK2595" s="137">
        <v>1748</v>
      </c>
      <c r="BL2595" s="137">
        <f t="shared" si="515"/>
        <v>11.180799999999813</v>
      </c>
      <c r="BM2595" s="137">
        <f t="shared" si="516"/>
        <v>0.13092473942049077</v>
      </c>
      <c r="BN2595" s="137">
        <f t="shared" si="517"/>
        <v>2.6540981287051513E-4</v>
      </c>
      <c r="BO2595" s="137" t="str">
        <f t="shared" si="518"/>
        <v/>
      </c>
      <c r="BP2595" s="137" t="str">
        <f t="shared" si="528"/>
        <v/>
      </c>
    </row>
    <row r="2596" spans="3:68" ht="20.100000000000001" customHeight="1" x14ac:dyDescent="0.25">
      <c r="C2596" s="12"/>
      <c r="E2596" s="130"/>
      <c r="F2596" s="130"/>
      <c r="S2596" s="138"/>
      <c r="U2596" s="154"/>
      <c r="V2596" s="154"/>
      <c r="AF2596" s="137">
        <v>1772</v>
      </c>
      <c r="AG2596" s="137">
        <f t="shared" si="519"/>
        <v>3.0880000000000001</v>
      </c>
      <c r="AK2596" s="137">
        <f t="shared" si="520"/>
        <v>3.3903892770143253E-3</v>
      </c>
      <c r="AL2596" s="137">
        <f t="shared" si="521"/>
        <v>0.99899245764533573</v>
      </c>
      <c r="AM2596" s="137">
        <f t="shared" si="522"/>
        <v>3.3903892770143253E-3</v>
      </c>
      <c r="AN2596" s="137" t="str">
        <f t="shared" si="523"/>
        <v/>
      </c>
      <c r="AO2596" s="137" t="str">
        <f t="shared" si="524"/>
        <v/>
      </c>
      <c r="AP2596" s="137">
        <f t="shared" si="525"/>
        <v>0</v>
      </c>
      <c r="AQ2596" s="137" t="str">
        <f t="shared" si="526"/>
        <v/>
      </c>
      <c r="AR2596" s="137" t="str">
        <f t="shared" si="527"/>
        <v/>
      </c>
      <c r="AZ2596" s="163"/>
      <c r="BA2596" s="142"/>
      <c r="BB2596" s="163"/>
      <c r="BC2596" s="174"/>
      <c r="BD2596" s="174"/>
      <c r="BE2596" s="174"/>
      <c r="BF2596" s="174"/>
      <c r="BG2596" s="164"/>
      <c r="BH2596" s="164"/>
      <c r="BI2596" s="164"/>
      <c r="BK2596" s="137">
        <v>1749</v>
      </c>
      <c r="BL2596" s="137">
        <f t="shared" si="515"/>
        <v>11.187199999999812</v>
      </c>
      <c r="BM2596" s="137">
        <f t="shared" si="516"/>
        <v>0.13065932960762025</v>
      </c>
      <c r="BN2596" s="137">
        <f t="shared" si="517"/>
        <v>2.6494050762482235E-4</v>
      </c>
      <c r="BO2596" s="137" t="str">
        <f t="shared" si="518"/>
        <v/>
      </c>
      <c r="BP2596" s="137" t="str">
        <f t="shared" si="528"/>
        <v/>
      </c>
    </row>
    <row r="2597" spans="3:68" ht="20.100000000000001" customHeight="1" x14ac:dyDescent="0.25">
      <c r="C2597" s="12"/>
      <c r="E2597" s="130"/>
      <c r="F2597" s="130"/>
      <c r="S2597" s="138"/>
      <c r="U2597" s="154"/>
      <c r="V2597" s="154"/>
      <c r="AF2597" s="137">
        <v>1773</v>
      </c>
      <c r="AG2597" s="137">
        <f t="shared" si="519"/>
        <v>3.0920000000000005</v>
      </c>
      <c r="AK2597" s="137">
        <f t="shared" si="520"/>
        <v>3.3487419760723546E-3</v>
      </c>
      <c r="AL2597" s="137">
        <f t="shared" si="521"/>
        <v>0.99900593575422625</v>
      </c>
      <c r="AM2597" s="137">
        <f t="shared" si="522"/>
        <v>3.3487419760723546E-3</v>
      </c>
      <c r="AN2597" s="137" t="str">
        <f t="shared" si="523"/>
        <v/>
      </c>
      <c r="AO2597" s="137" t="str">
        <f t="shared" si="524"/>
        <v/>
      </c>
      <c r="AP2597" s="137">
        <f t="shared" si="525"/>
        <v>0</v>
      </c>
      <c r="AQ2597" s="137" t="str">
        <f t="shared" si="526"/>
        <v/>
      </c>
      <c r="AR2597" s="137" t="str">
        <f t="shared" si="527"/>
        <v/>
      </c>
      <c r="AZ2597" s="163"/>
      <c r="BA2597" s="142"/>
      <c r="BB2597" s="163"/>
      <c r="BC2597" s="174"/>
      <c r="BD2597" s="174"/>
      <c r="BE2597" s="174"/>
      <c r="BF2597" s="174"/>
      <c r="BG2597" s="164"/>
      <c r="BH2597" s="164"/>
      <c r="BI2597" s="164"/>
      <c r="BK2597" s="137">
        <v>1750</v>
      </c>
      <c r="BL2597" s="137">
        <f t="shared" ref="BL2597:BL2660" si="529">BL2596+$BO$845</f>
        <v>11.193599999999812</v>
      </c>
      <c r="BM2597" s="137">
        <f t="shared" ref="BM2597:BM2660" si="530">_xlfn.CHISQ.DIST.RT(BL2597,7)</f>
        <v>0.13039438909999543</v>
      </c>
      <c r="BN2597" s="137">
        <f t="shared" ref="BN2597:BN2660" si="531">BM2597-BM2598</f>
        <v>2.6447181595204428E-4</v>
      </c>
      <c r="BO2597" s="137" t="str">
        <f t="shared" ref="BO2597:BO2660" si="532">IF(BM2597&lt;(1-$BI$852),BN2597,"")</f>
        <v/>
      </c>
      <c r="BP2597" s="137" t="str">
        <f t="shared" si="528"/>
        <v/>
      </c>
    </row>
    <row r="2598" spans="3:68" ht="20.100000000000001" customHeight="1" x14ac:dyDescent="0.25">
      <c r="C2598" s="12"/>
      <c r="E2598" s="130"/>
      <c r="F2598" s="130"/>
      <c r="S2598" s="138"/>
      <c r="U2598" s="154"/>
      <c r="V2598" s="154"/>
      <c r="AF2598" s="137">
        <v>1774</v>
      </c>
      <c r="AG2598" s="137">
        <f t="shared" si="519"/>
        <v>3.0960000000000001</v>
      </c>
      <c r="AK2598" s="137">
        <f t="shared" si="520"/>
        <v>3.3075533463386006E-3</v>
      </c>
      <c r="AL2598" s="137">
        <f t="shared" si="521"/>
        <v>0.99901924819270449</v>
      </c>
      <c r="AM2598" s="137">
        <f t="shared" si="522"/>
        <v>3.3075533463386006E-3</v>
      </c>
      <c r="AN2598" s="137" t="str">
        <f t="shared" si="523"/>
        <v/>
      </c>
      <c r="AO2598" s="137" t="str">
        <f t="shared" si="524"/>
        <v/>
      </c>
      <c r="AP2598" s="137">
        <f t="shared" si="525"/>
        <v>0</v>
      </c>
      <c r="AQ2598" s="137" t="str">
        <f t="shared" si="526"/>
        <v/>
      </c>
      <c r="AR2598" s="137" t="str">
        <f t="shared" si="527"/>
        <v/>
      </c>
      <c r="AZ2598" s="163"/>
      <c r="BA2598" s="142"/>
      <c r="BB2598" s="163"/>
      <c r="BC2598" s="174"/>
      <c r="BD2598" s="174"/>
      <c r="BE2598" s="174"/>
      <c r="BF2598" s="174"/>
      <c r="BG2598" s="164"/>
      <c r="BH2598" s="164"/>
      <c r="BI2598" s="164"/>
      <c r="BK2598" s="137">
        <v>1751</v>
      </c>
      <c r="BL2598" s="137">
        <f t="shared" si="529"/>
        <v>11.199999999999811</v>
      </c>
      <c r="BM2598" s="137">
        <f t="shared" si="530"/>
        <v>0.13012991728404338</v>
      </c>
      <c r="BN2598" s="137">
        <f t="shared" si="531"/>
        <v>2.6400373777923924E-4</v>
      </c>
      <c r="BO2598" s="137" t="str">
        <f t="shared" si="532"/>
        <v/>
      </c>
      <c r="BP2598" s="137" t="str">
        <f t="shared" si="528"/>
        <v/>
      </c>
    </row>
    <row r="2599" spans="3:68" ht="20.100000000000001" customHeight="1" x14ac:dyDescent="0.25">
      <c r="C2599" s="12"/>
      <c r="E2599" s="130"/>
      <c r="F2599" s="130"/>
      <c r="S2599" s="138"/>
      <c r="U2599" s="154"/>
      <c r="V2599" s="154"/>
      <c r="AF2599" s="137">
        <v>1775</v>
      </c>
      <c r="AG2599" s="137">
        <f t="shared" si="519"/>
        <v>3.1000000000000005</v>
      </c>
      <c r="AK2599" s="137">
        <f t="shared" si="520"/>
        <v>3.2668190561999156E-3</v>
      </c>
      <c r="AL2599" s="137">
        <f t="shared" si="521"/>
        <v>0.99903239678678168</v>
      </c>
      <c r="AM2599" s="137">
        <f t="shared" si="522"/>
        <v>3.2668190561999156E-3</v>
      </c>
      <c r="AN2599" s="137" t="str">
        <f t="shared" si="523"/>
        <v/>
      </c>
      <c r="AO2599" s="137" t="str">
        <f t="shared" si="524"/>
        <v/>
      </c>
      <c r="AP2599" s="137">
        <f t="shared" si="525"/>
        <v>0</v>
      </c>
      <c r="AQ2599" s="137" t="str">
        <f t="shared" si="526"/>
        <v/>
      </c>
      <c r="AR2599" s="137" t="str">
        <f t="shared" si="527"/>
        <v/>
      </c>
      <c r="AZ2599" s="163"/>
      <c r="BA2599" s="142"/>
      <c r="BB2599" s="163"/>
      <c r="BC2599" s="174"/>
      <c r="BD2599" s="174"/>
      <c r="BE2599" s="174"/>
      <c r="BF2599" s="174"/>
      <c r="BG2599" s="164"/>
      <c r="BH2599" s="164"/>
      <c r="BI2599" s="164"/>
      <c r="BK2599" s="137">
        <v>1752</v>
      </c>
      <c r="BL2599" s="137">
        <f t="shared" si="529"/>
        <v>11.20639999999981</v>
      </c>
      <c r="BM2599" s="137">
        <f t="shared" si="530"/>
        <v>0.12986591354626414</v>
      </c>
      <c r="BN2599" s="137">
        <f t="shared" si="531"/>
        <v>2.6353627303049576E-4</v>
      </c>
      <c r="BO2599" s="137" t="str">
        <f t="shared" si="532"/>
        <v/>
      </c>
      <c r="BP2599" s="137" t="str">
        <f t="shared" si="528"/>
        <v/>
      </c>
    </row>
    <row r="2600" spans="3:68" ht="20.100000000000001" customHeight="1" x14ac:dyDescent="0.25">
      <c r="C2600" s="12"/>
      <c r="E2600" s="130"/>
      <c r="F2600" s="130"/>
      <c r="S2600" s="138"/>
      <c r="U2600" s="154"/>
      <c r="V2600" s="154"/>
      <c r="AF2600" s="137">
        <v>1776</v>
      </c>
      <c r="AG2600" s="137">
        <f t="shared" si="519"/>
        <v>3.1040000000000001</v>
      </c>
      <c r="AK2600" s="137">
        <f t="shared" si="520"/>
        <v>3.2265348056812601E-3</v>
      </c>
      <c r="AL2600" s="137">
        <f t="shared" si="521"/>
        <v>0.99904538334520554</v>
      </c>
      <c r="AM2600" s="137">
        <f t="shared" si="522"/>
        <v>3.2265348056812601E-3</v>
      </c>
      <c r="AN2600" s="137" t="str">
        <f t="shared" si="523"/>
        <v/>
      </c>
      <c r="AO2600" s="137" t="str">
        <f t="shared" si="524"/>
        <v/>
      </c>
      <c r="AP2600" s="137">
        <f t="shared" si="525"/>
        <v>0</v>
      </c>
      <c r="AQ2600" s="137" t="str">
        <f t="shared" si="526"/>
        <v/>
      </c>
      <c r="AR2600" s="137" t="str">
        <f t="shared" si="527"/>
        <v/>
      </c>
      <c r="AZ2600" s="163"/>
      <c r="BA2600" s="142"/>
      <c r="BB2600" s="163"/>
      <c r="BC2600" s="174"/>
      <c r="BD2600" s="174"/>
      <c r="BE2600" s="174"/>
      <c r="BF2600" s="174"/>
      <c r="BG2600" s="164"/>
      <c r="BH2600" s="164"/>
      <c r="BI2600" s="164"/>
      <c r="BK2600" s="137">
        <v>1753</v>
      </c>
      <c r="BL2600" s="137">
        <f t="shared" si="529"/>
        <v>11.21279999999981</v>
      </c>
      <c r="BM2600" s="137">
        <f t="shared" si="530"/>
        <v>0.12960237727323365</v>
      </c>
      <c r="BN2600" s="137">
        <f t="shared" si="531"/>
        <v>2.6306942162668268E-4</v>
      </c>
      <c r="BO2600" s="137" t="str">
        <f t="shared" si="532"/>
        <v/>
      </c>
      <c r="BP2600" s="137" t="str">
        <f t="shared" si="528"/>
        <v/>
      </c>
    </row>
    <row r="2601" spans="3:68" ht="20.100000000000001" customHeight="1" x14ac:dyDescent="0.25">
      <c r="C2601" s="12"/>
      <c r="E2601" s="130"/>
      <c r="F2601" s="130"/>
      <c r="S2601" s="138"/>
      <c r="U2601" s="154"/>
      <c r="V2601" s="154"/>
      <c r="AF2601" s="137">
        <v>1777</v>
      </c>
      <c r="AG2601" s="137">
        <f t="shared" si="519"/>
        <v>3.1080000000000005</v>
      </c>
      <c r="AK2601" s="137">
        <f t="shared" si="520"/>
        <v>3.1866963263295039E-3</v>
      </c>
      <c r="AL2601" s="137">
        <f t="shared" si="521"/>
        <v>0.99905820965958725</v>
      </c>
      <c r="AM2601" s="137">
        <f t="shared" si="522"/>
        <v>3.1866963263295039E-3</v>
      </c>
      <c r="AN2601" s="137" t="str">
        <f t="shared" si="523"/>
        <v/>
      </c>
      <c r="AO2601" s="137" t="str">
        <f t="shared" si="524"/>
        <v/>
      </c>
      <c r="AP2601" s="137">
        <f t="shared" si="525"/>
        <v>0</v>
      </c>
      <c r="AQ2601" s="137" t="str">
        <f t="shared" si="526"/>
        <v/>
      </c>
      <c r="AR2601" s="137" t="str">
        <f t="shared" si="527"/>
        <v/>
      </c>
      <c r="AZ2601" s="163"/>
      <c r="BA2601" s="142"/>
      <c r="BB2601" s="163"/>
      <c r="BC2601" s="174"/>
      <c r="BD2601" s="174"/>
      <c r="BE2601" s="174"/>
      <c r="BF2601" s="174"/>
      <c r="BG2601" s="164"/>
      <c r="BH2601" s="164"/>
      <c r="BI2601" s="164"/>
      <c r="BK2601" s="137">
        <v>1754</v>
      </c>
      <c r="BL2601" s="137">
        <f t="shared" si="529"/>
        <v>11.219199999999809</v>
      </c>
      <c r="BM2601" s="137">
        <f t="shared" si="530"/>
        <v>0.12933930785160697</v>
      </c>
      <c r="BN2601" s="137">
        <f t="shared" si="531"/>
        <v>2.62603183485699E-4</v>
      </c>
      <c r="BO2601" s="137" t="str">
        <f t="shared" si="532"/>
        <v/>
      </c>
      <c r="BP2601" s="137" t="str">
        <f t="shared" si="528"/>
        <v/>
      </c>
    </row>
    <row r="2602" spans="3:68" ht="20.100000000000001" customHeight="1" x14ac:dyDescent="0.25">
      <c r="C2602" s="12"/>
      <c r="E2602" s="130"/>
      <c r="F2602" s="130"/>
      <c r="S2602" s="138"/>
      <c r="U2602" s="154"/>
      <c r="V2602" s="154"/>
      <c r="AF2602" s="137">
        <v>1778</v>
      </c>
      <c r="AG2602" s="137">
        <f t="shared" si="519"/>
        <v>3.1120000000000001</v>
      </c>
      <c r="AK2602" s="137">
        <f t="shared" si="520"/>
        <v>3.1472993810962671E-3</v>
      </c>
      <c r="AL2602" s="137">
        <f t="shared" si="521"/>
        <v>0.99907087750452694</v>
      </c>
      <c r="AM2602" s="137">
        <f t="shared" si="522"/>
        <v>3.1472993810962671E-3</v>
      </c>
      <c r="AN2602" s="137" t="str">
        <f t="shared" si="523"/>
        <v/>
      </c>
      <c r="AO2602" s="137" t="str">
        <f t="shared" si="524"/>
        <v/>
      </c>
      <c r="AP2602" s="137">
        <f t="shared" si="525"/>
        <v>0</v>
      </c>
      <c r="AQ2602" s="137" t="str">
        <f t="shared" si="526"/>
        <v/>
      </c>
      <c r="AR2602" s="137" t="str">
        <f t="shared" si="527"/>
        <v/>
      </c>
      <c r="AZ2602" s="163"/>
      <c r="BA2602" s="142"/>
      <c r="BB2602" s="163"/>
      <c r="BC2602" s="174"/>
      <c r="BD2602" s="174"/>
      <c r="BE2602" s="174"/>
      <c r="BF2602" s="174"/>
      <c r="BG2602" s="164"/>
      <c r="BH2602" s="164"/>
      <c r="BI2602" s="164"/>
      <c r="BK2602" s="137">
        <v>1755</v>
      </c>
      <c r="BL2602" s="137">
        <f t="shared" si="529"/>
        <v>11.225599999999808</v>
      </c>
      <c r="BM2602" s="137">
        <f t="shared" si="530"/>
        <v>0.12907670466812127</v>
      </c>
      <c r="BN2602" s="137">
        <f t="shared" si="531"/>
        <v>2.6213755852241838E-4</v>
      </c>
      <c r="BO2602" s="137" t="str">
        <f t="shared" si="532"/>
        <v/>
      </c>
      <c r="BP2602" s="137" t="str">
        <f t="shared" si="528"/>
        <v/>
      </c>
    </row>
    <row r="2603" spans="3:68" ht="20.100000000000001" customHeight="1" x14ac:dyDescent="0.25">
      <c r="C2603" s="12"/>
      <c r="E2603" s="130"/>
      <c r="F2603" s="130"/>
      <c r="S2603" s="138"/>
      <c r="U2603" s="154"/>
      <c r="V2603" s="154"/>
      <c r="AF2603" s="137">
        <v>1779</v>
      </c>
      <c r="AG2603" s="137">
        <f t="shared" si="519"/>
        <v>3.1160000000000005</v>
      </c>
      <c r="AK2603" s="137">
        <f t="shared" si="520"/>
        <v>3.1083397642195994E-3</v>
      </c>
      <c r="AL2603" s="137">
        <f t="shared" si="521"/>
        <v>0.99908338863773916</v>
      </c>
      <c r="AM2603" s="137">
        <f t="shared" si="522"/>
        <v>3.1083397642195994E-3</v>
      </c>
      <c r="AN2603" s="137" t="str">
        <f t="shared" si="523"/>
        <v/>
      </c>
      <c r="AO2603" s="137" t="str">
        <f t="shared" si="524"/>
        <v/>
      </c>
      <c r="AP2603" s="137">
        <f t="shared" si="525"/>
        <v>0</v>
      </c>
      <c r="AQ2603" s="137" t="str">
        <f t="shared" si="526"/>
        <v/>
      </c>
      <c r="AR2603" s="137" t="str">
        <f t="shared" si="527"/>
        <v/>
      </c>
      <c r="AZ2603" s="163"/>
      <c r="BA2603" s="142"/>
      <c r="BB2603" s="163"/>
      <c r="BC2603" s="174"/>
      <c r="BD2603" s="174"/>
      <c r="BE2603" s="174"/>
      <c r="BF2603" s="174"/>
      <c r="BG2603" s="164"/>
      <c r="BH2603" s="164"/>
      <c r="BI2603" s="164"/>
      <c r="BK2603" s="137">
        <v>1756</v>
      </c>
      <c r="BL2603" s="137">
        <f t="shared" si="529"/>
        <v>11.231999999999807</v>
      </c>
      <c r="BM2603" s="137">
        <f t="shared" si="530"/>
        <v>0.12881456710959885</v>
      </c>
      <c r="BN2603" s="137">
        <f t="shared" si="531"/>
        <v>2.6167254664843931E-4</v>
      </c>
      <c r="BO2603" s="137" t="str">
        <f t="shared" si="532"/>
        <v/>
      </c>
      <c r="BP2603" s="137" t="str">
        <f t="shared" si="528"/>
        <v/>
      </c>
    </row>
    <row r="2604" spans="3:68" ht="20.100000000000001" customHeight="1" x14ac:dyDescent="0.25">
      <c r="C2604" s="12"/>
      <c r="E2604" s="130"/>
      <c r="F2604" s="130"/>
      <c r="S2604" s="138"/>
      <c r="U2604" s="154"/>
      <c r="V2604" s="154"/>
      <c r="AF2604" s="137">
        <v>1780</v>
      </c>
      <c r="AG2604" s="137">
        <f t="shared" si="519"/>
        <v>3.12</v>
      </c>
      <c r="AK2604" s="137">
        <f t="shared" si="520"/>
        <v>3.0698133011047403E-3</v>
      </c>
      <c r="AL2604" s="137">
        <f t="shared" si="521"/>
        <v>0.99909574480017771</v>
      </c>
      <c r="AM2604" s="137">
        <f t="shared" si="522"/>
        <v>3.0698133011047403E-3</v>
      </c>
      <c r="AN2604" s="137" t="str">
        <f t="shared" si="523"/>
        <v/>
      </c>
      <c r="AO2604" s="137" t="str">
        <f t="shared" si="524"/>
        <v/>
      </c>
      <c r="AP2604" s="137">
        <f t="shared" si="525"/>
        <v>0</v>
      </c>
      <c r="AQ2604" s="137" t="str">
        <f t="shared" si="526"/>
        <v/>
      </c>
      <c r="AR2604" s="137" t="str">
        <f t="shared" si="527"/>
        <v/>
      </c>
      <c r="AZ2604" s="163"/>
      <c r="BA2604" s="142"/>
      <c r="BB2604" s="163"/>
      <c r="BC2604" s="174"/>
      <c r="BD2604" s="174"/>
      <c r="BE2604" s="174"/>
      <c r="BF2604" s="174"/>
      <c r="BG2604" s="164"/>
      <c r="BH2604" s="164"/>
      <c r="BI2604" s="164"/>
      <c r="BK2604" s="137">
        <v>1757</v>
      </c>
      <c r="BL2604" s="137">
        <f t="shared" si="529"/>
        <v>11.238399999999807</v>
      </c>
      <c r="BM2604" s="137">
        <f t="shared" si="530"/>
        <v>0.12855289456295041</v>
      </c>
      <c r="BN2604" s="137">
        <f t="shared" si="531"/>
        <v>2.6120814777255696E-4</v>
      </c>
      <c r="BO2604" s="137" t="str">
        <f t="shared" si="532"/>
        <v/>
      </c>
      <c r="BP2604" s="137" t="str">
        <f t="shared" si="528"/>
        <v/>
      </c>
    </row>
    <row r="2605" spans="3:68" ht="20.100000000000001" customHeight="1" x14ac:dyDescent="0.25">
      <c r="C2605" s="12"/>
      <c r="E2605" s="130"/>
      <c r="F2605" s="130"/>
      <c r="S2605" s="138"/>
      <c r="U2605" s="154"/>
      <c r="V2605" s="154"/>
      <c r="AF2605" s="137">
        <v>1781</v>
      </c>
      <c r="AG2605" s="137">
        <f t="shared" si="519"/>
        <v>3.1240000000000006</v>
      </c>
      <c r="AK2605" s="137">
        <f t="shared" si="520"/>
        <v>3.0317158482037732E-3</v>
      </c>
      <c r="AL2605" s="137">
        <f t="shared" si="521"/>
        <v>0.99910794771616018</v>
      </c>
      <c r="AM2605" s="137">
        <f t="shared" si="522"/>
        <v>3.0317158482037732E-3</v>
      </c>
      <c r="AN2605" s="137" t="str">
        <f t="shared" si="523"/>
        <v/>
      </c>
      <c r="AO2605" s="137" t="str">
        <f t="shared" si="524"/>
        <v/>
      </c>
      <c r="AP2605" s="137">
        <f t="shared" si="525"/>
        <v>0</v>
      </c>
      <c r="AQ2605" s="137" t="str">
        <f t="shared" si="526"/>
        <v/>
      </c>
      <c r="AR2605" s="137" t="str">
        <f t="shared" si="527"/>
        <v/>
      </c>
      <c r="AZ2605" s="163"/>
      <c r="BA2605" s="142"/>
      <c r="BB2605" s="163"/>
      <c r="BC2605" s="174"/>
      <c r="BD2605" s="174"/>
      <c r="BE2605" s="174"/>
      <c r="BF2605" s="174"/>
      <c r="BG2605" s="164"/>
      <c r="BH2605" s="164"/>
      <c r="BI2605" s="164"/>
      <c r="BK2605" s="137">
        <v>1758</v>
      </c>
      <c r="BL2605" s="137">
        <f t="shared" si="529"/>
        <v>11.244799999999806</v>
      </c>
      <c r="BM2605" s="137">
        <f t="shared" si="530"/>
        <v>0.12829168641517785</v>
      </c>
      <c r="BN2605" s="137">
        <f t="shared" si="531"/>
        <v>2.607443618002081E-4</v>
      </c>
      <c r="BO2605" s="137" t="str">
        <f t="shared" si="532"/>
        <v/>
      </c>
      <c r="BP2605" s="137" t="str">
        <f t="shared" si="528"/>
        <v/>
      </c>
    </row>
    <row r="2606" spans="3:68" ht="20.100000000000001" customHeight="1" x14ac:dyDescent="0.25">
      <c r="C2606" s="12"/>
      <c r="E2606" s="130"/>
      <c r="F2606" s="130"/>
      <c r="S2606" s="138"/>
      <c r="U2606" s="154"/>
      <c r="V2606" s="154"/>
      <c r="AF2606" s="137">
        <v>1782</v>
      </c>
      <c r="AG2606" s="137">
        <f t="shared" si="519"/>
        <v>3.1280000000000001</v>
      </c>
      <c r="AK2606" s="137">
        <f t="shared" si="520"/>
        <v>2.9940432928944037E-3</v>
      </c>
      <c r="AL2606" s="137">
        <f t="shared" si="521"/>
        <v>0.99911999909349203</v>
      </c>
      <c r="AM2606" s="137">
        <f t="shared" si="522"/>
        <v>2.9940432928944037E-3</v>
      </c>
      <c r="AN2606" s="137" t="str">
        <f t="shared" si="523"/>
        <v/>
      </c>
      <c r="AO2606" s="137" t="str">
        <f t="shared" si="524"/>
        <v/>
      </c>
      <c r="AP2606" s="137">
        <f t="shared" si="525"/>
        <v>0</v>
      </c>
      <c r="AQ2606" s="137" t="str">
        <f t="shared" si="526"/>
        <v/>
      </c>
      <c r="AR2606" s="137" t="str">
        <f t="shared" si="527"/>
        <v/>
      </c>
      <c r="AZ2606" s="163"/>
      <c r="BA2606" s="142"/>
      <c r="BB2606" s="163"/>
      <c r="BC2606" s="174"/>
      <c r="BD2606" s="174"/>
      <c r="BE2606" s="174"/>
      <c r="BF2606" s="174"/>
      <c r="BG2606" s="164"/>
      <c r="BH2606" s="164"/>
      <c r="BI2606" s="164"/>
      <c r="BK2606" s="137">
        <v>1759</v>
      </c>
      <c r="BL2606" s="137">
        <f t="shared" si="529"/>
        <v>11.251199999999805</v>
      </c>
      <c r="BM2606" s="137">
        <f t="shared" si="530"/>
        <v>0.12803094205337764</v>
      </c>
      <c r="BN2606" s="137">
        <f t="shared" si="531"/>
        <v>2.6028118863427596E-4</v>
      </c>
      <c r="BO2606" s="137" t="str">
        <f t="shared" si="532"/>
        <v/>
      </c>
      <c r="BP2606" s="137" t="str">
        <f t="shared" si="528"/>
        <v/>
      </c>
    </row>
    <row r="2607" spans="3:68" ht="20.100000000000001" customHeight="1" x14ac:dyDescent="0.25">
      <c r="C2607" s="12"/>
      <c r="E2607" s="130"/>
      <c r="F2607" s="130"/>
      <c r="S2607" s="138"/>
      <c r="U2607" s="154"/>
      <c r="V2607" s="154"/>
      <c r="AF2607" s="137">
        <v>1783</v>
      </c>
      <c r="AG2607" s="137">
        <f t="shared" si="519"/>
        <v>3.1320000000000006</v>
      </c>
      <c r="AK2607" s="137">
        <f t="shared" si="520"/>
        <v>2.9567915533576803E-3</v>
      </c>
      <c r="AL2607" s="137">
        <f t="shared" si="521"/>
        <v>0.9991319006235897</v>
      </c>
      <c r="AM2607" s="137">
        <f t="shared" si="522"/>
        <v>2.9567915533576803E-3</v>
      </c>
      <c r="AN2607" s="137" t="str">
        <f t="shared" si="523"/>
        <v/>
      </c>
      <c r="AO2607" s="137" t="str">
        <f t="shared" si="524"/>
        <v/>
      </c>
      <c r="AP2607" s="137">
        <f t="shared" si="525"/>
        <v>0</v>
      </c>
      <c r="AQ2607" s="137" t="str">
        <f t="shared" si="526"/>
        <v/>
      </c>
      <c r="AR2607" s="137" t="str">
        <f t="shared" si="527"/>
        <v/>
      </c>
      <c r="AZ2607" s="163"/>
      <c r="BA2607" s="142"/>
      <c r="BB2607" s="163"/>
      <c r="BC2607" s="174"/>
      <c r="BD2607" s="174"/>
      <c r="BE2607" s="174"/>
      <c r="BF2607" s="174"/>
      <c r="BG2607" s="164"/>
      <c r="BH2607" s="164"/>
      <c r="BI2607" s="164"/>
      <c r="BK2607" s="137">
        <v>1760</v>
      </c>
      <c r="BL2607" s="137">
        <f t="shared" si="529"/>
        <v>11.257599999999805</v>
      </c>
      <c r="BM2607" s="137">
        <f t="shared" si="530"/>
        <v>0.12777066086474337</v>
      </c>
      <c r="BN2607" s="137">
        <f t="shared" si="531"/>
        <v>2.5981862817439638E-4</v>
      </c>
      <c r="BO2607" s="137" t="str">
        <f t="shared" si="532"/>
        <v/>
      </c>
      <c r="BP2607" s="137" t="str">
        <f t="shared" si="528"/>
        <v/>
      </c>
    </row>
    <row r="2608" spans="3:68" ht="20.100000000000001" customHeight="1" x14ac:dyDescent="0.25">
      <c r="C2608" s="12"/>
      <c r="E2608" s="130"/>
      <c r="F2608" s="130"/>
      <c r="S2608" s="138"/>
      <c r="U2608" s="154"/>
      <c r="V2608" s="154"/>
      <c r="AF2608" s="137">
        <v>1784</v>
      </c>
      <c r="AG2608" s="137">
        <f t="shared" si="519"/>
        <v>3.1360000000000001</v>
      </c>
      <c r="AK2608" s="137">
        <f t="shared" si="520"/>
        <v>2.9199565784548891E-3</v>
      </c>
      <c r="AL2608" s="137">
        <f t="shared" si="521"/>
        <v>0.99914365398160376</v>
      </c>
      <c r="AM2608" s="137">
        <f t="shared" si="522"/>
        <v>2.9199565784548891E-3</v>
      </c>
      <c r="AN2608" s="137" t="str">
        <f t="shared" si="523"/>
        <v/>
      </c>
      <c r="AO2608" s="137" t="str">
        <f t="shared" si="524"/>
        <v/>
      </c>
      <c r="AP2608" s="137">
        <f t="shared" si="525"/>
        <v>0</v>
      </c>
      <c r="AQ2608" s="137" t="str">
        <f t="shared" si="526"/>
        <v/>
      </c>
      <c r="AR2608" s="137" t="str">
        <f t="shared" si="527"/>
        <v/>
      </c>
      <c r="AZ2608" s="163"/>
      <c r="BA2608" s="142"/>
      <c r="BB2608" s="163"/>
      <c r="BC2608" s="174"/>
      <c r="BD2608" s="174"/>
      <c r="BE2608" s="174"/>
      <c r="BF2608" s="174"/>
      <c r="BG2608" s="164"/>
      <c r="BH2608" s="164"/>
      <c r="BI2608" s="164"/>
      <c r="BK2608" s="137">
        <v>1761</v>
      </c>
      <c r="BL2608" s="137">
        <f t="shared" si="529"/>
        <v>11.263999999999804</v>
      </c>
      <c r="BM2608" s="137">
        <f t="shared" si="530"/>
        <v>0.12751084223656897</v>
      </c>
      <c r="BN2608" s="137">
        <f t="shared" si="531"/>
        <v>2.593566803169578E-4</v>
      </c>
      <c r="BO2608" s="137" t="str">
        <f t="shared" si="532"/>
        <v/>
      </c>
      <c r="BP2608" s="137" t="str">
        <f t="shared" si="528"/>
        <v/>
      </c>
    </row>
    <row r="2609" spans="3:68" ht="20.100000000000001" customHeight="1" x14ac:dyDescent="0.25">
      <c r="C2609" s="12"/>
      <c r="E2609" s="130"/>
      <c r="F2609" s="130"/>
      <c r="S2609" s="138"/>
      <c r="U2609" s="154"/>
      <c r="V2609" s="154"/>
      <c r="AF2609" s="137">
        <v>1785</v>
      </c>
      <c r="AG2609" s="137">
        <f t="shared" si="519"/>
        <v>3.1400000000000006</v>
      </c>
      <c r="AK2609" s="137">
        <f t="shared" si="520"/>
        <v>2.883534347603434E-3</v>
      </c>
      <c r="AL2609" s="137">
        <f t="shared" si="521"/>
        <v>0.99915526082654138</v>
      </c>
      <c r="AM2609" s="137">
        <f t="shared" si="522"/>
        <v>2.883534347603434E-3</v>
      </c>
      <c r="AN2609" s="137" t="str">
        <f t="shared" si="523"/>
        <v/>
      </c>
      <c r="AO2609" s="137" t="str">
        <f t="shared" si="524"/>
        <v/>
      </c>
      <c r="AP2609" s="137">
        <f t="shared" si="525"/>
        <v>0</v>
      </c>
      <c r="AQ2609" s="137" t="str">
        <f t="shared" si="526"/>
        <v/>
      </c>
      <c r="AR2609" s="137" t="str">
        <f t="shared" si="527"/>
        <v/>
      </c>
      <c r="AZ2609" s="163"/>
      <c r="BA2609" s="142"/>
      <c r="BB2609" s="163"/>
      <c r="BC2609" s="174"/>
      <c r="BD2609" s="174"/>
      <c r="BE2609" s="174"/>
      <c r="BF2609" s="174"/>
      <c r="BG2609" s="164"/>
      <c r="BH2609" s="164"/>
      <c r="BI2609" s="164"/>
      <c r="BK2609" s="137">
        <v>1762</v>
      </c>
      <c r="BL2609" s="137">
        <f t="shared" si="529"/>
        <v>11.270399999999803</v>
      </c>
      <c r="BM2609" s="137">
        <f t="shared" si="530"/>
        <v>0.12725148555625201</v>
      </c>
      <c r="BN2609" s="137">
        <f t="shared" si="531"/>
        <v>2.5889534495585065E-4</v>
      </c>
      <c r="BO2609" s="137" t="str">
        <f t="shared" si="532"/>
        <v/>
      </c>
      <c r="BP2609" s="137" t="str">
        <f t="shared" si="528"/>
        <v/>
      </c>
    </row>
    <row r="2610" spans="3:68" ht="20.100000000000001" customHeight="1" x14ac:dyDescent="0.25">
      <c r="C2610" s="12"/>
      <c r="E2610" s="130"/>
      <c r="F2610" s="130"/>
      <c r="S2610" s="138"/>
      <c r="U2610" s="154"/>
      <c r="V2610" s="154"/>
      <c r="AF2610" s="137">
        <v>1786</v>
      </c>
      <c r="AG2610" s="137">
        <f t="shared" si="519"/>
        <v>3.1440000000000001</v>
      </c>
      <c r="AK2610" s="137">
        <f t="shared" si="520"/>
        <v>2.8475208706519421E-3</v>
      </c>
      <c r="AL2610" s="137">
        <f t="shared" si="521"/>
        <v>0.99916672280138841</v>
      </c>
      <c r="AM2610" s="137">
        <f t="shared" si="522"/>
        <v>2.8475208706519421E-3</v>
      </c>
      <c r="AN2610" s="137" t="str">
        <f t="shared" si="523"/>
        <v/>
      </c>
      <c r="AO2610" s="137" t="str">
        <f t="shared" si="524"/>
        <v/>
      </c>
      <c r="AP2610" s="137">
        <f t="shared" si="525"/>
        <v>0</v>
      </c>
      <c r="AQ2610" s="137" t="str">
        <f t="shared" si="526"/>
        <v/>
      </c>
      <c r="AR2610" s="137" t="str">
        <f t="shared" si="527"/>
        <v/>
      </c>
      <c r="AZ2610" s="163"/>
      <c r="BA2610" s="142"/>
      <c r="BB2610" s="163"/>
      <c r="BC2610" s="174"/>
      <c r="BD2610" s="174"/>
      <c r="BE2610" s="174"/>
      <c r="BF2610" s="174"/>
      <c r="BG2610" s="164"/>
      <c r="BH2610" s="164"/>
      <c r="BI2610" s="164"/>
      <c r="BK2610" s="137">
        <v>1763</v>
      </c>
      <c r="BL2610" s="137">
        <f t="shared" si="529"/>
        <v>11.276799999999803</v>
      </c>
      <c r="BM2610" s="137">
        <f t="shared" si="530"/>
        <v>0.12699259021129616</v>
      </c>
      <c r="BN2610" s="137">
        <f t="shared" si="531"/>
        <v>2.5843462198188449E-4</v>
      </c>
      <c r="BO2610" s="137" t="str">
        <f t="shared" si="532"/>
        <v/>
      </c>
      <c r="BP2610" s="137" t="str">
        <f t="shared" si="528"/>
        <v/>
      </c>
    </row>
    <row r="2611" spans="3:68" ht="20.100000000000001" customHeight="1" x14ac:dyDescent="0.25">
      <c r="C2611" s="12"/>
      <c r="E2611" s="130"/>
      <c r="F2611" s="130"/>
      <c r="S2611" s="138"/>
      <c r="U2611" s="154"/>
      <c r="V2611" s="154"/>
      <c r="AF2611" s="137">
        <v>1787</v>
      </c>
      <c r="AG2611" s="137">
        <f t="shared" si="519"/>
        <v>3.1480000000000006</v>
      </c>
      <c r="AK2611" s="137">
        <f t="shared" si="520"/>
        <v>2.8119121877543856E-3</v>
      </c>
      <c r="AL2611" s="137">
        <f t="shared" si="521"/>
        <v>0.99917804153323064</v>
      </c>
      <c r="AM2611" s="137">
        <f t="shared" si="522"/>
        <v>2.8119121877543856E-3</v>
      </c>
      <c r="AN2611" s="137" t="str">
        <f t="shared" si="523"/>
        <v/>
      </c>
      <c r="AO2611" s="137" t="str">
        <f t="shared" si="524"/>
        <v/>
      </c>
      <c r="AP2611" s="137">
        <f t="shared" si="525"/>
        <v>0</v>
      </c>
      <c r="AQ2611" s="137" t="str">
        <f t="shared" si="526"/>
        <v/>
      </c>
      <c r="AR2611" s="137" t="str">
        <f t="shared" si="527"/>
        <v/>
      </c>
      <c r="AZ2611" s="163"/>
      <c r="BA2611" s="142"/>
      <c r="BB2611" s="163"/>
      <c r="BC2611" s="174"/>
      <c r="BD2611" s="174"/>
      <c r="BE2611" s="174"/>
      <c r="BF2611" s="174"/>
      <c r="BG2611" s="164"/>
      <c r="BH2611" s="164"/>
      <c r="BI2611" s="164"/>
      <c r="BK2611" s="137">
        <v>1764</v>
      </c>
      <c r="BL2611" s="137">
        <f t="shared" si="529"/>
        <v>11.283199999999802</v>
      </c>
      <c r="BM2611" s="137">
        <f t="shared" si="530"/>
        <v>0.12673415558931428</v>
      </c>
      <c r="BN2611" s="137">
        <f t="shared" si="531"/>
        <v>2.5797451128251048E-4</v>
      </c>
      <c r="BO2611" s="137" t="str">
        <f t="shared" si="532"/>
        <v/>
      </c>
      <c r="BP2611" s="137" t="str">
        <f t="shared" si="528"/>
        <v/>
      </c>
    </row>
    <row r="2612" spans="3:68" ht="20.100000000000001" customHeight="1" x14ac:dyDescent="0.25">
      <c r="C2612" s="12"/>
      <c r="E2612" s="130"/>
      <c r="F2612" s="130"/>
      <c r="S2612" s="138"/>
      <c r="U2612" s="154"/>
      <c r="V2612" s="154"/>
      <c r="AF2612" s="137">
        <v>1788</v>
      </c>
      <c r="AG2612" s="137">
        <f t="shared" si="519"/>
        <v>3.1520000000000001</v>
      </c>
      <c r="AK2612" s="137">
        <f t="shared" si="520"/>
        <v>2.7767043692435104E-3</v>
      </c>
      <c r="AL2612" s="137">
        <f t="shared" si="521"/>
        <v>0.99918921863337495</v>
      </c>
      <c r="AM2612" s="137">
        <f t="shared" si="522"/>
        <v>2.7767043692435104E-3</v>
      </c>
      <c r="AN2612" s="137" t="str">
        <f t="shared" si="523"/>
        <v/>
      </c>
      <c r="AO2612" s="137" t="str">
        <f t="shared" si="524"/>
        <v/>
      </c>
      <c r="AP2612" s="137">
        <f t="shared" si="525"/>
        <v>0</v>
      </c>
      <c r="AQ2612" s="137" t="str">
        <f t="shared" si="526"/>
        <v/>
      </c>
      <c r="AR2612" s="137" t="str">
        <f t="shared" si="527"/>
        <v/>
      </c>
      <c r="AZ2612" s="163"/>
      <c r="BA2612" s="142"/>
      <c r="BB2612" s="163"/>
      <c r="BC2612" s="174"/>
      <c r="BD2612" s="174"/>
      <c r="BE2612" s="174"/>
      <c r="BF2612" s="174"/>
      <c r="BG2612" s="164"/>
      <c r="BH2612" s="164"/>
      <c r="BI2612" s="164"/>
      <c r="BK2612" s="137">
        <v>1765</v>
      </c>
      <c r="BL2612" s="137">
        <f t="shared" si="529"/>
        <v>11.289599999999801</v>
      </c>
      <c r="BM2612" s="137">
        <f t="shared" si="530"/>
        <v>0.12647618107803177</v>
      </c>
      <c r="BN2612" s="137">
        <f t="shared" si="531"/>
        <v>2.5751501274273725E-4</v>
      </c>
      <c r="BO2612" s="137" t="str">
        <f t="shared" si="532"/>
        <v/>
      </c>
      <c r="BP2612" s="137" t="str">
        <f t="shared" si="528"/>
        <v/>
      </c>
    </row>
    <row r="2613" spans="3:68" ht="20.100000000000001" customHeight="1" x14ac:dyDescent="0.25">
      <c r="C2613" s="12"/>
      <c r="E2613" s="130"/>
      <c r="F2613" s="130"/>
      <c r="S2613" s="138"/>
      <c r="U2613" s="154"/>
      <c r="V2613" s="154"/>
      <c r="AF2613" s="137">
        <v>1789</v>
      </c>
      <c r="AG2613" s="137">
        <f t="shared" si="519"/>
        <v>3.1560000000000006</v>
      </c>
      <c r="AK2613" s="137">
        <f t="shared" si="520"/>
        <v>2.7418935155032816E-3</v>
      </c>
      <c r="AL2613" s="137">
        <f t="shared" si="521"/>
        <v>0.99920025569746962</v>
      </c>
      <c r="AM2613" s="137">
        <f t="shared" si="522"/>
        <v>2.7418935155032816E-3</v>
      </c>
      <c r="AN2613" s="137" t="str">
        <f t="shared" si="523"/>
        <v/>
      </c>
      <c r="AO2613" s="137" t="str">
        <f t="shared" si="524"/>
        <v/>
      </c>
      <c r="AP2613" s="137">
        <f t="shared" si="525"/>
        <v>0</v>
      </c>
      <c r="AQ2613" s="137" t="str">
        <f t="shared" si="526"/>
        <v/>
      </c>
      <c r="AR2613" s="137" t="str">
        <f t="shared" si="527"/>
        <v/>
      </c>
      <c r="AZ2613" s="163"/>
      <c r="BA2613" s="142"/>
      <c r="BB2613" s="163"/>
      <c r="BC2613" s="174"/>
      <c r="BD2613" s="174"/>
      <c r="BE2613" s="174"/>
      <c r="BF2613" s="174"/>
      <c r="BG2613" s="164"/>
      <c r="BH2613" s="164"/>
      <c r="BI2613" s="164"/>
      <c r="BK2613" s="137">
        <v>1766</v>
      </c>
      <c r="BL2613" s="137">
        <f t="shared" si="529"/>
        <v>11.2959999999998</v>
      </c>
      <c r="BM2613" s="137">
        <f t="shared" si="530"/>
        <v>0.12621866606528903</v>
      </c>
      <c r="BN2613" s="137">
        <f t="shared" si="531"/>
        <v>2.5705612624443708E-4</v>
      </c>
      <c r="BO2613" s="137" t="str">
        <f t="shared" si="532"/>
        <v/>
      </c>
      <c r="BP2613" s="137" t="str">
        <f t="shared" si="528"/>
        <v/>
      </c>
    </row>
    <row r="2614" spans="3:68" ht="20.100000000000001" customHeight="1" x14ac:dyDescent="0.25">
      <c r="C2614" s="12"/>
      <c r="E2614" s="130"/>
      <c r="F2614" s="130"/>
      <c r="S2614" s="138"/>
      <c r="U2614" s="154"/>
      <c r="V2614" s="154"/>
      <c r="AF2614" s="137">
        <v>1790</v>
      </c>
      <c r="AG2614" s="137">
        <f t="shared" si="519"/>
        <v>3.16</v>
      </c>
      <c r="AK2614" s="137">
        <f t="shared" si="520"/>
        <v>2.7074757568406999E-3</v>
      </c>
      <c r="AL2614" s="137">
        <f t="shared" si="521"/>
        <v>0.99921115430562446</v>
      </c>
      <c r="AM2614" s="137">
        <f t="shared" si="522"/>
        <v>2.7074757568406999E-3</v>
      </c>
      <c r="AN2614" s="137" t="str">
        <f t="shared" si="523"/>
        <v/>
      </c>
      <c r="AO2614" s="137" t="str">
        <f t="shared" si="524"/>
        <v/>
      </c>
      <c r="AP2614" s="137">
        <f t="shared" si="525"/>
        <v>0</v>
      </c>
      <c r="AQ2614" s="137" t="str">
        <f t="shared" si="526"/>
        <v/>
      </c>
      <c r="AR2614" s="137" t="str">
        <f t="shared" si="527"/>
        <v/>
      </c>
      <c r="AZ2614" s="163"/>
      <c r="BA2614" s="142"/>
      <c r="BB2614" s="163"/>
      <c r="BC2614" s="174"/>
      <c r="BD2614" s="174"/>
      <c r="BE2614" s="174"/>
      <c r="BF2614" s="174"/>
      <c r="BG2614" s="164"/>
      <c r="BH2614" s="164"/>
      <c r="BI2614" s="164"/>
      <c r="BK2614" s="137">
        <v>1767</v>
      </c>
      <c r="BL2614" s="137">
        <f t="shared" si="529"/>
        <v>11.3023999999998</v>
      </c>
      <c r="BM2614" s="137">
        <f t="shared" si="530"/>
        <v>0.12596160993904459</v>
      </c>
      <c r="BN2614" s="137">
        <f t="shared" si="531"/>
        <v>2.5659785166670668E-4</v>
      </c>
      <c r="BO2614" s="137" t="str">
        <f t="shared" si="532"/>
        <v/>
      </c>
      <c r="BP2614" s="137" t="str">
        <f t="shared" si="528"/>
        <v/>
      </c>
    </row>
    <row r="2615" spans="3:68" ht="20.100000000000001" customHeight="1" x14ac:dyDescent="0.25">
      <c r="C2615" s="12"/>
      <c r="E2615" s="130"/>
      <c r="F2615" s="130"/>
      <c r="S2615" s="138"/>
      <c r="U2615" s="154"/>
      <c r="V2615" s="154"/>
      <c r="AF2615" s="137">
        <v>1791</v>
      </c>
      <c r="AG2615" s="137">
        <f t="shared" si="519"/>
        <v>3.1640000000000006</v>
      </c>
      <c r="AK2615" s="137">
        <f t="shared" si="520"/>
        <v>2.6734472533567061E-3</v>
      </c>
      <c r="AL2615" s="137">
        <f t="shared" si="521"/>
        <v>0.99922191602252997</v>
      </c>
      <c r="AM2615" s="137">
        <f t="shared" si="522"/>
        <v>2.6734472533567061E-3</v>
      </c>
      <c r="AN2615" s="137" t="str">
        <f t="shared" si="523"/>
        <v/>
      </c>
      <c r="AO2615" s="137" t="str">
        <f t="shared" si="524"/>
        <v/>
      </c>
      <c r="AP2615" s="137">
        <f t="shared" si="525"/>
        <v>0</v>
      </c>
      <c r="AQ2615" s="137" t="str">
        <f t="shared" si="526"/>
        <v/>
      </c>
      <c r="AR2615" s="137" t="str">
        <f t="shared" si="527"/>
        <v/>
      </c>
      <c r="AZ2615" s="163"/>
      <c r="BA2615" s="142"/>
      <c r="BB2615" s="163"/>
      <c r="BC2615" s="174"/>
      <c r="BD2615" s="174"/>
      <c r="BE2615" s="174"/>
      <c r="BF2615" s="174"/>
      <c r="BG2615" s="164"/>
      <c r="BH2615" s="164"/>
      <c r="BI2615" s="164"/>
      <c r="BK2615" s="137">
        <v>1768</v>
      </c>
      <c r="BL2615" s="137">
        <f t="shared" si="529"/>
        <v>11.308799999999799</v>
      </c>
      <c r="BM2615" s="137">
        <f t="shared" si="530"/>
        <v>0.12570501208737789</v>
      </c>
      <c r="BN2615" s="137">
        <f t="shared" si="531"/>
        <v>2.5614018888531209E-4</v>
      </c>
      <c r="BO2615" s="137" t="str">
        <f t="shared" si="532"/>
        <v/>
      </c>
      <c r="BP2615" s="137" t="str">
        <f t="shared" si="528"/>
        <v/>
      </c>
    </row>
    <row r="2616" spans="3:68" ht="20.100000000000001" customHeight="1" x14ac:dyDescent="0.25">
      <c r="C2616" s="12"/>
      <c r="E2616" s="130"/>
      <c r="F2616" s="130"/>
      <c r="S2616" s="138"/>
      <c r="U2616" s="154"/>
      <c r="V2616" s="154"/>
      <c r="AF2616" s="137">
        <v>1792</v>
      </c>
      <c r="AG2616" s="137">
        <f t="shared" si="519"/>
        <v>3.1680000000000001</v>
      </c>
      <c r="AK2616" s="137">
        <f t="shared" si="520"/>
        <v>2.6398041948164515E-3</v>
      </c>
      <c r="AL2616" s="137">
        <f t="shared" si="521"/>
        <v>0.99923254239757653</v>
      </c>
      <c r="AM2616" s="137">
        <f t="shared" si="522"/>
        <v>2.6398041948164515E-3</v>
      </c>
      <c r="AN2616" s="137" t="str">
        <f t="shared" si="523"/>
        <v/>
      </c>
      <c r="AO2616" s="137" t="str">
        <f t="shared" si="524"/>
        <v/>
      </c>
      <c r="AP2616" s="137">
        <f t="shared" si="525"/>
        <v>0</v>
      </c>
      <c r="AQ2616" s="137" t="str">
        <f t="shared" si="526"/>
        <v/>
      </c>
      <c r="AR2616" s="137" t="str">
        <f t="shared" si="527"/>
        <v/>
      </c>
      <c r="AZ2616" s="163"/>
      <c r="BA2616" s="142"/>
      <c r="BB2616" s="163"/>
      <c r="BC2616" s="174"/>
      <c r="BD2616" s="174"/>
      <c r="BE2616" s="174"/>
      <c r="BF2616" s="174"/>
      <c r="BG2616" s="164"/>
      <c r="BH2616" s="164"/>
      <c r="BI2616" s="164"/>
      <c r="BK2616" s="137">
        <v>1769</v>
      </c>
      <c r="BL2616" s="137">
        <f t="shared" si="529"/>
        <v>11.315199999999798</v>
      </c>
      <c r="BM2616" s="137">
        <f t="shared" si="530"/>
        <v>0.12544887189849258</v>
      </c>
      <c r="BN2616" s="137">
        <f t="shared" si="531"/>
        <v>2.5568313777360463E-4</v>
      </c>
      <c r="BO2616" s="137" t="str">
        <f t="shared" si="532"/>
        <v/>
      </c>
      <c r="BP2616" s="137" t="str">
        <f t="shared" si="528"/>
        <v/>
      </c>
    </row>
    <row r="2617" spans="3:68" ht="20.100000000000001" customHeight="1" x14ac:dyDescent="0.25">
      <c r="C2617" s="12"/>
      <c r="E2617" s="130"/>
      <c r="F2617" s="130"/>
      <c r="S2617" s="138"/>
      <c r="U2617" s="154"/>
      <c r="V2617" s="154"/>
      <c r="AF2617" s="137">
        <v>1793</v>
      </c>
      <c r="AG2617" s="137">
        <f t="shared" ref="AG2617:AG2680" si="533">AG$818+(AF2617*AG$821)</f>
        <v>3.1719999999999997</v>
      </c>
      <c r="AK2617" s="137">
        <f t="shared" ref="AK2617:AK2680" si="534">_xlfn.NORM.DIST(AG2617,AG$815,AG$816,0)</f>
        <v>2.6065428005187358E-3</v>
      </c>
      <c r="AL2617" s="137">
        <f t="shared" ref="AL2617:AL2680" si="535">_xlfn.NORM.DIST(AG2617,AG$815,AG$816,1)</f>
        <v>0.9992430349649728</v>
      </c>
      <c r="AM2617" s="137">
        <f t="shared" ref="AM2617:AM2680" si="536">IF(OR(AL2617&lt;$AN$820,AL2617&gt;$AN$821),AK2617,"")</f>
        <v>2.6065428005187358E-3</v>
      </c>
      <c r="AN2617" s="137" t="str">
        <f t="shared" ref="AN2617:AN2680" si="537">IF(AND(AL2617&gt;$AN$820,AL2617&lt;$AN$821),AK2617,"")</f>
        <v/>
      </c>
      <c r="AO2617" s="137" t="str">
        <f t="shared" ref="AO2617:AO2680" si="538">IF(AK2617=MAX(AK$824:AK$2815),AK2617,"")</f>
        <v/>
      </c>
      <c r="AP2617" s="137">
        <f t="shared" ref="AP2617:AP2680" si="539">_xlfn.NORM.DIST(AF2617,AN$816,AN$817,0)</f>
        <v>0</v>
      </c>
      <c r="AQ2617" s="137" t="str">
        <f t="shared" ref="AQ2617:AQ2680" si="540">IF(AP2617=MAX(AP$824:AP$2815),AK2617,"")</f>
        <v/>
      </c>
      <c r="AR2617" s="137" t="str">
        <f t="shared" ref="AR2617:AR2680" si="541">IF(AQ2617=MIN(AQ$824:AQ$2815),AQ2617,"")</f>
        <v/>
      </c>
      <c r="AZ2617" s="163"/>
      <c r="BA2617" s="142"/>
      <c r="BB2617" s="163"/>
      <c r="BC2617" s="174"/>
      <c r="BD2617" s="174"/>
      <c r="BE2617" s="174"/>
      <c r="BF2617" s="174"/>
      <c r="BG2617" s="164"/>
      <c r="BH2617" s="164"/>
      <c r="BI2617" s="164"/>
      <c r="BK2617" s="137">
        <v>1770</v>
      </c>
      <c r="BL2617" s="137">
        <f t="shared" si="529"/>
        <v>11.321599999999798</v>
      </c>
      <c r="BM2617" s="137">
        <f t="shared" si="530"/>
        <v>0.12519318876071897</v>
      </c>
      <c r="BN2617" s="137">
        <f t="shared" si="531"/>
        <v>2.552266982020629E-4</v>
      </c>
      <c r="BO2617" s="137" t="str">
        <f t="shared" si="532"/>
        <v/>
      </c>
      <c r="BP2617" s="137" t="str">
        <f t="shared" si="528"/>
        <v/>
      </c>
    </row>
    <row r="2618" spans="3:68" ht="20.100000000000001" customHeight="1" x14ac:dyDescent="0.25">
      <c r="C2618" s="12"/>
      <c r="E2618" s="130"/>
      <c r="F2618" s="130"/>
      <c r="S2618" s="138"/>
      <c r="U2618" s="154"/>
      <c r="V2618" s="154"/>
      <c r="AF2618" s="137">
        <v>1794</v>
      </c>
      <c r="AG2618" s="137">
        <f t="shared" si="533"/>
        <v>3.1760000000000002</v>
      </c>
      <c r="AK2618" s="137">
        <f t="shared" si="534"/>
        <v>2.5736593191648164E-3</v>
      </c>
      <c r="AL2618" s="137">
        <f t="shared" si="535"/>
        <v>0.99925339524386336</v>
      </c>
      <c r="AM2618" s="137">
        <f t="shared" si="536"/>
        <v>2.5736593191648164E-3</v>
      </c>
      <c r="AN2618" s="137" t="str">
        <f t="shared" si="537"/>
        <v/>
      </c>
      <c r="AO2618" s="137" t="str">
        <f t="shared" si="538"/>
        <v/>
      </c>
      <c r="AP2618" s="137">
        <f t="shared" si="539"/>
        <v>0</v>
      </c>
      <c r="AQ2618" s="137" t="str">
        <f t="shared" si="540"/>
        <v/>
      </c>
      <c r="AR2618" s="137" t="str">
        <f t="shared" si="541"/>
        <v/>
      </c>
      <c r="AZ2618" s="163"/>
      <c r="BA2618" s="142"/>
      <c r="BB2618" s="163"/>
      <c r="BC2618" s="174"/>
      <c r="BD2618" s="174"/>
      <c r="BE2618" s="174"/>
      <c r="BF2618" s="174"/>
      <c r="BG2618" s="164"/>
      <c r="BH2618" s="164"/>
      <c r="BI2618" s="164"/>
      <c r="BK2618" s="137">
        <v>1771</v>
      </c>
      <c r="BL2618" s="137">
        <f t="shared" si="529"/>
        <v>11.327999999999797</v>
      </c>
      <c r="BM2618" s="137">
        <f t="shared" si="530"/>
        <v>0.12493796206251691</v>
      </c>
      <c r="BN2618" s="137">
        <f t="shared" si="531"/>
        <v>2.5477087003789034E-4</v>
      </c>
      <c r="BO2618" s="137" t="str">
        <f t="shared" si="532"/>
        <v/>
      </c>
      <c r="BP2618" s="137" t="str">
        <f t="shared" si="528"/>
        <v/>
      </c>
    </row>
    <row r="2619" spans="3:68" ht="20.100000000000001" customHeight="1" x14ac:dyDescent="0.25">
      <c r="C2619" s="12"/>
      <c r="E2619" s="130"/>
      <c r="F2619" s="130"/>
      <c r="S2619" s="138"/>
      <c r="U2619" s="154"/>
      <c r="V2619" s="154"/>
      <c r="AF2619" s="137">
        <v>1795</v>
      </c>
      <c r="AG2619" s="137">
        <f t="shared" si="533"/>
        <v>3.1799999999999997</v>
      </c>
      <c r="AK2619" s="137">
        <f t="shared" si="534"/>
        <v>2.5411500287265262E-3</v>
      </c>
      <c r="AL2619" s="137">
        <f t="shared" si="535"/>
        <v>0.9992636247384461</v>
      </c>
      <c r="AM2619" s="137">
        <f t="shared" si="536"/>
        <v>2.5411500287265262E-3</v>
      </c>
      <c r="AN2619" s="137" t="str">
        <f t="shared" si="537"/>
        <v/>
      </c>
      <c r="AO2619" s="137" t="str">
        <f t="shared" si="538"/>
        <v/>
      </c>
      <c r="AP2619" s="137">
        <f t="shared" si="539"/>
        <v>0</v>
      </c>
      <c r="AQ2619" s="137" t="str">
        <f t="shared" si="540"/>
        <v/>
      </c>
      <c r="AR2619" s="137" t="str">
        <f t="shared" si="541"/>
        <v/>
      </c>
      <c r="AZ2619" s="163"/>
      <c r="BA2619" s="142"/>
      <c r="BB2619" s="163"/>
      <c r="BC2619" s="174"/>
      <c r="BD2619" s="174"/>
      <c r="BE2619" s="174"/>
      <c r="BF2619" s="174"/>
      <c r="BG2619" s="164"/>
      <c r="BH2619" s="164"/>
      <c r="BI2619" s="164"/>
      <c r="BK2619" s="137">
        <v>1772</v>
      </c>
      <c r="BL2619" s="137">
        <f t="shared" si="529"/>
        <v>11.334399999999796</v>
      </c>
      <c r="BM2619" s="137">
        <f t="shared" si="530"/>
        <v>0.12468319119247902</v>
      </c>
      <c r="BN2619" s="137">
        <f t="shared" si="531"/>
        <v>2.5431565314583404E-4</v>
      </c>
      <c r="BO2619" s="137" t="str">
        <f t="shared" si="532"/>
        <v/>
      </c>
      <c r="BP2619" s="137" t="str">
        <f t="shared" si="528"/>
        <v/>
      </c>
    </row>
    <row r="2620" spans="3:68" ht="20.100000000000001" customHeight="1" x14ac:dyDescent="0.25">
      <c r="C2620" s="12"/>
      <c r="E2620" s="130"/>
      <c r="F2620" s="130"/>
      <c r="S2620" s="138"/>
      <c r="U2620" s="154"/>
      <c r="V2620" s="154"/>
      <c r="AF2620" s="137">
        <v>1796</v>
      </c>
      <c r="AG2620" s="137">
        <f t="shared" si="533"/>
        <v>3.1840000000000002</v>
      </c>
      <c r="AK2620" s="137">
        <f t="shared" si="534"/>
        <v>2.5090112363136451E-3</v>
      </c>
      <c r="AL2620" s="137">
        <f t="shared" si="535"/>
        <v>0.99927372493808919</v>
      </c>
      <c r="AM2620" s="137">
        <f t="shared" si="536"/>
        <v>2.5090112363136451E-3</v>
      </c>
      <c r="AN2620" s="137" t="str">
        <f t="shared" si="537"/>
        <v/>
      </c>
      <c r="AO2620" s="137" t="str">
        <f t="shared" si="538"/>
        <v/>
      </c>
      <c r="AP2620" s="137">
        <f t="shared" si="539"/>
        <v>0</v>
      </c>
      <c r="AQ2620" s="137" t="str">
        <f t="shared" si="540"/>
        <v/>
      </c>
      <c r="AR2620" s="137" t="str">
        <f t="shared" si="541"/>
        <v/>
      </c>
      <c r="AZ2620" s="163"/>
      <c r="BA2620" s="142"/>
      <c r="BB2620" s="163"/>
      <c r="BC2620" s="174"/>
      <c r="BD2620" s="174"/>
      <c r="BE2620" s="174"/>
      <c r="BF2620" s="174"/>
      <c r="BG2620" s="164"/>
      <c r="BH2620" s="164"/>
      <c r="BI2620" s="164"/>
      <c r="BK2620" s="137">
        <v>1773</v>
      </c>
      <c r="BL2620" s="137">
        <f t="shared" si="529"/>
        <v>11.340799999999795</v>
      </c>
      <c r="BM2620" s="137">
        <f t="shared" si="530"/>
        <v>0.12442887553933318</v>
      </c>
      <c r="BN2620" s="137">
        <f t="shared" si="531"/>
        <v>2.5386104738753246E-4</v>
      </c>
      <c r="BO2620" s="137" t="str">
        <f t="shared" si="532"/>
        <v/>
      </c>
      <c r="BP2620" s="137" t="str">
        <f t="shared" si="528"/>
        <v/>
      </c>
    </row>
    <row r="2621" spans="3:68" ht="20.100000000000001" customHeight="1" x14ac:dyDescent="0.25">
      <c r="C2621" s="12"/>
      <c r="E2621" s="130"/>
      <c r="F2621" s="130"/>
      <c r="S2621" s="138"/>
      <c r="U2621" s="154"/>
      <c r="V2621" s="154"/>
      <c r="AF2621" s="137">
        <v>1797</v>
      </c>
      <c r="AG2621" s="137">
        <f t="shared" si="533"/>
        <v>3.1879999999999997</v>
      </c>
      <c r="AK2621" s="137">
        <f t="shared" si="534"/>
        <v>2.4772392780407684E-3</v>
      </c>
      <c r="AL2621" s="137">
        <f t="shared" si="535"/>
        <v>0.99928369731744748</v>
      </c>
      <c r="AM2621" s="137">
        <f t="shared" si="536"/>
        <v>2.4772392780407684E-3</v>
      </c>
      <c r="AN2621" s="137" t="str">
        <f t="shared" si="537"/>
        <v/>
      </c>
      <c r="AO2621" s="137" t="str">
        <f t="shared" si="538"/>
        <v/>
      </c>
      <c r="AP2621" s="137">
        <f t="shared" si="539"/>
        <v>0</v>
      </c>
      <c r="AQ2621" s="137" t="str">
        <f t="shared" si="540"/>
        <v/>
      </c>
      <c r="AR2621" s="137" t="str">
        <f t="shared" si="541"/>
        <v/>
      </c>
      <c r="AZ2621" s="163"/>
      <c r="BA2621" s="142"/>
      <c r="BB2621" s="163"/>
      <c r="BC2621" s="174"/>
      <c r="BD2621" s="174"/>
      <c r="BE2621" s="174"/>
      <c r="BF2621" s="174"/>
      <c r="BG2621" s="164"/>
      <c r="BH2621" s="164"/>
      <c r="BI2621" s="164"/>
      <c r="BK2621" s="137">
        <v>1774</v>
      </c>
      <c r="BL2621" s="137">
        <f t="shared" si="529"/>
        <v>11.347199999999795</v>
      </c>
      <c r="BM2621" s="137">
        <f t="shared" si="530"/>
        <v>0.12417501449194565</v>
      </c>
      <c r="BN2621" s="137">
        <f t="shared" si="531"/>
        <v>2.5340705262205665E-4</v>
      </c>
      <c r="BO2621" s="137" t="str">
        <f t="shared" si="532"/>
        <v/>
      </c>
      <c r="BP2621" s="137" t="str">
        <f t="shared" si="528"/>
        <v/>
      </c>
    </row>
    <row r="2622" spans="3:68" ht="20.100000000000001" customHeight="1" x14ac:dyDescent="0.25">
      <c r="C2622" s="12"/>
      <c r="E2622" s="130"/>
      <c r="F2622" s="130"/>
      <c r="S2622" s="138"/>
      <c r="U2622" s="154"/>
      <c r="V2622" s="154"/>
      <c r="AF2622" s="137">
        <v>1798</v>
      </c>
      <c r="AG2622" s="137">
        <f t="shared" si="533"/>
        <v>3.1920000000000002</v>
      </c>
      <c r="AK2622" s="137">
        <f t="shared" si="534"/>
        <v>2.4458305188934013E-3</v>
      </c>
      <c r="AL2622" s="137">
        <f t="shared" si="535"/>
        <v>0.99929354333657783</v>
      </c>
      <c r="AM2622" s="137">
        <f t="shared" si="536"/>
        <v>2.4458305188934013E-3</v>
      </c>
      <c r="AN2622" s="137" t="str">
        <f t="shared" si="537"/>
        <v/>
      </c>
      <c r="AO2622" s="137" t="str">
        <f t="shared" si="538"/>
        <v/>
      </c>
      <c r="AP2622" s="137">
        <f t="shared" si="539"/>
        <v>0</v>
      </c>
      <c r="AQ2622" s="137" t="str">
        <f t="shared" si="540"/>
        <v/>
      </c>
      <c r="AR2622" s="137" t="str">
        <f t="shared" si="541"/>
        <v/>
      </c>
      <c r="AZ2622" s="163"/>
      <c r="BA2622" s="142"/>
      <c r="BB2622" s="163"/>
      <c r="BC2622" s="174"/>
      <c r="BD2622" s="174"/>
      <c r="BE2622" s="174"/>
      <c r="BF2622" s="174"/>
      <c r="BG2622" s="164"/>
      <c r="BH2622" s="164"/>
      <c r="BI2622" s="164"/>
      <c r="BK2622" s="137">
        <v>1775</v>
      </c>
      <c r="BL2622" s="137">
        <f t="shared" si="529"/>
        <v>11.353599999999794</v>
      </c>
      <c r="BM2622" s="137">
        <f t="shared" si="530"/>
        <v>0.12392160743932359</v>
      </c>
      <c r="BN2622" s="137">
        <f t="shared" si="531"/>
        <v>2.5295366870543845E-4</v>
      </c>
      <c r="BO2622" s="137" t="str">
        <f t="shared" si="532"/>
        <v/>
      </c>
      <c r="BP2622" s="137" t="str">
        <f t="shared" si="528"/>
        <v/>
      </c>
    </row>
    <row r="2623" spans="3:68" ht="20.100000000000001" customHeight="1" x14ac:dyDescent="0.25">
      <c r="C2623" s="12"/>
      <c r="E2623" s="130"/>
      <c r="F2623" s="130"/>
      <c r="S2623" s="138"/>
      <c r="U2623" s="154"/>
      <c r="V2623" s="154"/>
      <c r="AF2623" s="137">
        <v>1799</v>
      </c>
      <c r="AG2623" s="137">
        <f t="shared" si="533"/>
        <v>3.1959999999999997</v>
      </c>
      <c r="AK2623" s="137">
        <f t="shared" si="534"/>
        <v>2.4147813525935867E-3</v>
      </c>
      <c r="AL2623" s="137">
        <f t="shared" si="535"/>
        <v>0.99930326444105444</v>
      </c>
      <c r="AM2623" s="137">
        <f t="shared" si="536"/>
        <v>2.4147813525935867E-3</v>
      </c>
      <c r="AN2623" s="137" t="str">
        <f t="shared" si="537"/>
        <v/>
      </c>
      <c r="AO2623" s="137" t="str">
        <f t="shared" si="538"/>
        <v/>
      </c>
      <c r="AP2623" s="137">
        <f t="shared" si="539"/>
        <v>0</v>
      </c>
      <c r="AQ2623" s="137" t="str">
        <f t="shared" si="540"/>
        <v/>
      </c>
      <c r="AR2623" s="137" t="str">
        <f t="shared" si="541"/>
        <v/>
      </c>
      <c r="AZ2623" s="163"/>
      <c r="BA2623" s="142"/>
      <c r="BB2623" s="163"/>
      <c r="BC2623" s="174"/>
      <c r="BD2623" s="174"/>
      <c r="BE2623" s="174"/>
      <c r="BF2623" s="174"/>
      <c r="BG2623" s="164"/>
      <c r="BH2623" s="164"/>
      <c r="BI2623" s="164"/>
      <c r="BK2623" s="137">
        <v>1776</v>
      </c>
      <c r="BL2623" s="137">
        <f t="shared" si="529"/>
        <v>11.359999999999793</v>
      </c>
      <c r="BM2623" s="137">
        <f t="shared" si="530"/>
        <v>0.12366865377061816</v>
      </c>
      <c r="BN2623" s="137">
        <f t="shared" si="531"/>
        <v>2.5250089549104515E-4</v>
      </c>
      <c r="BO2623" s="137" t="str">
        <f t="shared" si="532"/>
        <v/>
      </c>
      <c r="BP2623" s="137" t="str">
        <f t="shared" si="528"/>
        <v/>
      </c>
    </row>
    <row r="2624" spans="3:68" ht="20.100000000000001" customHeight="1" x14ac:dyDescent="0.25">
      <c r="C2624" s="12"/>
      <c r="E2624" s="130"/>
      <c r="F2624" s="130"/>
      <c r="S2624" s="138"/>
      <c r="U2624" s="154"/>
      <c r="V2624" s="154"/>
      <c r="AF2624" s="137">
        <v>1800</v>
      </c>
      <c r="AG2624" s="137">
        <f t="shared" si="533"/>
        <v>3.2</v>
      </c>
      <c r="AK2624" s="137">
        <f t="shared" si="534"/>
        <v>2.3840882014648404E-3</v>
      </c>
      <c r="AL2624" s="137">
        <f t="shared" si="535"/>
        <v>0.99931286206208414</v>
      </c>
      <c r="AM2624" s="137">
        <f t="shared" si="536"/>
        <v>2.3840882014648404E-3</v>
      </c>
      <c r="AN2624" s="137" t="str">
        <f t="shared" si="537"/>
        <v/>
      </c>
      <c r="AO2624" s="137" t="str">
        <f t="shared" si="538"/>
        <v/>
      </c>
      <c r="AP2624" s="137">
        <f t="shared" si="539"/>
        <v>0</v>
      </c>
      <c r="AQ2624" s="137" t="str">
        <f t="shared" si="540"/>
        <v/>
      </c>
      <c r="AR2624" s="137" t="str">
        <f t="shared" si="541"/>
        <v/>
      </c>
      <c r="AZ2624" s="163"/>
      <c r="BA2624" s="142"/>
      <c r="BB2624" s="163"/>
      <c r="BC2624" s="174"/>
      <c r="BD2624" s="174"/>
      <c r="BE2624" s="174"/>
      <c r="BF2624" s="174"/>
      <c r="BG2624" s="164"/>
      <c r="BH2624" s="164"/>
      <c r="BI2624" s="164"/>
      <c r="BK2624" s="137">
        <v>1777</v>
      </c>
      <c r="BL2624" s="137">
        <f t="shared" si="529"/>
        <v>11.366399999999793</v>
      </c>
      <c r="BM2624" s="137">
        <f t="shared" si="530"/>
        <v>0.12341615287512711</v>
      </c>
      <c r="BN2624" s="137">
        <f t="shared" si="531"/>
        <v>2.52048732829524E-4</v>
      </c>
      <c r="BO2624" s="137" t="str">
        <f t="shared" si="532"/>
        <v/>
      </c>
      <c r="BP2624" s="137" t="str">
        <f t="shared" si="528"/>
        <v/>
      </c>
    </row>
    <row r="2625" spans="3:68" ht="20.100000000000001" customHeight="1" x14ac:dyDescent="0.25">
      <c r="C2625" s="12"/>
      <c r="E2625" s="130"/>
      <c r="F2625" s="130"/>
      <c r="S2625" s="138"/>
      <c r="U2625" s="154"/>
      <c r="V2625" s="154"/>
      <c r="AF2625" s="137">
        <v>1801</v>
      </c>
      <c r="AG2625" s="137">
        <f t="shared" si="533"/>
        <v>3.2039999999999997</v>
      </c>
      <c r="AK2625" s="137">
        <f t="shared" si="534"/>
        <v>2.3537475162966311E-3</v>
      </c>
      <c r="AL2625" s="137">
        <f t="shared" si="535"/>
        <v>0.99932233761661959</v>
      </c>
      <c r="AM2625" s="137">
        <f t="shared" si="536"/>
        <v>2.3537475162966311E-3</v>
      </c>
      <c r="AN2625" s="137" t="str">
        <f t="shared" si="537"/>
        <v/>
      </c>
      <c r="AO2625" s="137" t="str">
        <f t="shared" si="538"/>
        <v/>
      </c>
      <c r="AP2625" s="137">
        <f t="shared" si="539"/>
        <v>0</v>
      </c>
      <c r="AQ2625" s="137" t="str">
        <f t="shared" si="540"/>
        <v/>
      </c>
      <c r="AR2625" s="137" t="str">
        <f t="shared" si="541"/>
        <v/>
      </c>
      <c r="AZ2625" s="163"/>
      <c r="BA2625" s="142"/>
      <c r="BB2625" s="163"/>
      <c r="BC2625" s="174"/>
      <c r="BD2625" s="174"/>
      <c r="BE2625" s="174"/>
      <c r="BF2625" s="174"/>
      <c r="BG2625" s="164"/>
      <c r="BH2625" s="164"/>
      <c r="BI2625" s="164"/>
      <c r="BK2625" s="137">
        <v>1778</v>
      </c>
      <c r="BL2625" s="137">
        <f t="shared" si="529"/>
        <v>11.372799999999792</v>
      </c>
      <c r="BM2625" s="137">
        <f t="shared" si="530"/>
        <v>0.12316410414229759</v>
      </c>
      <c r="BN2625" s="137">
        <f t="shared" si="531"/>
        <v>2.5159718056826097E-4</v>
      </c>
      <c r="BO2625" s="137" t="str">
        <f t="shared" si="532"/>
        <v/>
      </c>
      <c r="BP2625" s="137" t="str">
        <f t="shared" si="528"/>
        <v/>
      </c>
    </row>
    <row r="2626" spans="3:68" ht="20.100000000000001" customHeight="1" x14ac:dyDescent="0.25">
      <c r="C2626" s="12"/>
      <c r="E2626" s="130"/>
      <c r="F2626" s="130"/>
      <c r="S2626" s="138"/>
      <c r="U2626" s="154"/>
      <c r="V2626" s="154"/>
      <c r="AF2626" s="137">
        <v>1802</v>
      </c>
      <c r="AG2626" s="137">
        <f t="shared" si="533"/>
        <v>3.2080000000000002</v>
      </c>
      <c r="AK2626" s="137">
        <f t="shared" si="534"/>
        <v>2.3237557762082004E-3</v>
      </c>
      <c r="AL2626" s="137">
        <f t="shared" si="535"/>
        <v>0.99933169250747333</v>
      </c>
      <c r="AM2626" s="137">
        <f t="shared" si="536"/>
        <v>2.3237557762082004E-3</v>
      </c>
      <c r="AN2626" s="137" t="str">
        <f t="shared" si="537"/>
        <v/>
      </c>
      <c r="AO2626" s="137" t="str">
        <f t="shared" si="538"/>
        <v/>
      </c>
      <c r="AP2626" s="137">
        <f t="shared" si="539"/>
        <v>0</v>
      </c>
      <c r="AQ2626" s="137" t="str">
        <f t="shared" si="540"/>
        <v/>
      </c>
      <c r="AR2626" s="137" t="str">
        <f t="shared" si="541"/>
        <v/>
      </c>
      <c r="AZ2626" s="163"/>
      <c r="BA2626" s="142"/>
      <c r="BB2626" s="163"/>
      <c r="BC2626" s="174"/>
      <c r="BD2626" s="174"/>
      <c r="BE2626" s="174"/>
      <c r="BF2626" s="174"/>
      <c r="BG2626" s="164"/>
      <c r="BH2626" s="164"/>
      <c r="BI2626" s="164"/>
      <c r="BK2626" s="137">
        <v>1779</v>
      </c>
      <c r="BL2626" s="137">
        <f t="shared" si="529"/>
        <v>11.379199999999791</v>
      </c>
      <c r="BM2626" s="137">
        <f t="shared" si="530"/>
        <v>0.12291250696172933</v>
      </c>
      <c r="BN2626" s="137">
        <f t="shared" si="531"/>
        <v>2.5114623855256035E-4</v>
      </c>
      <c r="BO2626" s="137" t="str">
        <f t="shared" si="532"/>
        <v/>
      </c>
      <c r="BP2626" s="137" t="str">
        <f t="shared" si="528"/>
        <v/>
      </c>
    </row>
    <row r="2627" spans="3:68" ht="20.100000000000001" customHeight="1" x14ac:dyDescent="0.25">
      <c r="C2627" s="12"/>
      <c r="E2627" s="130"/>
      <c r="F2627" s="130"/>
      <c r="S2627" s="138"/>
      <c r="U2627" s="154"/>
      <c r="V2627" s="154"/>
      <c r="AF2627" s="137">
        <v>1803</v>
      </c>
      <c r="AG2627" s="137">
        <f t="shared" si="533"/>
        <v>3.2119999999999997</v>
      </c>
      <c r="AK2627" s="137">
        <f t="shared" si="534"/>
        <v>2.2941094885119994E-3</v>
      </c>
      <c r="AL2627" s="137">
        <f t="shared" si="535"/>
        <v>0.99934092812343112</v>
      </c>
      <c r="AM2627" s="137">
        <f t="shared" si="536"/>
        <v>2.2941094885119994E-3</v>
      </c>
      <c r="AN2627" s="137" t="str">
        <f t="shared" si="537"/>
        <v/>
      </c>
      <c r="AO2627" s="137" t="str">
        <f t="shared" si="538"/>
        <v/>
      </c>
      <c r="AP2627" s="137">
        <f t="shared" si="539"/>
        <v>0</v>
      </c>
      <c r="AQ2627" s="137" t="str">
        <f t="shared" si="540"/>
        <v/>
      </c>
      <c r="AR2627" s="137" t="str">
        <f t="shared" si="541"/>
        <v/>
      </c>
      <c r="AZ2627" s="163"/>
      <c r="BA2627" s="142"/>
      <c r="BB2627" s="163"/>
      <c r="BC2627" s="174"/>
      <c r="BD2627" s="174"/>
      <c r="BE2627" s="174"/>
      <c r="BF2627" s="174"/>
      <c r="BG2627" s="164"/>
      <c r="BH2627" s="164"/>
      <c r="BI2627" s="164"/>
      <c r="BK2627" s="137">
        <v>1780</v>
      </c>
      <c r="BL2627" s="137">
        <f t="shared" si="529"/>
        <v>11.385599999999791</v>
      </c>
      <c r="BM2627" s="137">
        <f t="shared" si="530"/>
        <v>0.12266136072317677</v>
      </c>
      <c r="BN2627" s="137">
        <f t="shared" si="531"/>
        <v>2.5069590662468721E-4</v>
      </c>
      <c r="BO2627" s="137" t="str">
        <f t="shared" si="532"/>
        <v/>
      </c>
      <c r="BP2627" s="137" t="str">
        <f t="shared" si="528"/>
        <v/>
      </c>
    </row>
    <row r="2628" spans="3:68" ht="20.100000000000001" customHeight="1" x14ac:dyDescent="0.25">
      <c r="C2628" s="12"/>
      <c r="E2628" s="130"/>
      <c r="F2628" s="130"/>
      <c r="S2628" s="138"/>
      <c r="U2628" s="154"/>
      <c r="V2628" s="154"/>
      <c r="AF2628" s="137">
        <v>1804</v>
      </c>
      <c r="AG2628" s="137">
        <f t="shared" si="533"/>
        <v>3.2160000000000002</v>
      </c>
      <c r="AK2628" s="137">
        <f t="shared" si="534"/>
        <v>2.264805188576479E-3</v>
      </c>
      <c r="AL2628" s="137">
        <f t="shared" si="535"/>
        <v>0.99935004583936393</v>
      </c>
      <c r="AM2628" s="137">
        <f t="shared" si="536"/>
        <v>2.264805188576479E-3</v>
      </c>
      <c r="AN2628" s="137" t="str">
        <f t="shared" si="537"/>
        <v/>
      </c>
      <c r="AO2628" s="137" t="str">
        <f t="shared" si="538"/>
        <v/>
      </c>
      <c r="AP2628" s="137">
        <f t="shared" si="539"/>
        <v>0</v>
      </c>
      <c r="AQ2628" s="137" t="str">
        <f t="shared" si="540"/>
        <v/>
      </c>
      <c r="AR2628" s="137" t="str">
        <f t="shared" si="541"/>
        <v/>
      </c>
      <c r="AZ2628" s="163"/>
      <c r="BA2628" s="142"/>
      <c r="BB2628" s="163"/>
      <c r="BC2628" s="174"/>
      <c r="BD2628" s="174"/>
      <c r="BE2628" s="174"/>
      <c r="BF2628" s="174"/>
      <c r="BG2628" s="164"/>
      <c r="BH2628" s="164"/>
      <c r="BI2628" s="164"/>
      <c r="BK2628" s="137">
        <v>1781</v>
      </c>
      <c r="BL2628" s="137">
        <f t="shared" si="529"/>
        <v>11.39199999999979</v>
      </c>
      <c r="BM2628" s="137">
        <f t="shared" si="530"/>
        <v>0.12241066481655208</v>
      </c>
      <c r="BN2628" s="137">
        <f t="shared" si="531"/>
        <v>2.5024618462414494E-4</v>
      </c>
      <c r="BO2628" s="137" t="str">
        <f t="shared" si="532"/>
        <v/>
      </c>
      <c r="BP2628" s="137" t="str">
        <f t="shared" si="528"/>
        <v/>
      </c>
    </row>
    <row r="2629" spans="3:68" ht="20.100000000000001" customHeight="1" x14ac:dyDescent="0.25">
      <c r="C2629" s="12"/>
      <c r="E2629" s="130"/>
      <c r="F2629" s="130"/>
      <c r="S2629" s="138"/>
      <c r="U2629" s="154"/>
      <c r="V2629" s="154"/>
      <c r="AF2629" s="137">
        <v>1805</v>
      </c>
      <c r="AG2629" s="137">
        <f t="shared" si="533"/>
        <v>3.2199999999999998</v>
      </c>
      <c r="AK2629" s="137">
        <f t="shared" si="534"/>
        <v>2.2358394396885424E-3</v>
      </c>
      <c r="AL2629" s="137">
        <f t="shared" si="535"/>
        <v>0.99935904701633993</v>
      </c>
      <c r="AM2629" s="137">
        <f t="shared" si="536"/>
        <v>2.2358394396885424E-3</v>
      </c>
      <c r="AN2629" s="137" t="str">
        <f t="shared" si="537"/>
        <v/>
      </c>
      <c r="AO2629" s="137" t="str">
        <f t="shared" si="538"/>
        <v/>
      </c>
      <c r="AP2629" s="137">
        <f t="shared" si="539"/>
        <v>0</v>
      </c>
      <c r="AQ2629" s="137" t="str">
        <f t="shared" si="540"/>
        <v/>
      </c>
      <c r="AR2629" s="137" t="str">
        <f t="shared" si="541"/>
        <v/>
      </c>
      <c r="AZ2629" s="163"/>
      <c r="BA2629" s="142"/>
      <c r="BB2629" s="163"/>
      <c r="BC2629" s="174"/>
      <c r="BD2629" s="174"/>
      <c r="BE2629" s="174"/>
      <c r="BF2629" s="174"/>
      <c r="BG2629" s="164"/>
      <c r="BH2629" s="164"/>
      <c r="BI2629" s="164"/>
      <c r="BK2629" s="137">
        <v>1782</v>
      </c>
      <c r="BL2629" s="137">
        <f t="shared" si="529"/>
        <v>11.398399999999789</v>
      </c>
      <c r="BM2629" s="137">
        <f t="shared" si="530"/>
        <v>0.12216041863192793</v>
      </c>
      <c r="BN2629" s="137">
        <f t="shared" si="531"/>
        <v>2.4979707238732829E-4</v>
      </c>
      <c r="BO2629" s="137" t="str">
        <f t="shared" si="532"/>
        <v/>
      </c>
      <c r="BP2629" s="137" t="str">
        <f t="shared" si="528"/>
        <v/>
      </c>
    </row>
    <row r="2630" spans="3:68" ht="20.100000000000001" customHeight="1" x14ac:dyDescent="0.25">
      <c r="C2630" s="12"/>
      <c r="E2630" s="130"/>
      <c r="F2630" s="130"/>
      <c r="S2630" s="138"/>
      <c r="U2630" s="154"/>
      <c r="V2630" s="154"/>
      <c r="AF2630" s="137">
        <v>1806</v>
      </c>
      <c r="AG2630" s="137">
        <f t="shared" si="533"/>
        <v>3.2240000000000002</v>
      </c>
      <c r="AK2630" s="137">
        <f t="shared" si="534"/>
        <v>2.2072088329153942E-3</v>
      </c>
      <c r="AL2630" s="137">
        <f t="shared" si="535"/>
        <v>0.99936793300173632</v>
      </c>
      <c r="AM2630" s="137">
        <f t="shared" si="536"/>
        <v>2.2072088329153942E-3</v>
      </c>
      <c r="AN2630" s="137" t="str">
        <f t="shared" si="537"/>
        <v/>
      </c>
      <c r="AO2630" s="137" t="str">
        <f t="shared" si="538"/>
        <v/>
      </c>
      <c r="AP2630" s="137">
        <f t="shared" si="539"/>
        <v>0</v>
      </c>
      <c r="AQ2630" s="137" t="str">
        <f t="shared" si="540"/>
        <v/>
      </c>
      <c r="AR2630" s="137" t="str">
        <f t="shared" si="541"/>
        <v/>
      </c>
      <c r="AZ2630" s="163"/>
      <c r="BA2630" s="142"/>
      <c r="BB2630" s="163"/>
      <c r="BC2630" s="174"/>
      <c r="BD2630" s="174"/>
      <c r="BE2630" s="174"/>
      <c r="BF2630" s="174"/>
      <c r="BG2630" s="164"/>
      <c r="BH2630" s="164"/>
      <c r="BI2630" s="164"/>
      <c r="BK2630" s="137">
        <v>1783</v>
      </c>
      <c r="BL2630" s="137">
        <f t="shared" si="529"/>
        <v>11.404799999999788</v>
      </c>
      <c r="BM2630" s="137">
        <f t="shared" si="530"/>
        <v>0.12191062155954061</v>
      </c>
      <c r="BN2630" s="137">
        <f t="shared" si="531"/>
        <v>2.4934856974882791E-4</v>
      </c>
      <c r="BO2630" s="137" t="str">
        <f t="shared" si="532"/>
        <v/>
      </c>
      <c r="BP2630" s="137" t="str">
        <f t="shared" si="528"/>
        <v/>
      </c>
    </row>
    <row r="2631" spans="3:68" ht="20.100000000000001" customHeight="1" x14ac:dyDescent="0.25">
      <c r="C2631" s="12"/>
      <c r="E2631" s="130"/>
      <c r="F2631" s="130"/>
      <c r="S2631" s="138"/>
      <c r="U2631" s="154"/>
      <c r="V2631" s="154"/>
      <c r="AF2631" s="137">
        <v>1807</v>
      </c>
      <c r="AG2631" s="137">
        <f t="shared" si="533"/>
        <v>3.2279999999999998</v>
      </c>
      <c r="AK2631" s="137">
        <f t="shared" si="534"/>
        <v>2.1789099869660876E-3</v>
      </c>
      <c r="AL2631" s="137">
        <f t="shared" si="535"/>
        <v>0.99937670512934984</v>
      </c>
      <c r="AM2631" s="137">
        <f t="shared" si="536"/>
        <v>2.1789099869660876E-3</v>
      </c>
      <c r="AN2631" s="137" t="str">
        <f t="shared" si="537"/>
        <v/>
      </c>
      <c r="AO2631" s="137" t="str">
        <f t="shared" si="538"/>
        <v/>
      </c>
      <c r="AP2631" s="137">
        <f t="shared" si="539"/>
        <v>0</v>
      </c>
      <c r="AQ2631" s="137" t="str">
        <f t="shared" si="540"/>
        <v/>
      </c>
      <c r="AR2631" s="137" t="str">
        <f t="shared" si="541"/>
        <v/>
      </c>
      <c r="AZ2631" s="163"/>
      <c r="BA2631" s="142"/>
      <c r="BB2631" s="163"/>
      <c r="BC2631" s="174"/>
      <c r="BD2631" s="174"/>
      <c r="BE2631" s="174"/>
      <c r="BF2631" s="174"/>
      <c r="BG2631" s="164"/>
      <c r="BH2631" s="164"/>
      <c r="BI2631" s="164"/>
      <c r="BK2631" s="137">
        <v>1784</v>
      </c>
      <c r="BL2631" s="137">
        <f t="shared" si="529"/>
        <v>11.411199999999788</v>
      </c>
      <c r="BM2631" s="137">
        <f t="shared" si="530"/>
        <v>0.12166127298979178</v>
      </c>
      <c r="BN2631" s="137">
        <f t="shared" si="531"/>
        <v>2.4890067653966785E-4</v>
      </c>
      <c r="BO2631" s="137" t="str">
        <f t="shared" si="532"/>
        <v/>
      </c>
      <c r="BP2631" s="137" t="str">
        <f t="shared" si="528"/>
        <v/>
      </c>
    </row>
    <row r="2632" spans="3:68" ht="20.100000000000001" customHeight="1" x14ac:dyDescent="0.25">
      <c r="C2632" s="12"/>
      <c r="E2632" s="130"/>
      <c r="F2632" s="130"/>
      <c r="S2632" s="138"/>
      <c r="U2632" s="154"/>
      <c r="V2632" s="154"/>
      <c r="AF2632" s="137">
        <v>1808</v>
      </c>
      <c r="AG2632" s="137">
        <f t="shared" si="533"/>
        <v>3.2320000000000002</v>
      </c>
      <c r="AK2632" s="137">
        <f t="shared" si="534"/>
        <v>2.1509395480525033E-3</v>
      </c>
      <c r="AL2632" s="137">
        <f t="shared" si="535"/>
        <v>0.9993853647195069</v>
      </c>
      <c r="AM2632" s="137">
        <f t="shared" si="536"/>
        <v>2.1509395480525033E-3</v>
      </c>
      <c r="AN2632" s="137" t="str">
        <f t="shared" si="537"/>
        <v/>
      </c>
      <c r="AO2632" s="137" t="str">
        <f t="shared" si="538"/>
        <v/>
      </c>
      <c r="AP2632" s="137">
        <f t="shared" si="539"/>
        <v>0</v>
      </c>
      <c r="AQ2632" s="137" t="str">
        <f t="shared" si="540"/>
        <v/>
      </c>
      <c r="AR2632" s="137" t="str">
        <f t="shared" si="541"/>
        <v/>
      </c>
      <c r="AZ2632" s="163"/>
      <c r="BA2632" s="142"/>
      <c r="BB2632" s="163"/>
      <c r="BC2632" s="174"/>
      <c r="BD2632" s="174"/>
      <c r="BE2632" s="174"/>
      <c r="BF2632" s="174"/>
      <c r="BG2632" s="164"/>
      <c r="BH2632" s="164"/>
      <c r="BI2632" s="164"/>
      <c r="BK2632" s="137">
        <v>1785</v>
      </c>
      <c r="BL2632" s="137">
        <f t="shared" si="529"/>
        <v>11.417599999999787</v>
      </c>
      <c r="BM2632" s="137">
        <f t="shared" si="530"/>
        <v>0.12141237231325211</v>
      </c>
      <c r="BN2632" s="137">
        <f t="shared" si="531"/>
        <v>2.4845339258879051E-4</v>
      </c>
      <c r="BO2632" s="137" t="str">
        <f t="shared" si="532"/>
        <v/>
      </c>
      <c r="BP2632" s="137" t="str">
        <f t="shared" si="528"/>
        <v/>
      </c>
    </row>
    <row r="2633" spans="3:68" ht="20.100000000000001" customHeight="1" x14ac:dyDescent="0.25">
      <c r="C2633" s="12"/>
      <c r="E2633" s="130"/>
      <c r="F2633" s="130"/>
      <c r="S2633" s="138"/>
      <c r="U2633" s="154"/>
      <c r="V2633" s="154"/>
      <c r="AF2633" s="137">
        <v>1809</v>
      </c>
      <c r="AG2633" s="137">
        <f t="shared" si="533"/>
        <v>3.2359999999999998</v>
      </c>
      <c r="AK2633" s="137">
        <f t="shared" si="534"/>
        <v>2.1232941897500681E-3</v>
      </c>
      <c r="AL2633" s="137">
        <f t="shared" si="535"/>
        <v>0.9993939130791738</v>
      </c>
      <c r="AM2633" s="137">
        <f t="shared" si="536"/>
        <v>2.1232941897500681E-3</v>
      </c>
      <c r="AN2633" s="137" t="str">
        <f t="shared" si="537"/>
        <v/>
      </c>
      <c r="AO2633" s="137" t="str">
        <f t="shared" si="538"/>
        <v/>
      </c>
      <c r="AP2633" s="137">
        <f t="shared" si="539"/>
        <v>0</v>
      </c>
      <c r="AQ2633" s="137" t="str">
        <f t="shared" si="540"/>
        <v/>
      </c>
      <c r="AR2633" s="137" t="str">
        <f t="shared" si="541"/>
        <v/>
      </c>
      <c r="AZ2633" s="163"/>
      <c r="BA2633" s="142"/>
      <c r="BB2633" s="163"/>
      <c r="BC2633" s="174"/>
      <c r="BD2633" s="174"/>
      <c r="BE2633" s="174"/>
      <c r="BF2633" s="174"/>
      <c r="BG2633" s="164"/>
      <c r="BH2633" s="164"/>
      <c r="BI2633" s="164"/>
      <c r="BK2633" s="137">
        <v>1786</v>
      </c>
      <c r="BL2633" s="137">
        <f t="shared" si="529"/>
        <v>11.423999999999786</v>
      </c>
      <c r="BM2633" s="137">
        <f t="shared" si="530"/>
        <v>0.12116391892066332</v>
      </c>
      <c r="BN2633" s="137">
        <f t="shared" si="531"/>
        <v>2.4800671772177985E-4</v>
      </c>
      <c r="BO2633" s="137" t="str">
        <f t="shared" si="532"/>
        <v/>
      </c>
      <c r="BP2633" s="137" t="str">
        <f t="shared" si="528"/>
        <v/>
      </c>
    </row>
    <row r="2634" spans="3:68" ht="20.100000000000001" customHeight="1" x14ac:dyDescent="0.25">
      <c r="C2634" s="12"/>
      <c r="E2634" s="130"/>
      <c r="F2634" s="130"/>
      <c r="S2634" s="138"/>
      <c r="U2634" s="154"/>
      <c r="V2634" s="154"/>
      <c r="AF2634" s="137">
        <v>1810</v>
      </c>
      <c r="AG2634" s="137">
        <f t="shared" si="533"/>
        <v>3.24</v>
      </c>
      <c r="AK2634" s="137">
        <f t="shared" si="534"/>
        <v>2.0959706128579419E-3</v>
      </c>
      <c r="AL2634" s="137">
        <f t="shared" si="535"/>
        <v>0.99940235150206558</v>
      </c>
      <c r="AM2634" s="137">
        <f t="shared" si="536"/>
        <v>2.0959706128579419E-3</v>
      </c>
      <c r="AN2634" s="137" t="str">
        <f t="shared" si="537"/>
        <v/>
      </c>
      <c r="AO2634" s="137" t="str">
        <f t="shared" si="538"/>
        <v/>
      </c>
      <c r="AP2634" s="137">
        <f t="shared" si="539"/>
        <v>0</v>
      </c>
      <c r="AQ2634" s="137" t="str">
        <f t="shared" si="540"/>
        <v/>
      </c>
      <c r="AR2634" s="137" t="str">
        <f t="shared" si="541"/>
        <v/>
      </c>
      <c r="AZ2634" s="163"/>
      <c r="BA2634" s="142"/>
      <c r="BB2634" s="163"/>
      <c r="BC2634" s="174"/>
      <c r="BD2634" s="174"/>
      <c r="BE2634" s="174"/>
      <c r="BF2634" s="174"/>
      <c r="BG2634" s="164"/>
      <c r="BH2634" s="164"/>
      <c r="BI2634" s="164"/>
      <c r="BK2634" s="137">
        <v>1787</v>
      </c>
      <c r="BL2634" s="137">
        <f t="shared" si="529"/>
        <v>11.430399999999786</v>
      </c>
      <c r="BM2634" s="137">
        <f t="shared" si="530"/>
        <v>0.12091591220294154</v>
      </c>
      <c r="BN2634" s="137">
        <f t="shared" si="531"/>
        <v>2.475606517623602E-4</v>
      </c>
      <c r="BO2634" s="137" t="str">
        <f t="shared" si="532"/>
        <v/>
      </c>
      <c r="BP2634" s="137" t="str">
        <f t="shared" si="528"/>
        <v/>
      </c>
    </row>
    <row r="2635" spans="3:68" ht="20.100000000000001" customHeight="1" x14ac:dyDescent="0.25">
      <c r="C2635" s="12"/>
      <c r="E2635" s="130"/>
      <c r="F2635" s="130"/>
      <c r="S2635" s="138"/>
      <c r="U2635" s="154"/>
      <c r="V2635" s="154"/>
      <c r="AF2635" s="137">
        <v>1811</v>
      </c>
      <c r="AG2635" s="137">
        <f t="shared" si="533"/>
        <v>3.2439999999999998</v>
      </c>
      <c r="AK2635" s="137">
        <f t="shared" si="534"/>
        <v>2.0689655452589767E-3</v>
      </c>
      <c r="AL2635" s="137">
        <f t="shared" si="535"/>
        <v>0.99941068126875454</v>
      </c>
      <c r="AM2635" s="137">
        <f t="shared" si="536"/>
        <v>2.0689655452589767E-3</v>
      </c>
      <c r="AN2635" s="137" t="str">
        <f t="shared" si="537"/>
        <v/>
      </c>
      <c r="AO2635" s="137" t="str">
        <f t="shared" si="538"/>
        <v/>
      </c>
      <c r="AP2635" s="137">
        <f t="shared" si="539"/>
        <v>0</v>
      </c>
      <c r="AQ2635" s="137" t="str">
        <f t="shared" si="540"/>
        <v/>
      </c>
      <c r="AR2635" s="137" t="str">
        <f t="shared" si="541"/>
        <v/>
      </c>
      <c r="AZ2635" s="163"/>
      <c r="BA2635" s="142"/>
      <c r="BB2635" s="163"/>
      <c r="BC2635" s="174"/>
      <c r="BD2635" s="174"/>
      <c r="BE2635" s="174"/>
      <c r="BF2635" s="174"/>
      <c r="BG2635" s="164"/>
      <c r="BH2635" s="164"/>
      <c r="BI2635" s="164"/>
      <c r="BK2635" s="137">
        <v>1788</v>
      </c>
      <c r="BL2635" s="137">
        <f t="shared" si="529"/>
        <v>11.436799999999785</v>
      </c>
      <c r="BM2635" s="137">
        <f t="shared" si="530"/>
        <v>0.12066835155117918</v>
      </c>
      <c r="BN2635" s="137">
        <f t="shared" si="531"/>
        <v>2.4711519453096686E-4</v>
      </c>
      <c r="BO2635" s="137" t="str">
        <f t="shared" si="532"/>
        <v/>
      </c>
      <c r="BP2635" s="137" t="str">
        <f t="shared" si="528"/>
        <v/>
      </c>
    </row>
    <row r="2636" spans="3:68" ht="20.100000000000001" customHeight="1" x14ac:dyDescent="0.25">
      <c r="C2636" s="12"/>
      <c r="E2636" s="130"/>
      <c r="F2636" s="130"/>
      <c r="S2636" s="138"/>
      <c r="U2636" s="154"/>
      <c r="V2636" s="154"/>
      <c r="AF2636" s="137">
        <v>1812</v>
      </c>
      <c r="AG2636" s="137">
        <f t="shared" si="533"/>
        <v>3.2480000000000002</v>
      </c>
      <c r="AK2636" s="137">
        <f t="shared" si="534"/>
        <v>2.0422757417791907E-3</v>
      </c>
      <c r="AL2636" s="137">
        <f t="shared" si="535"/>
        <v>0.99941890364677866</v>
      </c>
      <c r="AM2636" s="137">
        <f t="shared" si="536"/>
        <v>2.0422757417791907E-3</v>
      </c>
      <c r="AN2636" s="137" t="str">
        <f t="shared" si="537"/>
        <v/>
      </c>
      <c r="AO2636" s="137" t="str">
        <f t="shared" si="538"/>
        <v/>
      </c>
      <c r="AP2636" s="137">
        <f t="shared" si="539"/>
        <v>0</v>
      </c>
      <c r="AQ2636" s="137" t="str">
        <f t="shared" si="540"/>
        <v/>
      </c>
      <c r="AR2636" s="137" t="str">
        <f t="shared" si="541"/>
        <v/>
      </c>
      <c r="AZ2636" s="163"/>
      <c r="BA2636" s="142"/>
      <c r="BB2636" s="163"/>
      <c r="BC2636" s="174"/>
      <c r="BD2636" s="174"/>
      <c r="BE2636" s="174"/>
      <c r="BF2636" s="174"/>
      <c r="BG2636" s="164"/>
      <c r="BH2636" s="164"/>
      <c r="BI2636" s="164"/>
      <c r="BK2636" s="137">
        <v>1789</v>
      </c>
      <c r="BL2636" s="137">
        <f t="shared" si="529"/>
        <v>11.443199999999784</v>
      </c>
      <c r="BM2636" s="137">
        <f t="shared" si="530"/>
        <v>0.12042123635664821</v>
      </c>
      <c r="BN2636" s="137">
        <f t="shared" si="531"/>
        <v>2.4667034584566205E-4</v>
      </c>
      <c r="BO2636" s="137" t="str">
        <f t="shared" si="532"/>
        <v/>
      </c>
      <c r="BP2636" s="137" t="str">
        <f t="shared" si="528"/>
        <v/>
      </c>
    </row>
    <row r="2637" spans="3:68" ht="20.100000000000001" customHeight="1" x14ac:dyDescent="0.25">
      <c r="C2637" s="12"/>
      <c r="E2637" s="130"/>
      <c r="F2637" s="130"/>
      <c r="S2637" s="138"/>
      <c r="U2637" s="154"/>
      <c r="V2637" s="154"/>
      <c r="AF2637" s="137">
        <v>1813</v>
      </c>
      <c r="AG2637" s="137">
        <f t="shared" si="533"/>
        <v>3.2519999999999998</v>
      </c>
      <c r="AK2637" s="137">
        <f t="shared" si="534"/>
        <v>2.0158979840470305E-3</v>
      </c>
      <c r="AL2637" s="137">
        <f t="shared" si="535"/>
        <v>0.99942701989074856</v>
      </c>
      <c r="AM2637" s="137">
        <f t="shared" si="536"/>
        <v>2.0158979840470305E-3</v>
      </c>
      <c r="AN2637" s="137" t="str">
        <f t="shared" si="537"/>
        <v/>
      </c>
      <c r="AO2637" s="137" t="str">
        <f t="shared" si="538"/>
        <v/>
      </c>
      <c r="AP2637" s="137">
        <f t="shared" si="539"/>
        <v>0</v>
      </c>
      <c r="AQ2637" s="137" t="str">
        <f t="shared" si="540"/>
        <v/>
      </c>
      <c r="AR2637" s="137" t="str">
        <f t="shared" si="541"/>
        <v/>
      </c>
      <c r="AZ2637" s="163"/>
      <c r="BA2637" s="142"/>
      <c r="BB2637" s="163"/>
      <c r="BC2637" s="174"/>
      <c r="BD2637" s="174"/>
      <c r="BE2637" s="174"/>
      <c r="BF2637" s="174"/>
      <c r="BG2637" s="164"/>
      <c r="BH2637" s="164"/>
      <c r="BI2637" s="164"/>
      <c r="BK2637" s="137">
        <v>1790</v>
      </c>
      <c r="BL2637" s="137">
        <f t="shared" si="529"/>
        <v>11.449599999999784</v>
      </c>
      <c r="BM2637" s="137">
        <f t="shared" si="530"/>
        <v>0.12017456601080255</v>
      </c>
      <c r="BN2637" s="137">
        <f t="shared" si="531"/>
        <v>2.4622610552198221E-4</v>
      </c>
      <c r="BO2637" s="137" t="str">
        <f t="shared" si="532"/>
        <v/>
      </c>
      <c r="BP2637" s="137" t="str">
        <f t="shared" si="528"/>
        <v/>
      </c>
    </row>
    <row r="2638" spans="3:68" ht="20.100000000000001" customHeight="1" x14ac:dyDescent="0.25">
      <c r="C2638" s="12"/>
      <c r="E2638" s="130"/>
      <c r="F2638" s="130"/>
      <c r="S2638" s="138"/>
      <c r="U2638" s="154"/>
      <c r="V2638" s="154"/>
      <c r="AF2638" s="137">
        <v>1814</v>
      </c>
      <c r="AG2638" s="137">
        <f t="shared" si="533"/>
        <v>3.2560000000000002</v>
      </c>
      <c r="AK2638" s="137">
        <f t="shared" si="534"/>
        <v>1.9898290803522173E-3</v>
      </c>
      <c r="AL2638" s="137">
        <f t="shared" si="535"/>
        <v>0.99943503124245525</v>
      </c>
      <c r="AM2638" s="137">
        <f t="shared" si="536"/>
        <v>1.9898290803522173E-3</v>
      </c>
      <c r="AN2638" s="137" t="str">
        <f t="shared" si="537"/>
        <v/>
      </c>
      <c r="AO2638" s="137" t="str">
        <f t="shared" si="538"/>
        <v/>
      </c>
      <c r="AP2638" s="137">
        <f t="shared" si="539"/>
        <v>0</v>
      </c>
      <c r="AQ2638" s="137" t="str">
        <f t="shared" si="540"/>
        <v/>
      </c>
      <c r="AR2638" s="137" t="str">
        <f t="shared" si="541"/>
        <v/>
      </c>
      <c r="AZ2638" s="163"/>
      <c r="BA2638" s="142"/>
      <c r="BB2638" s="163"/>
      <c r="BC2638" s="174"/>
      <c r="BD2638" s="174"/>
      <c r="BE2638" s="174"/>
      <c r="BF2638" s="174"/>
      <c r="BG2638" s="164"/>
      <c r="BH2638" s="164"/>
      <c r="BI2638" s="164"/>
      <c r="BK2638" s="137">
        <v>1791</v>
      </c>
      <c r="BL2638" s="137">
        <f t="shared" si="529"/>
        <v>11.455999999999783</v>
      </c>
      <c r="BM2638" s="137">
        <f t="shared" si="530"/>
        <v>0.11992833990528057</v>
      </c>
      <c r="BN2638" s="137">
        <f t="shared" si="531"/>
        <v>2.4578247337249393E-4</v>
      </c>
      <c r="BO2638" s="137" t="str">
        <f t="shared" si="532"/>
        <v/>
      </c>
      <c r="BP2638" s="137" t="str">
        <f t="shared" si="528"/>
        <v/>
      </c>
    </row>
    <row r="2639" spans="3:68" ht="20.100000000000001" customHeight="1" x14ac:dyDescent="0.25">
      <c r="C2639" s="12"/>
      <c r="E2639" s="130"/>
      <c r="F2639" s="130"/>
      <c r="S2639" s="138"/>
      <c r="U2639" s="154"/>
      <c r="V2639" s="154"/>
      <c r="AF2639" s="137">
        <v>1815</v>
      </c>
      <c r="AG2639" s="137">
        <f t="shared" si="533"/>
        <v>3.26</v>
      </c>
      <c r="AK2639" s="137">
        <f t="shared" si="534"/>
        <v>1.9640658655043761E-3</v>
      </c>
      <c r="AL2639" s="137">
        <f t="shared" si="535"/>
        <v>0.99944293893097536</v>
      </c>
      <c r="AM2639" s="137">
        <f t="shared" si="536"/>
        <v>1.9640658655043761E-3</v>
      </c>
      <c r="AN2639" s="137" t="str">
        <f t="shared" si="537"/>
        <v/>
      </c>
      <c r="AO2639" s="137" t="str">
        <f t="shared" si="538"/>
        <v/>
      </c>
      <c r="AP2639" s="137">
        <f t="shared" si="539"/>
        <v>0</v>
      </c>
      <c r="AQ2639" s="137" t="str">
        <f t="shared" si="540"/>
        <v/>
      </c>
      <c r="AR2639" s="137" t="str">
        <f t="shared" si="541"/>
        <v/>
      </c>
      <c r="AZ2639" s="163"/>
      <c r="BA2639" s="142"/>
      <c r="BB2639" s="163"/>
      <c r="BC2639" s="174"/>
      <c r="BD2639" s="174"/>
      <c r="BE2639" s="174"/>
      <c r="BF2639" s="174"/>
      <c r="BG2639" s="164"/>
      <c r="BH2639" s="164"/>
      <c r="BI2639" s="164"/>
      <c r="BK2639" s="137">
        <v>1792</v>
      </c>
      <c r="BL2639" s="137">
        <f t="shared" si="529"/>
        <v>11.462399999999782</v>
      </c>
      <c r="BM2639" s="137">
        <f t="shared" si="530"/>
        <v>0.11968255743190807</v>
      </c>
      <c r="BN2639" s="137">
        <f t="shared" si="531"/>
        <v>2.4533944920758499E-4</v>
      </c>
      <c r="BO2639" s="137" t="str">
        <f t="shared" si="532"/>
        <v/>
      </c>
      <c r="BP2639" s="137" t="str">
        <f t="shared" si="528"/>
        <v/>
      </c>
    </row>
    <row r="2640" spans="3:68" ht="20.100000000000001" customHeight="1" x14ac:dyDescent="0.25">
      <c r="C2640" s="12"/>
      <c r="E2640" s="130"/>
      <c r="F2640" s="130"/>
      <c r="S2640" s="138"/>
      <c r="U2640" s="154"/>
      <c r="V2640" s="154"/>
      <c r="AF2640" s="137">
        <v>1816</v>
      </c>
      <c r="AG2640" s="137">
        <f t="shared" si="533"/>
        <v>3.2640000000000002</v>
      </c>
      <c r="AK2640" s="137">
        <f t="shared" si="534"/>
        <v>1.9386052006913146E-3</v>
      </c>
      <c r="AL2640" s="137">
        <f t="shared" si="535"/>
        <v>0.99945074417277813</v>
      </c>
      <c r="AM2640" s="137">
        <f t="shared" si="536"/>
        <v>1.9386052006913146E-3</v>
      </c>
      <c r="AN2640" s="137" t="str">
        <f t="shared" si="537"/>
        <v/>
      </c>
      <c r="AO2640" s="137" t="str">
        <f t="shared" si="538"/>
        <v/>
      </c>
      <c r="AP2640" s="137">
        <f t="shared" si="539"/>
        <v>0</v>
      </c>
      <c r="AQ2640" s="137" t="str">
        <f t="shared" si="540"/>
        <v/>
      </c>
      <c r="AR2640" s="137" t="str">
        <f t="shared" si="541"/>
        <v/>
      </c>
      <c r="AZ2640" s="163"/>
      <c r="BA2640" s="142"/>
      <c r="BB2640" s="163"/>
      <c r="BC2640" s="174"/>
      <c r="BD2640" s="174"/>
      <c r="BE2640" s="174"/>
      <c r="BF2640" s="174"/>
      <c r="BG2640" s="164"/>
      <c r="BH2640" s="164"/>
      <c r="BI2640" s="164"/>
      <c r="BK2640" s="137">
        <v>1793</v>
      </c>
      <c r="BL2640" s="137">
        <f t="shared" si="529"/>
        <v>11.468799999999781</v>
      </c>
      <c r="BM2640" s="137">
        <f t="shared" si="530"/>
        <v>0.11943721798270049</v>
      </c>
      <c r="BN2640" s="137">
        <f t="shared" si="531"/>
        <v>2.4489703283459008E-4</v>
      </c>
      <c r="BO2640" s="137" t="str">
        <f t="shared" si="532"/>
        <v/>
      </c>
      <c r="BP2640" s="137" t="str">
        <f t="shared" ref="BP2640:BP2703" si="542">IF($BM2640&lt;(1-$BI$860),$BN2640,"")</f>
        <v/>
      </c>
    </row>
    <row r="2641" spans="3:68" ht="20.100000000000001" customHeight="1" x14ac:dyDescent="0.25">
      <c r="C2641" s="12"/>
      <c r="E2641" s="130"/>
      <c r="F2641" s="130"/>
      <c r="S2641" s="138"/>
      <c r="U2641" s="154"/>
      <c r="V2641" s="154"/>
      <c r="AF2641" s="137">
        <v>1817</v>
      </c>
      <c r="AG2641" s="137">
        <f t="shared" si="533"/>
        <v>3.2679999999999998</v>
      </c>
      <c r="AK2641" s="137">
        <f t="shared" si="534"/>
        <v>1.9134439733371103E-3</v>
      </c>
      <c r="AL2641" s="137">
        <f t="shared" si="535"/>
        <v>0.99945844817182972</v>
      </c>
      <c r="AM2641" s="137">
        <f t="shared" si="536"/>
        <v>1.9134439733371103E-3</v>
      </c>
      <c r="AN2641" s="137" t="str">
        <f t="shared" si="537"/>
        <v/>
      </c>
      <c r="AO2641" s="137" t="str">
        <f t="shared" si="538"/>
        <v/>
      </c>
      <c r="AP2641" s="137">
        <f t="shared" si="539"/>
        <v>0</v>
      </c>
      <c r="AQ2641" s="137" t="str">
        <f t="shared" si="540"/>
        <v/>
      </c>
      <c r="AR2641" s="137" t="str">
        <f t="shared" si="541"/>
        <v/>
      </c>
      <c r="AZ2641" s="163"/>
      <c r="BA2641" s="142"/>
      <c r="BB2641" s="163"/>
      <c r="BC2641" s="174"/>
      <c r="BD2641" s="174"/>
      <c r="BE2641" s="174"/>
      <c r="BF2641" s="174"/>
      <c r="BG2641" s="164"/>
      <c r="BH2641" s="164"/>
      <c r="BI2641" s="164"/>
      <c r="BK2641" s="137">
        <v>1794</v>
      </c>
      <c r="BL2641" s="137">
        <f t="shared" si="529"/>
        <v>11.475199999999781</v>
      </c>
      <c r="BM2641" s="137">
        <f t="shared" si="530"/>
        <v>0.1191923209498659</v>
      </c>
      <c r="BN2641" s="137">
        <f t="shared" si="531"/>
        <v>2.4445522405867892E-4</v>
      </c>
      <c r="BO2641" s="137" t="str">
        <f t="shared" si="532"/>
        <v/>
      </c>
      <c r="BP2641" s="137" t="str">
        <f t="shared" si="542"/>
        <v/>
      </c>
    </row>
    <row r="2642" spans="3:68" ht="20.100000000000001" customHeight="1" x14ac:dyDescent="0.25">
      <c r="C2642" s="12"/>
      <c r="E2642" s="130"/>
      <c r="F2642" s="130"/>
      <c r="S2642" s="138"/>
      <c r="U2642" s="154"/>
      <c r="V2642" s="154"/>
      <c r="AF2642" s="137">
        <v>1818</v>
      </c>
      <c r="AG2642" s="137">
        <f t="shared" si="533"/>
        <v>3.2720000000000002</v>
      </c>
      <c r="AK2642" s="137">
        <f t="shared" si="534"/>
        <v>1.8885790969598703E-3</v>
      </c>
      <c r="AL2642" s="137">
        <f t="shared" si="535"/>
        <v>0.9994660521196983</v>
      </c>
      <c r="AM2642" s="137">
        <f t="shared" si="536"/>
        <v>1.8885790969598703E-3</v>
      </c>
      <c r="AN2642" s="137" t="str">
        <f t="shared" si="537"/>
        <v/>
      </c>
      <c r="AO2642" s="137" t="str">
        <f t="shared" si="538"/>
        <v/>
      </c>
      <c r="AP2642" s="137">
        <f t="shared" si="539"/>
        <v>0</v>
      </c>
      <c r="AQ2642" s="137" t="str">
        <f t="shared" si="540"/>
        <v/>
      </c>
      <c r="AR2642" s="137" t="str">
        <f t="shared" si="541"/>
        <v/>
      </c>
      <c r="AZ2642" s="163"/>
      <c r="BA2642" s="142"/>
      <c r="BB2642" s="163"/>
      <c r="BC2642" s="174"/>
      <c r="BD2642" s="174"/>
      <c r="BE2642" s="174"/>
      <c r="BF2642" s="174"/>
      <c r="BG2642" s="164"/>
      <c r="BH2642" s="164"/>
      <c r="BI2642" s="164"/>
      <c r="BK2642" s="137">
        <v>1795</v>
      </c>
      <c r="BL2642" s="137">
        <f t="shared" si="529"/>
        <v>11.48159999999978</v>
      </c>
      <c r="BM2642" s="137">
        <f t="shared" si="530"/>
        <v>0.11894786572580722</v>
      </c>
      <c r="BN2642" s="137">
        <f t="shared" si="531"/>
        <v>2.4401402268235672E-4</v>
      </c>
      <c r="BO2642" s="137" t="str">
        <f t="shared" si="532"/>
        <v/>
      </c>
      <c r="BP2642" s="137" t="str">
        <f t="shared" si="542"/>
        <v/>
      </c>
    </row>
    <row r="2643" spans="3:68" ht="20.100000000000001" customHeight="1" x14ac:dyDescent="0.25">
      <c r="C2643" s="12"/>
      <c r="E2643" s="130"/>
      <c r="F2643" s="130"/>
      <c r="S2643" s="138"/>
      <c r="U2643" s="154"/>
      <c r="V2643" s="154"/>
      <c r="AF2643" s="137">
        <v>1819</v>
      </c>
      <c r="AG2643" s="137">
        <f t="shared" si="533"/>
        <v>3.2759999999999998</v>
      </c>
      <c r="AK2643" s="137">
        <f t="shared" si="534"/>
        <v>1.8640075110293508E-3</v>
      </c>
      <c r="AL2643" s="137">
        <f t="shared" si="535"/>
        <v>0.99947355719565811</v>
      </c>
      <c r="AM2643" s="137">
        <f t="shared" si="536"/>
        <v>1.8640075110293508E-3</v>
      </c>
      <c r="AN2643" s="137" t="str">
        <f t="shared" si="537"/>
        <v/>
      </c>
      <c r="AO2643" s="137" t="str">
        <f t="shared" si="538"/>
        <v/>
      </c>
      <c r="AP2643" s="137">
        <f t="shared" si="539"/>
        <v>0</v>
      </c>
      <c r="AQ2643" s="137" t="str">
        <f t="shared" si="540"/>
        <v/>
      </c>
      <c r="AR2643" s="137" t="str">
        <f t="shared" si="541"/>
        <v/>
      </c>
      <c r="AZ2643" s="163"/>
      <c r="BA2643" s="142"/>
      <c r="BB2643" s="163"/>
      <c r="BC2643" s="174"/>
      <c r="BD2643" s="174"/>
      <c r="BE2643" s="174"/>
      <c r="BF2643" s="174"/>
      <c r="BG2643" s="164"/>
      <c r="BH2643" s="164"/>
      <c r="BI2643" s="164"/>
      <c r="BK2643" s="137">
        <v>1796</v>
      </c>
      <c r="BL2643" s="137">
        <f t="shared" si="529"/>
        <v>11.487999999999779</v>
      </c>
      <c r="BM2643" s="137">
        <f t="shared" si="530"/>
        <v>0.11870385170312486</v>
      </c>
      <c r="BN2643" s="137">
        <f t="shared" si="531"/>
        <v>2.4357342850517272E-4</v>
      </c>
      <c r="BO2643" s="137" t="str">
        <f t="shared" si="532"/>
        <v/>
      </c>
      <c r="BP2643" s="137" t="str">
        <f t="shared" si="542"/>
        <v/>
      </c>
    </row>
    <row r="2644" spans="3:68" ht="20.100000000000001" customHeight="1" x14ac:dyDescent="0.25">
      <c r="C2644" s="12"/>
      <c r="E2644" s="130"/>
      <c r="F2644" s="130"/>
      <c r="S2644" s="138"/>
      <c r="U2644" s="154"/>
      <c r="V2644" s="154"/>
      <c r="AF2644" s="137">
        <v>1820</v>
      </c>
      <c r="AG2644" s="137">
        <f t="shared" si="533"/>
        <v>3.2800000000000002</v>
      </c>
      <c r="AK2644" s="137">
        <f t="shared" si="534"/>
        <v>1.8397261808242775E-3</v>
      </c>
      <c r="AL2644" s="137">
        <f t="shared" si="535"/>
        <v>0.99948096456679303</v>
      </c>
      <c r="AM2644" s="137">
        <f t="shared" si="536"/>
        <v>1.8397261808242775E-3</v>
      </c>
      <c r="AN2644" s="137" t="str">
        <f t="shared" si="537"/>
        <v/>
      </c>
      <c r="AO2644" s="137" t="str">
        <f t="shared" si="538"/>
        <v/>
      </c>
      <c r="AP2644" s="137">
        <f t="shared" si="539"/>
        <v>0</v>
      </c>
      <c r="AQ2644" s="137" t="str">
        <f t="shared" si="540"/>
        <v/>
      </c>
      <c r="AR2644" s="137" t="str">
        <f t="shared" si="541"/>
        <v/>
      </c>
      <c r="AZ2644" s="163"/>
      <c r="BA2644" s="142"/>
      <c r="BB2644" s="163"/>
      <c r="BC2644" s="174"/>
      <c r="BD2644" s="174"/>
      <c r="BE2644" s="174"/>
      <c r="BF2644" s="174"/>
      <c r="BG2644" s="164"/>
      <c r="BH2644" s="164"/>
      <c r="BI2644" s="164"/>
      <c r="BK2644" s="137">
        <v>1797</v>
      </c>
      <c r="BL2644" s="137">
        <f t="shared" si="529"/>
        <v>11.494399999999779</v>
      </c>
      <c r="BM2644" s="137">
        <f t="shared" si="530"/>
        <v>0.11846027827461969</v>
      </c>
      <c r="BN2644" s="137">
        <f t="shared" si="531"/>
        <v>2.431334413246361E-4</v>
      </c>
      <c r="BO2644" s="137" t="str">
        <f t="shared" si="532"/>
        <v/>
      </c>
      <c r="BP2644" s="137" t="str">
        <f t="shared" si="542"/>
        <v/>
      </c>
    </row>
    <row r="2645" spans="3:68" ht="20.100000000000001" customHeight="1" x14ac:dyDescent="0.25">
      <c r="C2645" s="12"/>
      <c r="E2645" s="130"/>
      <c r="F2645" s="130"/>
      <c r="S2645" s="138"/>
      <c r="U2645" s="154"/>
      <c r="V2645" s="154"/>
      <c r="AF2645" s="137">
        <v>1821</v>
      </c>
      <c r="AG2645" s="137">
        <f t="shared" si="533"/>
        <v>3.2839999999999998</v>
      </c>
      <c r="AK2645" s="137">
        <f t="shared" si="534"/>
        <v>1.8157320972895475E-3</v>
      </c>
      <c r="AL2645" s="137">
        <f t="shared" si="535"/>
        <v>0.99948827538809915</v>
      </c>
      <c r="AM2645" s="137">
        <f t="shared" si="536"/>
        <v>1.8157320972895475E-3</v>
      </c>
      <c r="AN2645" s="137" t="str">
        <f t="shared" si="537"/>
        <v/>
      </c>
      <c r="AO2645" s="137" t="str">
        <f t="shared" si="538"/>
        <v/>
      </c>
      <c r="AP2645" s="137">
        <f t="shared" si="539"/>
        <v>0</v>
      </c>
      <c r="AQ2645" s="137" t="str">
        <f t="shared" si="540"/>
        <v/>
      </c>
      <c r="AR2645" s="137" t="str">
        <f t="shared" si="541"/>
        <v/>
      </c>
      <c r="AZ2645" s="163"/>
      <c r="BA2645" s="142"/>
      <c r="BB2645" s="163"/>
      <c r="BC2645" s="174"/>
      <c r="BD2645" s="174"/>
      <c r="BE2645" s="174"/>
      <c r="BF2645" s="174"/>
      <c r="BG2645" s="164"/>
      <c r="BH2645" s="164"/>
      <c r="BI2645" s="164"/>
      <c r="BK2645" s="137">
        <v>1798</v>
      </c>
      <c r="BL2645" s="137">
        <f t="shared" si="529"/>
        <v>11.500799999999778</v>
      </c>
      <c r="BM2645" s="137">
        <f t="shared" si="530"/>
        <v>0.11821714483329505</v>
      </c>
      <c r="BN2645" s="137">
        <f t="shared" si="531"/>
        <v>2.4269406093574419E-4</v>
      </c>
      <c r="BO2645" s="137" t="str">
        <f t="shared" si="532"/>
        <v/>
      </c>
      <c r="BP2645" s="137" t="str">
        <f t="shared" si="542"/>
        <v/>
      </c>
    </row>
    <row r="2646" spans="3:68" ht="20.100000000000001" customHeight="1" x14ac:dyDescent="0.25">
      <c r="C2646" s="12"/>
      <c r="E2646" s="130"/>
      <c r="F2646" s="130"/>
      <c r="S2646" s="138"/>
      <c r="U2646" s="154"/>
      <c r="V2646" s="154"/>
      <c r="AF2646" s="137">
        <v>1822</v>
      </c>
      <c r="AG2646" s="137">
        <f t="shared" si="533"/>
        <v>3.2880000000000003</v>
      </c>
      <c r="AK2646" s="137">
        <f t="shared" si="534"/>
        <v>1.7920222768931717E-3</v>
      </c>
      <c r="AL2646" s="137">
        <f t="shared" si="535"/>
        <v>0.9994954908025877</v>
      </c>
      <c r="AM2646" s="137">
        <f t="shared" si="536"/>
        <v>1.7920222768931717E-3</v>
      </c>
      <c r="AN2646" s="137" t="str">
        <f t="shared" si="537"/>
        <v/>
      </c>
      <c r="AO2646" s="137" t="str">
        <f t="shared" si="538"/>
        <v/>
      </c>
      <c r="AP2646" s="137">
        <f t="shared" si="539"/>
        <v>0</v>
      </c>
      <c r="AQ2646" s="137" t="str">
        <f t="shared" si="540"/>
        <v/>
      </c>
      <c r="AR2646" s="137" t="str">
        <f t="shared" si="541"/>
        <v/>
      </c>
      <c r="AZ2646" s="163"/>
      <c r="BA2646" s="142"/>
      <c r="BB2646" s="163"/>
      <c r="BC2646" s="174"/>
      <c r="BD2646" s="174"/>
      <c r="BE2646" s="174"/>
      <c r="BF2646" s="174"/>
      <c r="BG2646" s="164"/>
      <c r="BH2646" s="164"/>
      <c r="BI2646" s="164"/>
      <c r="BK2646" s="137">
        <v>1799</v>
      </c>
      <c r="BL2646" s="137">
        <f t="shared" si="529"/>
        <v>11.507199999999777</v>
      </c>
      <c r="BM2646" s="137">
        <f t="shared" si="530"/>
        <v>0.11797445077235931</v>
      </c>
      <c r="BN2646" s="137">
        <f t="shared" si="531"/>
        <v>2.4225528713027467E-4</v>
      </c>
      <c r="BO2646" s="137" t="str">
        <f t="shared" si="532"/>
        <v/>
      </c>
      <c r="BP2646" s="137" t="str">
        <f t="shared" si="542"/>
        <v/>
      </c>
    </row>
    <row r="2647" spans="3:68" ht="20.100000000000001" customHeight="1" x14ac:dyDescent="0.25">
      <c r="C2647" s="12"/>
      <c r="E2647" s="130"/>
      <c r="F2647" s="130"/>
      <c r="S2647" s="138"/>
      <c r="U2647" s="154"/>
      <c r="V2647" s="154"/>
      <c r="AF2647" s="137">
        <v>1823</v>
      </c>
      <c r="AG2647" s="137">
        <f t="shared" si="533"/>
        <v>3.2919999999999998</v>
      </c>
      <c r="AK2647" s="137">
        <f t="shared" si="534"/>
        <v>1.7685937614831393E-3</v>
      </c>
      <c r="AL2647" s="137">
        <f t="shared" si="535"/>
        <v>0.99950261194138657</v>
      </c>
      <c r="AM2647" s="137">
        <f t="shared" si="536"/>
        <v>1.7685937614831393E-3</v>
      </c>
      <c r="AN2647" s="137" t="str">
        <f t="shared" si="537"/>
        <v/>
      </c>
      <c r="AO2647" s="137" t="str">
        <f t="shared" si="538"/>
        <v/>
      </c>
      <c r="AP2647" s="137">
        <f t="shared" si="539"/>
        <v>0</v>
      </c>
      <c r="AQ2647" s="137" t="str">
        <f t="shared" si="540"/>
        <v/>
      </c>
      <c r="AR2647" s="137" t="str">
        <f t="shared" si="541"/>
        <v/>
      </c>
      <c r="AZ2647" s="163"/>
      <c r="BA2647" s="142"/>
      <c r="BB2647" s="163"/>
      <c r="BC2647" s="174"/>
      <c r="BD2647" s="174"/>
      <c r="BE2647" s="174"/>
      <c r="BF2647" s="174"/>
      <c r="BG2647" s="164"/>
      <c r="BH2647" s="164"/>
      <c r="BI2647" s="164"/>
      <c r="BK2647" s="137">
        <v>1800</v>
      </c>
      <c r="BL2647" s="137">
        <f t="shared" si="529"/>
        <v>11.513599999999776</v>
      </c>
      <c r="BM2647" s="137">
        <f t="shared" si="530"/>
        <v>0.11773219548522904</v>
      </c>
      <c r="BN2647" s="137">
        <f t="shared" si="531"/>
        <v>2.4181711969829822E-4</v>
      </c>
      <c r="BO2647" s="137" t="str">
        <f t="shared" si="532"/>
        <v/>
      </c>
      <c r="BP2647" s="137" t="str">
        <f t="shared" si="542"/>
        <v/>
      </c>
    </row>
    <row r="2648" spans="3:68" ht="20.100000000000001" customHeight="1" x14ac:dyDescent="0.25">
      <c r="C2648" s="12"/>
      <c r="E2648" s="130"/>
      <c r="F2648" s="130"/>
      <c r="S2648" s="138"/>
      <c r="U2648" s="154"/>
      <c r="V2648" s="154"/>
      <c r="AF2648" s="137">
        <v>1824</v>
      </c>
      <c r="AG2648" s="137">
        <f t="shared" si="533"/>
        <v>3.2960000000000003</v>
      </c>
      <c r="AK2648" s="137">
        <f t="shared" si="534"/>
        <v>1.7454436181440487E-3</v>
      </c>
      <c r="AL2648" s="137">
        <f t="shared" si="535"/>
        <v>0.99950963992384123</v>
      </c>
      <c r="AM2648" s="137">
        <f t="shared" si="536"/>
        <v>1.7454436181440487E-3</v>
      </c>
      <c r="AN2648" s="137" t="str">
        <f t="shared" si="537"/>
        <v/>
      </c>
      <c r="AO2648" s="137" t="str">
        <f t="shared" si="538"/>
        <v/>
      </c>
      <c r="AP2648" s="137">
        <f t="shared" si="539"/>
        <v>0</v>
      </c>
      <c r="AQ2648" s="137" t="str">
        <f t="shared" si="540"/>
        <v/>
      </c>
      <c r="AR2648" s="137" t="str">
        <f t="shared" si="541"/>
        <v/>
      </c>
      <c r="AZ2648" s="163"/>
      <c r="BA2648" s="142"/>
      <c r="BB2648" s="163"/>
      <c r="BC2648" s="174"/>
      <c r="BD2648" s="174"/>
      <c r="BE2648" s="174"/>
      <c r="BF2648" s="174"/>
      <c r="BG2648" s="164"/>
      <c r="BH2648" s="164"/>
      <c r="BI2648" s="164"/>
      <c r="BK2648" s="137">
        <v>1801</v>
      </c>
      <c r="BL2648" s="137">
        <f t="shared" si="529"/>
        <v>11.519999999999776</v>
      </c>
      <c r="BM2648" s="137">
        <f t="shared" si="530"/>
        <v>0.11749037836553074</v>
      </c>
      <c r="BN2648" s="137">
        <f t="shared" si="531"/>
        <v>2.4137955842695735E-4</v>
      </c>
      <c r="BO2648" s="137" t="str">
        <f t="shared" si="532"/>
        <v/>
      </c>
      <c r="BP2648" s="137" t="str">
        <f t="shared" si="542"/>
        <v/>
      </c>
    </row>
    <row r="2649" spans="3:68" ht="20.100000000000001" customHeight="1" x14ac:dyDescent="0.25">
      <c r="C2649" s="12"/>
      <c r="E2649" s="130"/>
      <c r="F2649" s="130"/>
      <c r="S2649" s="138"/>
      <c r="U2649" s="154"/>
      <c r="V2649" s="154"/>
      <c r="AF2649" s="137">
        <v>1825</v>
      </c>
      <c r="AG2649" s="137">
        <f t="shared" si="533"/>
        <v>3.3</v>
      </c>
      <c r="AK2649" s="137">
        <f t="shared" si="534"/>
        <v>1.7225689390536812E-3</v>
      </c>
      <c r="AL2649" s="137">
        <f t="shared" si="535"/>
        <v>0.99951657585761622</v>
      </c>
      <c r="AM2649" s="137">
        <f t="shared" si="536"/>
        <v>1.7225689390536812E-3</v>
      </c>
      <c r="AN2649" s="137" t="str">
        <f t="shared" si="537"/>
        <v/>
      </c>
      <c r="AO2649" s="137" t="str">
        <f t="shared" si="538"/>
        <v/>
      </c>
      <c r="AP2649" s="137">
        <f t="shared" si="539"/>
        <v>0</v>
      </c>
      <c r="AQ2649" s="137" t="str">
        <f t="shared" si="540"/>
        <v/>
      </c>
      <c r="AR2649" s="137" t="str">
        <f t="shared" si="541"/>
        <v/>
      </c>
      <c r="AZ2649" s="163"/>
      <c r="BA2649" s="142"/>
      <c r="BB2649" s="163"/>
      <c r="BC2649" s="174"/>
      <c r="BD2649" s="174"/>
      <c r="BE2649" s="174"/>
      <c r="BF2649" s="174"/>
      <c r="BG2649" s="164"/>
      <c r="BH2649" s="164"/>
      <c r="BI2649" s="164"/>
      <c r="BK2649" s="137">
        <v>1802</v>
      </c>
      <c r="BL2649" s="137">
        <f t="shared" si="529"/>
        <v>11.526399999999775</v>
      </c>
      <c r="BM2649" s="137">
        <f t="shared" si="530"/>
        <v>0.11724899880710378</v>
      </c>
      <c r="BN2649" s="137">
        <f t="shared" si="531"/>
        <v>2.4094260310113247E-4</v>
      </c>
      <c r="BO2649" s="137" t="str">
        <f t="shared" si="532"/>
        <v/>
      </c>
      <c r="BP2649" s="137" t="str">
        <f t="shared" si="542"/>
        <v/>
      </c>
    </row>
    <row r="2650" spans="3:68" ht="20.100000000000001" customHeight="1" x14ac:dyDescent="0.25">
      <c r="C2650" s="12"/>
      <c r="E2650" s="130"/>
      <c r="F2650" s="130"/>
      <c r="S2650" s="138"/>
      <c r="U2650" s="154"/>
      <c r="V2650" s="154"/>
      <c r="AF2650" s="137">
        <v>1826</v>
      </c>
      <c r="AG2650" s="137">
        <f t="shared" si="533"/>
        <v>3.3040000000000003</v>
      </c>
      <c r="AK2650" s="137">
        <f t="shared" si="534"/>
        <v>1.6999668413393838E-3</v>
      </c>
      <c r="AL2650" s="137">
        <f t="shared" si="535"/>
        <v>0.99952342083879442</v>
      </c>
      <c r="AM2650" s="137">
        <f t="shared" si="536"/>
        <v>1.6999668413393838E-3</v>
      </c>
      <c r="AN2650" s="137" t="str">
        <f t="shared" si="537"/>
        <v/>
      </c>
      <c r="AO2650" s="137" t="str">
        <f t="shared" si="538"/>
        <v/>
      </c>
      <c r="AP2650" s="137">
        <f t="shared" si="539"/>
        <v>0</v>
      </c>
      <c r="AQ2650" s="137" t="str">
        <f t="shared" si="540"/>
        <v/>
      </c>
      <c r="AR2650" s="137" t="str">
        <f t="shared" si="541"/>
        <v/>
      </c>
      <c r="AZ2650" s="163"/>
      <c r="BA2650" s="142"/>
      <c r="BB2650" s="163"/>
      <c r="BC2650" s="174"/>
      <c r="BD2650" s="174"/>
      <c r="BE2650" s="174"/>
      <c r="BF2650" s="174"/>
      <c r="BG2650" s="164"/>
      <c r="BH2650" s="164"/>
      <c r="BI2650" s="164"/>
      <c r="BK2650" s="137">
        <v>1803</v>
      </c>
      <c r="BL2650" s="137">
        <f t="shared" si="529"/>
        <v>11.532799999999774</v>
      </c>
      <c r="BM2650" s="137">
        <f t="shared" si="530"/>
        <v>0.11700805620400265</v>
      </c>
      <c r="BN2650" s="137">
        <f t="shared" si="531"/>
        <v>2.4050625350302557E-4</v>
      </c>
      <c r="BO2650" s="137" t="str">
        <f t="shared" si="532"/>
        <v/>
      </c>
      <c r="BP2650" s="137" t="str">
        <f t="shared" si="542"/>
        <v/>
      </c>
    </row>
    <row r="2651" spans="3:68" ht="20.100000000000001" customHeight="1" x14ac:dyDescent="0.25">
      <c r="C2651" s="12"/>
      <c r="E2651" s="130"/>
      <c r="F2651" s="130"/>
      <c r="S2651" s="138"/>
      <c r="U2651" s="154"/>
      <c r="V2651" s="154"/>
      <c r="AF2651" s="137">
        <v>1827</v>
      </c>
      <c r="AG2651" s="137">
        <f t="shared" si="533"/>
        <v>3.3079999999999998</v>
      </c>
      <c r="AK2651" s="137">
        <f t="shared" si="534"/>
        <v>1.6776344669344294E-3</v>
      </c>
      <c r="AL2651" s="137">
        <f t="shared" si="535"/>
        <v>0.99953017595197691</v>
      </c>
      <c r="AM2651" s="137">
        <f t="shared" si="536"/>
        <v>1.6776344669344294E-3</v>
      </c>
      <c r="AN2651" s="137" t="str">
        <f t="shared" si="537"/>
        <v/>
      </c>
      <c r="AO2651" s="137" t="str">
        <f t="shared" si="538"/>
        <v/>
      </c>
      <c r="AP2651" s="137">
        <f t="shared" si="539"/>
        <v>0</v>
      </c>
      <c r="AQ2651" s="137" t="str">
        <f t="shared" si="540"/>
        <v/>
      </c>
      <c r="AR2651" s="137" t="str">
        <f t="shared" si="541"/>
        <v/>
      </c>
      <c r="AZ2651" s="163"/>
      <c r="BA2651" s="142"/>
      <c r="BB2651" s="163"/>
      <c r="BC2651" s="174"/>
      <c r="BD2651" s="174"/>
      <c r="BE2651" s="174"/>
      <c r="BF2651" s="174"/>
      <c r="BG2651" s="164"/>
      <c r="BH2651" s="164"/>
      <c r="BI2651" s="164"/>
      <c r="BK2651" s="137">
        <v>1804</v>
      </c>
      <c r="BL2651" s="137">
        <f t="shared" si="529"/>
        <v>11.539199999999774</v>
      </c>
      <c r="BM2651" s="137">
        <f t="shared" si="530"/>
        <v>0.11676754995049962</v>
      </c>
      <c r="BN2651" s="137">
        <f t="shared" si="531"/>
        <v>2.4007050941209085E-4</v>
      </c>
      <c r="BO2651" s="137" t="str">
        <f t="shared" si="532"/>
        <v/>
      </c>
      <c r="BP2651" s="137" t="str">
        <f t="shared" si="542"/>
        <v/>
      </c>
    </row>
    <row r="2652" spans="3:68" ht="20.100000000000001" customHeight="1" x14ac:dyDescent="0.25">
      <c r="C2652" s="12"/>
      <c r="E2652" s="130"/>
      <c r="F2652" s="130"/>
      <c r="S2652" s="138"/>
      <c r="U2652" s="154"/>
      <c r="V2652" s="154"/>
      <c r="AF2652" s="137">
        <v>1828</v>
      </c>
      <c r="AG2652" s="137">
        <f t="shared" si="533"/>
        <v>3.3120000000000003</v>
      </c>
      <c r="AK2652" s="137">
        <f t="shared" si="534"/>
        <v>1.6555689824342046E-3</v>
      </c>
      <c r="AL2652" s="137">
        <f t="shared" si="535"/>
        <v>0.99953684227038198</v>
      </c>
      <c r="AM2652" s="137">
        <f t="shared" si="536"/>
        <v>1.6555689824342046E-3</v>
      </c>
      <c r="AN2652" s="137" t="str">
        <f t="shared" si="537"/>
        <v/>
      </c>
      <c r="AO2652" s="137" t="str">
        <f t="shared" si="538"/>
        <v/>
      </c>
      <c r="AP2652" s="137">
        <f t="shared" si="539"/>
        <v>0</v>
      </c>
      <c r="AQ2652" s="137" t="str">
        <f t="shared" si="540"/>
        <v/>
      </c>
      <c r="AR2652" s="137" t="str">
        <f t="shared" si="541"/>
        <v/>
      </c>
      <c r="AZ2652" s="163"/>
      <c r="BA2652" s="142"/>
      <c r="BB2652" s="163"/>
      <c r="BC2652" s="174"/>
      <c r="BD2652" s="174"/>
      <c r="BE2652" s="174"/>
      <c r="BF2652" s="174"/>
      <c r="BG2652" s="164"/>
      <c r="BH2652" s="164"/>
      <c r="BI2652" s="164"/>
      <c r="BK2652" s="137">
        <v>1805</v>
      </c>
      <c r="BL2652" s="137">
        <f t="shared" si="529"/>
        <v>11.545599999999773</v>
      </c>
      <c r="BM2652" s="137">
        <f t="shared" si="530"/>
        <v>0.11652747944108753</v>
      </c>
      <c r="BN2652" s="137">
        <f t="shared" si="531"/>
        <v>2.3963537060639473E-4</v>
      </c>
      <c r="BO2652" s="137" t="str">
        <f t="shared" si="532"/>
        <v/>
      </c>
      <c r="BP2652" s="137" t="str">
        <f t="shared" si="542"/>
        <v/>
      </c>
    </row>
    <row r="2653" spans="3:68" ht="20.100000000000001" customHeight="1" x14ac:dyDescent="0.25">
      <c r="C2653" s="12"/>
      <c r="E2653" s="130"/>
      <c r="F2653" s="130"/>
      <c r="S2653" s="138"/>
      <c r="U2653" s="154"/>
      <c r="V2653" s="154"/>
      <c r="AF2653" s="137">
        <v>1829</v>
      </c>
      <c r="AG2653" s="137">
        <f t="shared" si="533"/>
        <v>3.3159999999999998</v>
      </c>
      <c r="AK2653" s="137">
        <f t="shared" si="534"/>
        <v>1.6337675789524107E-3</v>
      </c>
      <c r="AL2653" s="137">
        <f t="shared" si="535"/>
        <v>0.99954342085594339</v>
      </c>
      <c r="AM2653" s="137">
        <f t="shared" si="536"/>
        <v>1.6337675789524107E-3</v>
      </c>
      <c r="AN2653" s="137" t="str">
        <f t="shared" si="537"/>
        <v/>
      </c>
      <c r="AO2653" s="137" t="str">
        <f t="shared" si="538"/>
        <v/>
      </c>
      <c r="AP2653" s="137">
        <f t="shared" si="539"/>
        <v>0</v>
      </c>
      <c r="AQ2653" s="137" t="str">
        <f t="shared" si="540"/>
        <v/>
      </c>
      <c r="AR2653" s="137" t="str">
        <f t="shared" si="541"/>
        <v/>
      </c>
      <c r="AZ2653" s="163"/>
      <c r="BA2653" s="142"/>
      <c r="BB2653" s="163"/>
      <c r="BC2653" s="174"/>
      <c r="BD2653" s="174"/>
      <c r="BE2653" s="174"/>
      <c r="BF2653" s="174"/>
      <c r="BG2653" s="164"/>
      <c r="BH2653" s="164"/>
      <c r="BI2653" s="164"/>
      <c r="BK2653" s="137">
        <v>1806</v>
      </c>
      <c r="BL2653" s="137">
        <f t="shared" si="529"/>
        <v>11.551999999999772</v>
      </c>
      <c r="BM2653" s="137">
        <f t="shared" si="530"/>
        <v>0.11628784407048114</v>
      </c>
      <c r="BN2653" s="137">
        <f t="shared" si="531"/>
        <v>2.3920083686024274E-4</v>
      </c>
      <c r="BO2653" s="137" t="str">
        <f t="shared" si="532"/>
        <v/>
      </c>
      <c r="BP2653" s="137" t="str">
        <f t="shared" si="542"/>
        <v/>
      </c>
    </row>
    <row r="2654" spans="3:68" ht="20.100000000000001" customHeight="1" x14ac:dyDescent="0.25">
      <c r="C2654" s="12"/>
      <c r="E2654" s="130"/>
      <c r="F2654" s="130"/>
      <c r="S2654" s="138"/>
      <c r="U2654" s="154"/>
      <c r="V2654" s="154"/>
      <c r="AF2654" s="137">
        <v>1830</v>
      </c>
      <c r="AG2654" s="137">
        <f t="shared" si="533"/>
        <v>3.3200000000000003</v>
      </c>
      <c r="AK2654" s="137">
        <f t="shared" si="534"/>
        <v>1.6122274719771231E-3</v>
      </c>
      <c r="AL2654" s="137">
        <f t="shared" si="535"/>
        <v>0.99954991275940785</v>
      </c>
      <c r="AM2654" s="137">
        <f t="shared" si="536"/>
        <v>1.6122274719771231E-3</v>
      </c>
      <c r="AN2654" s="137" t="str">
        <f t="shared" si="537"/>
        <v/>
      </c>
      <c r="AO2654" s="137" t="str">
        <f t="shared" si="538"/>
        <v/>
      </c>
      <c r="AP2654" s="137">
        <f t="shared" si="539"/>
        <v>0</v>
      </c>
      <c r="AQ2654" s="137" t="str">
        <f t="shared" si="540"/>
        <v/>
      </c>
      <c r="AR2654" s="137" t="str">
        <f t="shared" si="541"/>
        <v/>
      </c>
      <c r="AZ2654" s="163"/>
      <c r="BA2654" s="142"/>
      <c r="BB2654" s="163"/>
      <c r="BC2654" s="174"/>
      <c r="BD2654" s="174"/>
      <c r="BE2654" s="174"/>
      <c r="BF2654" s="174"/>
      <c r="BG2654" s="164"/>
      <c r="BH2654" s="164"/>
      <c r="BI2654" s="164"/>
      <c r="BK2654" s="137">
        <v>1807</v>
      </c>
      <c r="BL2654" s="137">
        <f t="shared" si="529"/>
        <v>11.558399999999772</v>
      </c>
      <c r="BM2654" s="137">
        <f t="shared" si="530"/>
        <v>0.11604864323362089</v>
      </c>
      <c r="BN2654" s="137">
        <f t="shared" si="531"/>
        <v>2.3876690794630284E-4</v>
      </c>
      <c r="BO2654" s="137" t="str">
        <f t="shared" si="532"/>
        <v/>
      </c>
      <c r="BP2654" s="137" t="str">
        <f t="shared" si="542"/>
        <v/>
      </c>
    </row>
    <row r="2655" spans="3:68" ht="20.100000000000001" customHeight="1" x14ac:dyDescent="0.25">
      <c r="C2655" s="12"/>
      <c r="E2655" s="130"/>
      <c r="F2655" s="130"/>
      <c r="S2655" s="138"/>
      <c r="U2655" s="154"/>
      <c r="V2655" s="154"/>
      <c r="AF2655" s="137">
        <v>1831</v>
      </c>
      <c r="AG2655" s="137">
        <f t="shared" si="533"/>
        <v>3.3239999999999998</v>
      </c>
      <c r="AK2655" s="137">
        <f t="shared" si="534"/>
        <v>1.5909459012268885E-3</v>
      </c>
      <c r="AL2655" s="137">
        <f t="shared" si="535"/>
        <v>0.99955631902043307</v>
      </c>
      <c r="AM2655" s="137">
        <f t="shared" si="536"/>
        <v>1.5909459012268885E-3</v>
      </c>
      <c r="AN2655" s="137" t="str">
        <f t="shared" si="537"/>
        <v/>
      </c>
      <c r="AO2655" s="137" t="str">
        <f t="shared" si="538"/>
        <v/>
      </c>
      <c r="AP2655" s="137">
        <f t="shared" si="539"/>
        <v>0</v>
      </c>
      <c r="AQ2655" s="137" t="str">
        <f t="shared" si="540"/>
        <v/>
      </c>
      <c r="AR2655" s="137" t="str">
        <f t="shared" si="541"/>
        <v/>
      </c>
      <c r="AZ2655" s="163"/>
      <c r="BA2655" s="142"/>
      <c r="BB2655" s="163"/>
      <c r="BC2655" s="174"/>
      <c r="BD2655" s="174"/>
      <c r="BE2655" s="174"/>
      <c r="BF2655" s="174"/>
      <c r="BG2655" s="164"/>
      <c r="BH2655" s="164"/>
      <c r="BI2655" s="164"/>
      <c r="BK2655" s="137">
        <v>1808</v>
      </c>
      <c r="BL2655" s="137">
        <f t="shared" si="529"/>
        <v>11.564799999999771</v>
      </c>
      <c r="BM2655" s="137">
        <f t="shared" si="530"/>
        <v>0.11580987632567459</v>
      </c>
      <c r="BN2655" s="137">
        <f t="shared" si="531"/>
        <v>2.3833358363470336E-4</v>
      </c>
      <c r="BO2655" s="137" t="str">
        <f t="shared" si="532"/>
        <v/>
      </c>
      <c r="BP2655" s="137" t="str">
        <f t="shared" si="542"/>
        <v/>
      </c>
    </row>
    <row r="2656" spans="3:68" ht="20.100000000000001" customHeight="1" x14ac:dyDescent="0.25">
      <c r="C2656" s="12"/>
      <c r="E2656" s="130"/>
      <c r="F2656" s="130"/>
      <c r="S2656" s="138"/>
      <c r="U2656" s="154"/>
      <c r="V2656" s="154"/>
      <c r="AF2656" s="137">
        <v>1832</v>
      </c>
      <c r="AG2656" s="137">
        <f t="shared" si="533"/>
        <v>3.3280000000000003</v>
      </c>
      <c r="AK2656" s="137">
        <f t="shared" si="534"/>
        <v>1.5699201305067177E-3</v>
      </c>
      <c r="AL2656" s="137">
        <f t="shared" si="535"/>
        <v>0.9995626406676833</v>
      </c>
      <c r="AM2656" s="137">
        <f t="shared" si="536"/>
        <v>1.5699201305067177E-3</v>
      </c>
      <c r="AN2656" s="137" t="str">
        <f t="shared" si="537"/>
        <v/>
      </c>
      <c r="AO2656" s="137" t="str">
        <f t="shared" si="538"/>
        <v/>
      </c>
      <c r="AP2656" s="137">
        <f t="shared" si="539"/>
        <v>0</v>
      </c>
      <c r="AQ2656" s="137" t="str">
        <f t="shared" si="540"/>
        <v/>
      </c>
      <c r="AR2656" s="137" t="str">
        <f t="shared" si="541"/>
        <v/>
      </c>
      <c r="AZ2656" s="163"/>
      <c r="BA2656" s="142"/>
      <c r="BB2656" s="163"/>
      <c r="BC2656" s="174"/>
      <c r="BD2656" s="174"/>
      <c r="BE2656" s="174"/>
      <c r="BF2656" s="174"/>
      <c r="BG2656" s="164"/>
      <c r="BH2656" s="164"/>
      <c r="BI2656" s="164"/>
      <c r="BK2656" s="137">
        <v>1809</v>
      </c>
      <c r="BL2656" s="137">
        <f t="shared" si="529"/>
        <v>11.57119999999977</v>
      </c>
      <c r="BM2656" s="137">
        <f t="shared" si="530"/>
        <v>0.11557154274203989</v>
      </c>
      <c r="BN2656" s="137">
        <f t="shared" si="531"/>
        <v>2.379008636930191E-4</v>
      </c>
      <c r="BO2656" s="137" t="str">
        <f t="shared" si="532"/>
        <v/>
      </c>
      <c r="BP2656" s="137" t="str">
        <f t="shared" si="542"/>
        <v/>
      </c>
    </row>
    <row r="2657" spans="3:68" ht="20.100000000000001" customHeight="1" x14ac:dyDescent="0.25">
      <c r="C2657" s="12"/>
      <c r="E2657" s="130"/>
      <c r="F2657" s="130"/>
      <c r="S2657" s="138"/>
      <c r="U2657" s="154"/>
      <c r="V2657" s="154"/>
      <c r="AF2657" s="137">
        <v>1833</v>
      </c>
      <c r="AG2657" s="137">
        <f t="shared" si="533"/>
        <v>3.3319999999999999</v>
      </c>
      <c r="AK2657" s="137">
        <f t="shared" si="534"/>
        <v>1.5491474475641319E-3</v>
      </c>
      <c r="AL2657" s="137">
        <f t="shared" si="535"/>
        <v>0.99956887871892641</v>
      </c>
      <c r="AM2657" s="137">
        <f t="shared" si="536"/>
        <v>1.5491474475641319E-3</v>
      </c>
      <c r="AN2657" s="137" t="str">
        <f t="shared" si="537"/>
        <v/>
      </c>
      <c r="AO2657" s="137" t="str">
        <f t="shared" si="538"/>
        <v/>
      </c>
      <c r="AP2657" s="137">
        <f t="shared" si="539"/>
        <v>0</v>
      </c>
      <c r="AQ2657" s="137" t="str">
        <f t="shared" si="540"/>
        <v/>
      </c>
      <c r="AR2657" s="137" t="str">
        <f t="shared" si="541"/>
        <v/>
      </c>
      <c r="AZ2657" s="163"/>
      <c r="BA2657" s="142"/>
      <c r="BB2657" s="163"/>
      <c r="BC2657" s="174"/>
      <c r="BD2657" s="174"/>
      <c r="BE2657" s="174"/>
      <c r="BF2657" s="174"/>
      <c r="BG2657" s="164"/>
      <c r="BH2657" s="164"/>
      <c r="BI2657" s="164"/>
      <c r="BK2657" s="137">
        <v>1810</v>
      </c>
      <c r="BL2657" s="137">
        <f t="shared" si="529"/>
        <v>11.577599999999769</v>
      </c>
      <c r="BM2657" s="137">
        <f t="shared" si="530"/>
        <v>0.11533364187834687</v>
      </c>
      <c r="BN2657" s="137">
        <f t="shared" si="531"/>
        <v>2.3746874788654893E-4</v>
      </c>
      <c r="BO2657" s="137" t="str">
        <f t="shared" si="532"/>
        <v/>
      </c>
      <c r="BP2657" s="137" t="str">
        <f t="shared" si="542"/>
        <v/>
      </c>
    </row>
    <row r="2658" spans="3:68" ht="20.100000000000001" customHeight="1" x14ac:dyDescent="0.25">
      <c r="C2658" s="12"/>
      <c r="E2658" s="130"/>
      <c r="F2658" s="130"/>
      <c r="S2658" s="138"/>
      <c r="U2658" s="154"/>
      <c r="V2658" s="154"/>
      <c r="AF2658" s="137">
        <v>1834</v>
      </c>
      <c r="AG2658" s="137">
        <f t="shared" si="533"/>
        <v>3.3360000000000003</v>
      </c>
      <c r="AK2658" s="137">
        <f t="shared" si="534"/>
        <v>1.5286251639451411E-3</v>
      </c>
      <c r="AL2658" s="137">
        <f t="shared" si="535"/>
        <v>0.99957503418112859</v>
      </c>
      <c r="AM2658" s="137">
        <f t="shared" si="536"/>
        <v>1.5286251639451411E-3</v>
      </c>
      <c r="AN2658" s="137" t="str">
        <f t="shared" si="537"/>
        <v/>
      </c>
      <c r="AO2658" s="137" t="str">
        <f t="shared" si="538"/>
        <v/>
      </c>
      <c r="AP2658" s="137">
        <f t="shared" si="539"/>
        <v>0</v>
      </c>
      <c r="AQ2658" s="137" t="str">
        <f t="shared" si="540"/>
        <v/>
      </c>
      <c r="AR2658" s="137" t="str">
        <f t="shared" si="541"/>
        <v/>
      </c>
      <c r="AZ2658" s="163"/>
      <c r="BA2658" s="142"/>
      <c r="BB2658" s="163"/>
      <c r="BC2658" s="174"/>
      <c r="BD2658" s="174"/>
      <c r="BE2658" s="174"/>
      <c r="BF2658" s="174"/>
      <c r="BG2658" s="164"/>
      <c r="BH2658" s="164"/>
      <c r="BI2658" s="164"/>
      <c r="BK2658" s="137">
        <v>1811</v>
      </c>
      <c r="BL2658" s="137">
        <f t="shared" si="529"/>
        <v>11.583999999999769</v>
      </c>
      <c r="BM2658" s="137">
        <f t="shared" si="530"/>
        <v>0.11509617313046032</v>
      </c>
      <c r="BN2658" s="137">
        <f t="shared" si="531"/>
        <v>2.3703723597806592E-4</v>
      </c>
      <c r="BO2658" s="137" t="str">
        <f t="shared" si="532"/>
        <v/>
      </c>
      <c r="BP2658" s="137" t="str">
        <f t="shared" si="542"/>
        <v/>
      </c>
    </row>
    <row r="2659" spans="3:68" ht="20.100000000000001" customHeight="1" x14ac:dyDescent="0.25">
      <c r="C2659" s="12"/>
      <c r="E2659" s="130"/>
      <c r="F2659" s="130"/>
      <c r="S2659" s="138"/>
      <c r="U2659" s="154"/>
      <c r="V2659" s="154"/>
      <c r="AF2659" s="137">
        <v>1835</v>
      </c>
      <c r="AG2659" s="137">
        <f t="shared" si="533"/>
        <v>3.34</v>
      </c>
      <c r="AK2659" s="137">
        <f t="shared" si="534"/>
        <v>1.5083506148503073E-3</v>
      </c>
      <c r="AL2659" s="137">
        <f t="shared" si="535"/>
        <v>0.99958110805054967</v>
      </c>
      <c r="AM2659" s="137">
        <f t="shared" si="536"/>
        <v>1.5083506148503073E-3</v>
      </c>
      <c r="AN2659" s="137" t="str">
        <f t="shared" si="537"/>
        <v/>
      </c>
      <c r="AO2659" s="137" t="str">
        <f t="shared" si="538"/>
        <v/>
      </c>
      <c r="AP2659" s="137">
        <f t="shared" si="539"/>
        <v>0</v>
      </c>
      <c r="AQ2659" s="137" t="str">
        <f t="shared" si="540"/>
        <v/>
      </c>
      <c r="AR2659" s="137" t="str">
        <f t="shared" si="541"/>
        <v/>
      </c>
      <c r="AZ2659" s="163"/>
      <c r="BA2659" s="142"/>
      <c r="BB2659" s="163"/>
      <c r="BC2659" s="174"/>
      <c r="BD2659" s="174"/>
      <c r="BE2659" s="174"/>
      <c r="BF2659" s="174"/>
      <c r="BG2659" s="164"/>
      <c r="BH2659" s="164"/>
      <c r="BI2659" s="164"/>
      <c r="BK2659" s="137">
        <v>1812</v>
      </c>
      <c r="BL2659" s="137">
        <f t="shared" si="529"/>
        <v>11.590399999999768</v>
      </c>
      <c r="BM2659" s="137">
        <f t="shared" si="530"/>
        <v>0.11485913589448225</v>
      </c>
      <c r="BN2659" s="137">
        <f t="shared" si="531"/>
        <v>2.3660632772816437E-4</v>
      </c>
      <c r="BO2659" s="137" t="str">
        <f t="shared" si="532"/>
        <v/>
      </c>
      <c r="BP2659" s="137" t="str">
        <f t="shared" si="542"/>
        <v/>
      </c>
    </row>
    <row r="2660" spans="3:68" ht="20.100000000000001" customHeight="1" x14ac:dyDescent="0.25">
      <c r="C2660" s="12"/>
      <c r="E2660" s="130"/>
      <c r="F2660" s="130"/>
      <c r="S2660" s="138"/>
      <c r="U2660" s="154"/>
      <c r="V2660" s="154"/>
      <c r="AF2660" s="137">
        <v>1836</v>
      </c>
      <c r="AG2660" s="137">
        <f t="shared" si="533"/>
        <v>3.3440000000000003</v>
      </c>
      <c r="AK2660" s="137">
        <f t="shared" si="534"/>
        <v>1.4883211589907595E-3</v>
      </c>
      <c r="AL2660" s="137">
        <f t="shared" si="535"/>
        <v>0.99958710131283735</v>
      </c>
      <c r="AM2660" s="137">
        <f t="shared" si="536"/>
        <v>1.4883211589907595E-3</v>
      </c>
      <c r="AN2660" s="137" t="str">
        <f t="shared" si="537"/>
        <v/>
      </c>
      <c r="AO2660" s="137" t="str">
        <f t="shared" si="538"/>
        <v/>
      </c>
      <c r="AP2660" s="137">
        <f t="shared" si="539"/>
        <v>0</v>
      </c>
      <c r="AQ2660" s="137" t="str">
        <f t="shared" si="540"/>
        <v/>
      </c>
      <c r="AR2660" s="137" t="str">
        <f t="shared" si="541"/>
        <v/>
      </c>
      <c r="AZ2660" s="163"/>
      <c r="BA2660" s="142"/>
      <c r="BB2660" s="163"/>
      <c r="BC2660" s="174"/>
      <c r="BD2660" s="174"/>
      <c r="BE2660" s="174"/>
      <c r="BF2660" s="174"/>
      <c r="BG2660" s="164"/>
      <c r="BH2660" s="164"/>
      <c r="BI2660" s="164"/>
      <c r="BK2660" s="137">
        <v>1813</v>
      </c>
      <c r="BL2660" s="137">
        <f t="shared" si="529"/>
        <v>11.596799999999767</v>
      </c>
      <c r="BM2660" s="137">
        <f t="shared" si="530"/>
        <v>0.11462252956675409</v>
      </c>
      <c r="BN2660" s="137">
        <f t="shared" si="531"/>
        <v>2.3617602289487116E-4</v>
      </c>
      <c r="BO2660" s="137" t="str">
        <f t="shared" si="532"/>
        <v/>
      </c>
      <c r="BP2660" s="137" t="str">
        <f t="shared" si="542"/>
        <v/>
      </c>
    </row>
    <row r="2661" spans="3:68" ht="20.100000000000001" customHeight="1" x14ac:dyDescent="0.25">
      <c r="C2661" s="12"/>
      <c r="E2661" s="130"/>
      <c r="F2661" s="130"/>
      <c r="S2661" s="138"/>
      <c r="U2661" s="154"/>
      <c r="V2661" s="154"/>
      <c r="AF2661" s="137">
        <v>1837</v>
      </c>
      <c r="AG2661" s="137">
        <f t="shared" si="533"/>
        <v>3.3479999999999999</v>
      </c>
      <c r="AK2661" s="137">
        <f t="shared" si="534"/>
        <v>1.4685341784443158E-3</v>
      </c>
      <c r="AL2661" s="137">
        <f t="shared" si="535"/>
        <v>0.99959301494312092</v>
      </c>
      <c r="AM2661" s="137">
        <f t="shared" si="536"/>
        <v>1.4685341784443158E-3</v>
      </c>
      <c r="AN2661" s="137" t="str">
        <f t="shared" si="537"/>
        <v/>
      </c>
      <c r="AO2661" s="137" t="str">
        <f t="shared" si="538"/>
        <v/>
      </c>
      <c r="AP2661" s="137">
        <f t="shared" si="539"/>
        <v>0</v>
      </c>
      <c r="AQ2661" s="137" t="str">
        <f t="shared" si="540"/>
        <v/>
      </c>
      <c r="AR2661" s="137" t="str">
        <f t="shared" si="541"/>
        <v/>
      </c>
      <c r="AZ2661" s="163"/>
      <c r="BA2661" s="142"/>
      <c r="BB2661" s="163"/>
      <c r="BC2661" s="174"/>
      <c r="BD2661" s="174"/>
      <c r="BE2661" s="174"/>
      <c r="BF2661" s="174"/>
      <c r="BG2661" s="164"/>
      <c r="BH2661" s="164"/>
      <c r="BI2661" s="164"/>
      <c r="BK2661" s="137">
        <v>1814</v>
      </c>
      <c r="BL2661" s="137">
        <f t="shared" ref="BL2661:BL2724" si="543">BL2660+$BO$845</f>
        <v>11.603199999999767</v>
      </c>
      <c r="BM2661" s="137">
        <f t="shared" ref="BM2661:BM2724" si="544">_xlfn.CHISQ.DIST.RT(BL2661,7)</f>
        <v>0.11438635354385922</v>
      </c>
      <c r="BN2661" s="137">
        <f t="shared" ref="BN2661:BN2724" si="545">BM2661-BM2662</f>
        <v>2.3574632123406214E-4</v>
      </c>
      <c r="BO2661" s="137" t="str">
        <f t="shared" ref="BO2661:BO2724" si="546">IF(BM2661&lt;(1-$BI$852),BN2661,"")</f>
        <v/>
      </c>
      <c r="BP2661" s="137" t="str">
        <f t="shared" si="542"/>
        <v/>
      </c>
    </row>
    <row r="2662" spans="3:68" ht="20.100000000000001" customHeight="1" x14ac:dyDescent="0.25">
      <c r="C2662" s="12"/>
      <c r="E2662" s="130"/>
      <c r="F2662" s="130"/>
      <c r="S2662" s="138"/>
      <c r="U2662" s="154"/>
      <c r="V2662" s="154"/>
      <c r="AF2662" s="137">
        <v>1838</v>
      </c>
      <c r="AG2662" s="137">
        <f t="shared" si="533"/>
        <v>3.3520000000000003</v>
      </c>
      <c r="AK2662" s="137">
        <f t="shared" si="534"/>
        <v>1.4489870785116068E-3</v>
      </c>
      <c r="AL2662" s="137">
        <f t="shared" si="535"/>
        <v>0.9995988499061047</v>
      </c>
      <c r="AM2662" s="137">
        <f t="shared" si="536"/>
        <v>1.4489870785116068E-3</v>
      </c>
      <c r="AN2662" s="137" t="str">
        <f t="shared" si="537"/>
        <v/>
      </c>
      <c r="AO2662" s="137" t="str">
        <f t="shared" si="538"/>
        <v/>
      </c>
      <c r="AP2662" s="137">
        <f t="shared" si="539"/>
        <v>0</v>
      </c>
      <c r="AQ2662" s="137" t="str">
        <f t="shared" si="540"/>
        <v/>
      </c>
      <c r="AR2662" s="137" t="str">
        <f t="shared" si="541"/>
        <v/>
      </c>
      <c r="AZ2662" s="163"/>
      <c r="BA2662" s="142"/>
      <c r="BB2662" s="163"/>
      <c r="BC2662" s="174"/>
      <c r="BD2662" s="174"/>
      <c r="BE2662" s="174"/>
      <c r="BF2662" s="174"/>
      <c r="BG2662" s="164"/>
      <c r="BH2662" s="164"/>
      <c r="BI2662" s="164"/>
      <c r="BK2662" s="137">
        <v>1815</v>
      </c>
      <c r="BL2662" s="137">
        <f t="shared" si="543"/>
        <v>11.609599999999766</v>
      </c>
      <c r="BM2662" s="137">
        <f t="shared" si="544"/>
        <v>0.11415060722262516</v>
      </c>
      <c r="BN2662" s="137">
        <f t="shared" si="545"/>
        <v>2.3531722249912901E-4</v>
      </c>
      <c r="BO2662" s="137" t="str">
        <f t="shared" si="546"/>
        <v/>
      </c>
      <c r="BP2662" s="137" t="str">
        <f t="shared" si="542"/>
        <v/>
      </c>
    </row>
    <row r="2663" spans="3:68" ht="20.100000000000001" customHeight="1" x14ac:dyDescent="0.25">
      <c r="C2663" s="12"/>
      <c r="E2663" s="130"/>
      <c r="F2663" s="130"/>
      <c r="S2663" s="138"/>
      <c r="U2663" s="154"/>
      <c r="V2663" s="154"/>
      <c r="AF2663" s="137">
        <v>1839</v>
      </c>
      <c r="AG2663" s="137">
        <f t="shared" si="533"/>
        <v>3.3559999999999999</v>
      </c>
      <c r="AK2663" s="137">
        <f t="shared" si="534"/>
        <v>1.4296772875723026E-3</v>
      </c>
      <c r="AL2663" s="137">
        <f t="shared" si="535"/>
        <v>0.99960460715615995</v>
      </c>
      <c r="AM2663" s="137">
        <f t="shared" si="536"/>
        <v>1.4296772875723026E-3</v>
      </c>
      <c r="AN2663" s="137" t="str">
        <f t="shared" si="537"/>
        <v/>
      </c>
      <c r="AO2663" s="137" t="str">
        <f t="shared" si="538"/>
        <v/>
      </c>
      <c r="AP2663" s="137">
        <f t="shared" si="539"/>
        <v>0</v>
      </c>
      <c r="AQ2663" s="137" t="str">
        <f t="shared" si="540"/>
        <v/>
      </c>
      <c r="AR2663" s="137" t="str">
        <f t="shared" si="541"/>
        <v/>
      </c>
      <c r="AZ2663" s="163"/>
      <c r="BA2663" s="142"/>
      <c r="BB2663" s="163"/>
      <c r="BC2663" s="174"/>
      <c r="BD2663" s="174"/>
      <c r="BE2663" s="174"/>
      <c r="BF2663" s="174"/>
      <c r="BG2663" s="164"/>
      <c r="BH2663" s="164"/>
      <c r="BI2663" s="164"/>
      <c r="BK2663" s="137">
        <v>1816</v>
      </c>
      <c r="BL2663" s="137">
        <f t="shared" si="543"/>
        <v>11.615999999999765</v>
      </c>
      <c r="BM2663" s="137">
        <f t="shared" si="544"/>
        <v>0.11391529000012603</v>
      </c>
      <c r="BN2663" s="137">
        <f t="shared" si="545"/>
        <v>2.3488872644097936E-4</v>
      </c>
      <c r="BO2663" s="137" t="str">
        <f t="shared" si="546"/>
        <v/>
      </c>
      <c r="BP2663" s="137" t="str">
        <f t="shared" si="542"/>
        <v/>
      </c>
    </row>
    <row r="2664" spans="3:68" ht="20.100000000000001" customHeight="1" x14ac:dyDescent="0.25">
      <c r="C2664" s="12"/>
      <c r="E2664" s="130"/>
      <c r="F2664" s="130"/>
      <c r="S2664" s="138"/>
      <c r="U2664" s="154"/>
      <c r="V2664" s="154"/>
      <c r="AF2664" s="137">
        <v>1840</v>
      </c>
      <c r="AG2664" s="137">
        <f t="shared" si="533"/>
        <v>3.3600000000000003</v>
      </c>
      <c r="AK2664" s="137">
        <f t="shared" si="534"/>
        <v>1.4106022569413824E-3</v>
      </c>
      <c r="AL2664" s="137">
        <f t="shared" si="535"/>
        <v>0.99961028763741799</v>
      </c>
      <c r="AM2664" s="137">
        <f t="shared" si="536"/>
        <v>1.4106022569413824E-3</v>
      </c>
      <c r="AN2664" s="137" t="str">
        <f t="shared" si="537"/>
        <v/>
      </c>
      <c r="AO2664" s="137" t="str">
        <f t="shared" si="538"/>
        <v/>
      </c>
      <c r="AP2664" s="137">
        <f t="shared" si="539"/>
        <v>0</v>
      </c>
      <c r="AQ2664" s="137" t="str">
        <f t="shared" si="540"/>
        <v/>
      </c>
      <c r="AR2664" s="137" t="str">
        <f t="shared" si="541"/>
        <v/>
      </c>
      <c r="AZ2664" s="163"/>
      <c r="BA2664" s="142"/>
      <c r="BB2664" s="163"/>
      <c r="BC2664" s="174"/>
      <c r="BD2664" s="174"/>
      <c r="BE2664" s="174"/>
      <c r="BF2664" s="174"/>
      <c r="BG2664" s="164"/>
      <c r="BH2664" s="164"/>
      <c r="BI2664" s="164"/>
      <c r="BK2664" s="137">
        <v>1817</v>
      </c>
      <c r="BL2664" s="137">
        <f t="shared" si="543"/>
        <v>11.622399999999764</v>
      </c>
      <c r="BM2664" s="137">
        <f t="shared" si="544"/>
        <v>0.11368040127368505</v>
      </c>
      <c r="BN2664" s="137">
        <f t="shared" si="545"/>
        <v>2.3446083280867502E-4</v>
      </c>
      <c r="BO2664" s="137" t="str">
        <f t="shared" si="546"/>
        <v/>
      </c>
      <c r="BP2664" s="137" t="str">
        <f t="shared" si="542"/>
        <v/>
      </c>
    </row>
    <row r="2665" spans="3:68" ht="20.100000000000001" customHeight="1" x14ac:dyDescent="0.25">
      <c r="C2665" s="12"/>
      <c r="E2665" s="130"/>
      <c r="F2665" s="130"/>
      <c r="S2665" s="138"/>
      <c r="U2665" s="154"/>
      <c r="V2665" s="154"/>
      <c r="AF2665" s="137">
        <v>1841</v>
      </c>
      <c r="AG2665" s="137">
        <f t="shared" si="533"/>
        <v>3.3639999999999999</v>
      </c>
      <c r="AK2665" s="137">
        <f t="shared" si="534"/>
        <v>1.3917594607255424E-3</v>
      </c>
      <c r="AL2665" s="137">
        <f t="shared" si="535"/>
        <v>0.99961589228386039</v>
      </c>
      <c r="AM2665" s="137">
        <f t="shared" si="536"/>
        <v>1.3917594607255424E-3</v>
      </c>
      <c r="AN2665" s="137" t="str">
        <f t="shared" si="537"/>
        <v/>
      </c>
      <c r="AO2665" s="137" t="str">
        <f t="shared" si="538"/>
        <v/>
      </c>
      <c r="AP2665" s="137">
        <f t="shared" si="539"/>
        <v>0</v>
      </c>
      <c r="AQ2665" s="137" t="str">
        <f t="shared" si="540"/>
        <v/>
      </c>
      <c r="AR2665" s="137" t="str">
        <f t="shared" si="541"/>
        <v/>
      </c>
      <c r="AZ2665" s="163"/>
      <c r="BA2665" s="142"/>
      <c r="BB2665" s="163"/>
      <c r="BC2665" s="174"/>
      <c r="BD2665" s="174"/>
      <c r="BE2665" s="174"/>
      <c r="BF2665" s="174"/>
      <c r="BG2665" s="164"/>
      <c r="BH2665" s="164"/>
      <c r="BI2665" s="164"/>
      <c r="BK2665" s="137">
        <v>1818</v>
      </c>
      <c r="BL2665" s="137">
        <f t="shared" si="543"/>
        <v>11.628799999999764</v>
      </c>
      <c r="BM2665" s="137">
        <f t="shared" si="544"/>
        <v>0.11344594044087637</v>
      </c>
      <c r="BN2665" s="137">
        <f t="shared" si="545"/>
        <v>2.3403354134866883E-4</v>
      </c>
      <c r="BO2665" s="137" t="str">
        <f t="shared" si="546"/>
        <v/>
      </c>
      <c r="BP2665" s="137" t="str">
        <f t="shared" si="542"/>
        <v/>
      </c>
    </row>
    <row r="2666" spans="3:68" ht="20.100000000000001" customHeight="1" x14ac:dyDescent="0.25">
      <c r="C2666" s="12"/>
      <c r="E2666" s="130"/>
      <c r="F2666" s="130"/>
      <c r="S2666" s="138"/>
      <c r="U2666" s="154"/>
      <c r="V2666" s="154"/>
      <c r="AF2666" s="137">
        <v>1842</v>
      </c>
      <c r="AG2666" s="137">
        <f t="shared" si="533"/>
        <v>3.3680000000000003</v>
      </c>
      <c r="AK2666" s="137">
        <f t="shared" si="534"/>
        <v>1.3731463956796479E-3</v>
      </c>
      <c r="AL2666" s="137">
        <f t="shared" si="535"/>
        <v>0.99962142201941095</v>
      </c>
      <c r="AM2666" s="137">
        <f t="shared" si="536"/>
        <v>1.3731463956796479E-3</v>
      </c>
      <c r="AN2666" s="137" t="str">
        <f t="shared" si="537"/>
        <v/>
      </c>
      <c r="AO2666" s="137" t="str">
        <f t="shared" si="538"/>
        <v/>
      </c>
      <c r="AP2666" s="137">
        <f t="shared" si="539"/>
        <v>0</v>
      </c>
      <c r="AQ2666" s="137" t="str">
        <f t="shared" si="540"/>
        <v/>
      </c>
      <c r="AR2666" s="137" t="str">
        <f t="shared" si="541"/>
        <v/>
      </c>
      <c r="AZ2666" s="163"/>
      <c r="BA2666" s="142"/>
      <c r="BB2666" s="163"/>
      <c r="BC2666" s="174"/>
      <c r="BD2666" s="174"/>
      <c r="BE2666" s="174"/>
      <c r="BF2666" s="174"/>
      <c r="BG2666" s="164"/>
      <c r="BH2666" s="164"/>
      <c r="BI2666" s="164"/>
      <c r="BK2666" s="137">
        <v>1819</v>
      </c>
      <c r="BL2666" s="137">
        <f t="shared" si="543"/>
        <v>11.635199999999763</v>
      </c>
      <c r="BM2666" s="137">
        <f t="shared" si="544"/>
        <v>0.1132119068995277</v>
      </c>
      <c r="BN2666" s="137">
        <f t="shared" si="545"/>
        <v>2.3360685180484619E-4</v>
      </c>
      <c r="BO2666" s="137" t="str">
        <f t="shared" si="546"/>
        <v/>
      </c>
      <c r="BP2666" s="137" t="str">
        <f t="shared" si="542"/>
        <v/>
      </c>
    </row>
    <row r="2667" spans="3:68" ht="20.100000000000001" customHeight="1" x14ac:dyDescent="0.25">
      <c r="C2667" s="12"/>
      <c r="E2667" s="130"/>
      <c r="F2667" s="130"/>
      <c r="S2667" s="138"/>
      <c r="U2667" s="154"/>
      <c r="V2667" s="154"/>
      <c r="AF2667" s="137">
        <v>1843</v>
      </c>
      <c r="AG2667" s="137">
        <f t="shared" si="533"/>
        <v>3.3719999999999999</v>
      </c>
      <c r="AK2667" s="137">
        <f t="shared" si="534"/>
        <v>1.3547605810633695E-3</v>
      </c>
      <c r="AL2667" s="137">
        <f t="shared" si="535"/>
        <v>0.99962687775802539</v>
      </c>
      <c r="AM2667" s="137">
        <f t="shared" si="536"/>
        <v>1.3547605810633695E-3</v>
      </c>
      <c r="AN2667" s="137" t="str">
        <f t="shared" si="537"/>
        <v/>
      </c>
      <c r="AO2667" s="137" t="str">
        <f t="shared" si="538"/>
        <v/>
      </c>
      <c r="AP2667" s="137">
        <f t="shared" si="539"/>
        <v>0</v>
      </c>
      <c r="AQ2667" s="137" t="str">
        <f t="shared" si="540"/>
        <v/>
      </c>
      <c r="AR2667" s="137" t="str">
        <f t="shared" si="541"/>
        <v/>
      </c>
      <c r="AZ2667" s="163"/>
      <c r="BA2667" s="142"/>
      <c r="BB2667" s="163"/>
      <c r="BC2667" s="174"/>
      <c r="BD2667" s="174"/>
      <c r="BE2667" s="174"/>
      <c r="BF2667" s="174"/>
      <c r="BG2667" s="164"/>
      <c r="BH2667" s="164"/>
      <c r="BI2667" s="164"/>
      <c r="BK2667" s="137">
        <v>1820</v>
      </c>
      <c r="BL2667" s="137">
        <f t="shared" si="543"/>
        <v>11.641599999999762</v>
      </c>
      <c r="BM2667" s="137">
        <f t="shared" si="544"/>
        <v>0.11297830004772286</v>
      </c>
      <c r="BN2667" s="137">
        <f t="shared" si="545"/>
        <v>2.331807639193717E-4</v>
      </c>
      <c r="BO2667" s="137" t="str">
        <f t="shared" si="546"/>
        <v/>
      </c>
      <c r="BP2667" s="137" t="str">
        <f t="shared" si="542"/>
        <v/>
      </c>
    </row>
    <row r="2668" spans="3:68" ht="20.100000000000001" customHeight="1" x14ac:dyDescent="0.25">
      <c r="C2668" s="12"/>
      <c r="E2668" s="130"/>
      <c r="F2668" s="130"/>
      <c r="S2668" s="138"/>
      <c r="U2668" s="154"/>
      <c r="V2668" s="154"/>
      <c r="AF2668" s="137">
        <v>1844</v>
      </c>
      <c r="AG2668" s="137">
        <f t="shared" si="533"/>
        <v>3.3760000000000003</v>
      </c>
      <c r="AK2668" s="137">
        <f t="shared" si="534"/>
        <v>1.3365995584978764E-3</v>
      </c>
      <c r="AL2668" s="137">
        <f t="shared" si="535"/>
        <v>0.99963226040378128</v>
      </c>
      <c r="AM2668" s="137">
        <f t="shared" si="536"/>
        <v>1.3365995584978764E-3</v>
      </c>
      <c r="AN2668" s="137" t="str">
        <f t="shared" si="537"/>
        <v/>
      </c>
      <c r="AO2668" s="137" t="str">
        <f t="shared" si="538"/>
        <v/>
      </c>
      <c r="AP2668" s="137">
        <f t="shared" si="539"/>
        <v>0</v>
      </c>
      <c r="AQ2668" s="137" t="str">
        <f t="shared" si="540"/>
        <v/>
      </c>
      <c r="AR2668" s="137" t="str">
        <f t="shared" si="541"/>
        <v/>
      </c>
      <c r="AZ2668" s="163"/>
      <c r="BA2668" s="142"/>
      <c r="BB2668" s="163"/>
      <c r="BC2668" s="174"/>
      <c r="BD2668" s="174"/>
      <c r="BE2668" s="174"/>
      <c r="BF2668" s="174"/>
      <c r="BG2668" s="164"/>
      <c r="BH2668" s="164"/>
      <c r="BI2668" s="164"/>
      <c r="BK2668" s="137">
        <v>1821</v>
      </c>
      <c r="BL2668" s="137">
        <f t="shared" si="543"/>
        <v>11.647999999999762</v>
      </c>
      <c r="BM2668" s="137">
        <f t="shared" si="544"/>
        <v>0.11274511928380349</v>
      </c>
      <c r="BN2668" s="137">
        <f t="shared" si="545"/>
        <v>2.3275527743175928E-4</v>
      </c>
      <c r="BO2668" s="137" t="str">
        <f t="shared" si="546"/>
        <v/>
      </c>
      <c r="BP2668" s="137" t="str">
        <f t="shared" si="542"/>
        <v/>
      </c>
    </row>
    <row r="2669" spans="3:68" ht="20.100000000000001" customHeight="1" x14ac:dyDescent="0.25">
      <c r="C2669" s="12"/>
      <c r="E2669" s="130"/>
      <c r="F2669" s="130"/>
      <c r="S2669" s="138"/>
      <c r="U2669" s="154"/>
      <c r="V2669" s="154"/>
      <c r="AF2669" s="137">
        <v>1845</v>
      </c>
      <c r="AG2669" s="137">
        <f t="shared" si="533"/>
        <v>3.38</v>
      </c>
      <c r="AK2669" s="137">
        <f t="shared" si="534"/>
        <v>1.3186608918227423E-3</v>
      </c>
      <c r="AL2669" s="137">
        <f t="shared" si="535"/>
        <v>0.99963757085096694</v>
      </c>
      <c r="AM2669" s="137">
        <f t="shared" si="536"/>
        <v>1.3186608918227423E-3</v>
      </c>
      <c r="AN2669" s="137" t="str">
        <f t="shared" si="537"/>
        <v/>
      </c>
      <c r="AO2669" s="137" t="str">
        <f t="shared" si="538"/>
        <v/>
      </c>
      <c r="AP2669" s="137">
        <f t="shared" si="539"/>
        <v>0</v>
      </c>
      <c r="AQ2669" s="137" t="str">
        <f t="shared" si="540"/>
        <v/>
      </c>
      <c r="AR2669" s="137" t="str">
        <f t="shared" si="541"/>
        <v/>
      </c>
      <c r="AZ2669" s="163"/>
      <c r="BA2669" s="142"/>
      <c r="BB2669" s="163"/>
      <c r="BC2669" s="174"/>
      <c r="BD2669" s="174"/>
      <c r="BE2669" s="174"/>
      <c r="BF2669" s="174"/>
      <c r="BG2669" s="164"/>
      <c r="BH2669" s="164"/>
      <c r="BI2669" s="164"/>
      <c r="BK2669" s="137">
        <v>1822</v>
      </c>
      <c r="BL2669" s="137">
        <f t="shared" si="543"/>
        <v>11.654399999999761</v>
      </c>
      <c r="BM2669" s="137">
        <f t="shared" si="544"/>
        <v>0.11251236400637173</v>
      </c>
      <c r="BN2669" s="137">
        <f t="shared" si="545"/>
        <v>2.3233039207946893E-4</v>
      </c>
      <c r="BO2669" s="137" t="str">
        <f t="shared" si="546"/>
        <v/>
      </c>
      <c r="BP2669" s="137" t="str">
        <f t="shared" si="542"/>
        <v/>
      </c>
    </row>
    <row r="2670" spans="3:68" ht="20.100000000000001" customHeight="1" x14ac:dyDescent="0.25">
      <c r="C2670" s="12"/>
      <c r="E2670" s="130"/>
      <c r="F2670" s="130"/>
      <c r="S2670" s="138"/>
      <c r="U2670" s="154"/>
      <c r="V2670" s="154"/>
      <c r="AF2670" s="137">
        <v>1846</v>
      </c>
      <c r="AG2670" s="137">
        <f t="shared" si="533"/>
        <v>3.3840000000000003</v>
      </c>
      <c r="AK2670" s="137">
        <f t="shared" si="534"/>
        <v>1.3009421669529281E-3</v>
      </c>
      <c r="AL2670" s="137">
        <f t="shared" si="535"/>
        <v>0.99964280998417065</v>
      </c>
      <c r="AM2670" s="137">
        <f t="shared" si="536"/>
        <v>1.3009421669529281E-3</v>
      </c>
      <c r="AN2670" s="137" t="str">
        <f t="shared" si="537"/>
        <v/>
      </c>
      <c r="AO2670" s="137" t="str">
        <f t="shared" si="538"/>
        <v/>
      </c>
      <c r="AP2670" s="137">
        <f t="shared" si="539"/>
        <v>0</v>
      </c>
      <c r="AQ2670" s="137" t="str">
        <f t="shared" si="540"/>
        <v/>
      </c>
      <c r="AR2670" s="137" t="str">
        <f t="shared" si="541"/>
        <v/>
      </c>
      <c r="AZ2670" s="163"/>
      <c r="BA2670" s="142"/>
      <c r="BB2670" s="163"/>
      <c r="BC2670" s="174"/>
      <c r="BD2670" s="174"/>
      <c r="BE2670" s="174"/>
      <c r="BF2670" s="174"/>
      <c r="BG2670" s="164"/>
      <c r="BH2670" s="164"/>
      <c r="BI2670" s="164"/>
      <c r="BK2670" s="137">
        <v>1823</v>
      </c>
      <c r="BL2670" s="137">
        <f t="shared" si="543"/>
        <v>11.66079999999976</v>
      </c>
      <c r="BM2670" s="137">
        <f t="shared" si="544"/>
        <v>0.11228003361429226</v>
      </c>
      <c r="BN2670" s="137">
        <f t="shared" si="545"/>
        <v>2.3190610759726837E-4</v>
      </c>
      <c r="BO2670" s="137" t="str">
        <f t="shared" si="546"/>
        <v/>
      </c>
      <c r="BP2670" s="137" t="str">
        <f t="shared" si="542"/>
        <v/>
      </c>
    </row>
    <row r="2671" spans="3:68" ht="20.100000000000001" customHeight="1" x14ac:dyDescent="0.25">
      <c r="C2671" s="12"/>
      <c r="E2671" s="130"/>
      <c r="F2671" s="130"/>
      <c r="S2671" s="138"/>
      <c r="U2671" s="154"/>
      <c r="V2671" s="154"/>
      <c r="AF2671" s="137">
        <v>1847</v>
      </c>
      <c r="AG2671" s="137">
        <f t="shared" si="533"/>
        <v>3.3879999999999999</v>
      </c>
      <c r="AK2671" s="137">
        <f t="shared" si="534"/>
        <v>1.2834409917360089E-3</v>
      </c>
      <c r="AL2671" s="137">
        <f t="shared" si="535"/>
        <v>0.99964797867836785</v>
      </c>
      <c r="AM2671" s="137">
        <f t="shared" si="536"/>
        <v>1.2834409917360089E-3</v>
      </c>
      <c r="AN2671" s="137" t="str">
        <f t="shared" si="537"/>
        <v/>
      </c>
      <c r="AO2671" s="137" t="str">
        <f t="shared" si="538"/>
        <v/>
      </c>
      <c r="AP2671" s="137">
        <f t="shared" si="539"/>
        <v>0</v>
      </c>
      <c r="AQ2671" s="137" t="str">
        <f t="shared" si="540"/>
        <v/>
      </c>
      <c r="AR2671" s="137" t="str">
        <f t="shared" si="541"/>
        <v/>
      </c>
      <c r="AZ2671" s="163"/>
      <c r="BA2671" s="142"/>
      <c r="BB2671" s="163"/>
      <c r="BC2671" s="174"/>
      <c r="BD2671" s="174"/>
      <c r="BE2671" s="174"/>
      <c r="BF2671" s="174"/>
      <c r="BG2671" s="164"/>
      <c r="BH2671" s="164"/>
      <c r="BI2671" s="164"/>
      <c r="BK2671" s="137">
        <v>1824</v>
      </c>
      <c r="BL2671" s="137">
        <f t="shared" si="543"/>
        <v>11.66719999999976</v>
      </c>
      <c r="BM2671" s="137">
        <f t="shared" si="544"/>
        <v>0.11204812750669499</v>
      </c>
      <c r="BN2671" s="137">
        <f t="shared" si="545"/>
        <v>2.3148242371831551E-4</v>
      </c>
      <c r="BO2671" s="137" t="str">
        <f t="shared" si="546"/>
        <v/>
      </c>
      <c r="BP2671" s="137" t="str">
        <f t="shared" si="542"/>
        <v/>
      </c>
    </row>
    <row r="2672" spans="3:68" ht="20.100000000000001" customHeight="1" x14ac:dyDescent="0.25">
      <c r="C2672" s="12"/>
      <c r="E2672" s="130"/>
      <c r="F2672" s="130"/>
      <c r="S2672" s="138"/>
      <c r="U2672" s="154"/>
      <c r="V2672" s="154"/>
      <c r="AF2672" s="137">
        <v>1848</v>
      </c>
      <c r="AG2672" s="137">
        <f t="shared" si="533"/>
        <v>3.3920000000000003</v>
      </c>
      <c r="AK2672" s="137">
        <f t="shared" si="534"/>
        <v>1.266154995809495E-3</v>
      </c>
      <c r="AL2672" s="137">
        <f t="shared" si="535"/>
        <v>0.99965307779900925</v>
      </c>
      <c r="AM2672" s="137">
        <f t="shared" si="536"/>
        <v>1.266154995809495E-3</v>
      </c>
      <c r="AN2672" s="137" t="str">
        <f t="shared" si="537"/>
        <v/>
      </c>
      <c r="AO2672" s="137" t="str">
        <f t="shared" si="538"/>
        <v/>
      </c>
      <c r="AP2672" s="137">
        <f t="shared" si="539"/>
        <v>0</v>
      </c>
      <c r="AQ2672" s="137" t="str">
        <f t="shared" si="540"/>
        <v/>
      </c>
      <c r="AR2672" s="137" t="str">
        <f t="shared" si="541"/>
        <v/>
      </c>
      <c r="AZ2672" s="163"/>
      <c r="BA2672" s="142"/>
      <c r="BB2672" s="163"/>
      <c r="BC2672" s="174"/>
      <c r="BD2672" s="174"/>
      <c r="BE2672" s="174"/>
      <c r="BF2672" s="174"/>
      <c r="BG2672" s="164"/>
      <c r="BH2672" s="164"/>
      <c r="BI2672" s="164"/>
      <c r="BK2672" s="137">
        <v>1825</v>
      </c>
      <c r="BL2672" s="137">
        <f t="shared" si="543"/>
        <v>11.673599999999759</v>
      </c>
      <c r="BM2672" s="137">
        <f t="shared" si="544"/>
        <v>0.11181664508297667</v>
      </c>
      <c r="BN2672" s="137">
        <f t="shared" si="545"/>
        <v>2.310593401732286E-4</v>
      </c>
      <c r="BO2672" s="137" t="str">
        <f t="shared" si="546"/>
        <v/>
      </c>
      <c r="BP2672" s="137" t="str">
        <f t="shared" si="542"/>
        <v/>
      </c>
    </row>
    <row r="2673" spans="3:68" ht="20.100000000000001" customHeight="1" x14ac:dyDescent="0.25">
      <c r="C2673" s="12"/>
      <c r="E2673" s="130"/>
      <c r="F2673" s="130"/>
      <c r="S2673" s="138"/>
      <c r="U2673" s="154"/>
      <c r="V2673" s="154"/>
      <c r="AF2673" s="137">
        <v>1849</v>
      </c>
      <c r="AG2673" s="137">
        <f t="shared" si="533"/>
        <v>3.3959999999999999</v>
      </c>
      <c r="AK2673" s="137">
        <f t="shared" si="534"/>
        <v>1.2490818304584136E-3</v>
      </c>
      <c r="AL2673" s="137">
        <f t="shared" si="535"/>
        <v>0.99965810820210743</v>
      </c>
      <c r="AM2673" s="137">
        <f t="shared" si="536"/>
        <v>1.2490818304584136E-3</v>
      </c>
      <c r="AN2673" s="137" t="str">
        <f t="shared" si="537"/>
        <v/>
      </c>
      <c r="AO2673" s="137" t="str">
        <f t="shared" si="538"/>
        <v/>
      </c>
      <c r="AP2673" s="137">
        <f t="shared" si="539"/>
        <v>0</v>
      </c>
      <c r="AQ2673" s="137" t="str">
        <f t="shared" si="540"/>
        <v/>
      </c>
      <c r="AR2673" s="137" t="str">
        <f t="shared" si="541"/>
        <v/>
      </c>
      <c r="AZ2673" s="163"/>
      <c r="BA2673" s="142"/>
      <c r="BB2673" s="163"/>
      <c r="BC2673" s="174"/>
      <c r="BD2673" s="174"/>
      <c r="BE2673" s="174"/>
      <c r="BF2673" s="174"/>
      <c r="BG2673" s="164"/>
      <c r="BH2673" s="164"/>
      <c r="BI2673" s="164"/>
      <c r="BK2673" s="137">
        <v>1826</v>
      </c>
      <c r="BL2673" s="137">
        <f t="shared" si="543"/>
        <v>11.679999999999758</v>
      </c>
      <c r="BM2673" s="137">
        <f t="shared" si="544"/>
        <v>0.11158558574280344</v>
      </c>
      <c r="BN2673" s="137">
        <f t="shared" si="545"/>
        <v>2.3063685669015566E-4</v>
      </c>
      <c r="BO2673" s="137" t="str">
        <f t="shared" si="546"/>
        <v/>
      </c>
      <c r="BP2673" s="137" t="str">
        <f t="shared" si="542"/>
        <v/>
      </c>
    </row>
    <row r="2674" spans="3:68" ht="20.100000000000001" customHeight="1" x14ac:dyDescent="0.25">
      <c r="C2674" s="12"/>
      <c r="E2674" s="130"/>
      <c r="F2674" s="130"/>
      <c r="S2674" s="138"/>
      <c r="U2674" s="154"/>
      <c r="V2674" s="154"/>
      <c r="AF2674" s="137">
        <v>1850</v>
      </c>
      <c r="AG2674" s="137">
        <f t="shared" si="533"/>
        <v>3.4000000000000004</v>
      </c>
      <c r="AK2674" s="137">
        <f t="shared" si="534"/>
        <v>1.2322191684730175E-3</v>
      </c>
      <c r="AL2674" s="137">
        <f t="shared" si="535"/>
        <v>0.99966307073432314</v>
      </c>
      <c r="AM2674" s="137">
        <f t="shared" si="536"/>
        <v>1.2322191684730175E-3</v>
      </c>
      <c r="AN2674" s="137" t="str">
        <f t="shared" si="537"/>
        <v/>
      </c>
      <c r="AO2674" s="137" t="str">
        <f t="shared" si="538"/>
        <v/>
      </c>
      <c r="AP2674" s="137">
        <f t="shared" si="539"/>
        <v>0</v>
      </c>
      <c r="AQ2674" s="137" t="str">
        <f t="shared" si="540"/>
        <v/>
      </c>
      <c r="AR2674" s="137" t="str">
        <f t="shared" si="541"/>
        <v/>
      </c>
      <c r="AZ2674" s="163"/>
      <c r="BA2674" s="142"/>
      <c r="BB2674" s="163"/>
      <c r="BC2674" s="174"/>
      <c r="BD2674" s="174"/>
      <c r="BE2674" s="174"/>
      <c r="BF2674" s="174"/>
      <c r="BG2674" s="164"/>
      <c r="BH2674" s="164"/>
      <c r="BI2674" s="164"/>
      <c r="BK2674" s="137">
        <v>1827</v>
      </c>
      <c r="BL2674" s="137">
        <f t="shared" si="543"/>
        <v>11.686399999999757</v>
      </c>
      <c r="BM2674" s="137">
        <f t="shared" si="544"/>
        <v>0.11135494888611329</v>
      </c>
      <c r="BN2674" s="137">
        <f t="shared" si="545"/>
        <v>2.3021497299559324E-4</v>
      </c>
      <c r="BO2674" s="137" t="str">
        <f t="shared" si="546"/>
        <v/>
      </c>
      <c r="BP2674" s="137" t="str">
        <f t="shared" si="542"/>
        <v/>
      </c>
    </row>
    <row r="2675" spans="3:68" ht="20.100000000000001" customHeight="1" x14ac:dyDescent="0.25">
      <c r="C2675" s="12"/>
      <c r="E2675" s="130"/>
      <c r="F2675" s="130"/>
      <c r="S2675" s="138"/>
      <c r="U2675" s="154"/>
      <c r="V2675" s="154"/>
      <c r="AF2675" s="137">
        <v>1851</v>
      </c>
      <c r="AG2675" s="137">
        <f t="shared" si="533"/>
        <v>3.4039999999999999</v>
      </c>
      <c r="AK2675" s="137">
        <f t="shared" si="534"/>
        <v>1.2155647040067755E-3</v>
      </c>
      <c r="AL2675" s="137">
        <f t="shared" si="535"/>
        <v>0.99966796623305099</v>
      </c>
      <c r="AM2675" s="137">
        <f t="shared" si="536"/>
        <v>1.2155647040067755E-3</v>
      </c>
      <c r="AN2675" s="137" t="str">
        <f t="shared" si="537"/>
        <v/>
      </c>
      <c r="AO2675" s="137" t="str">
        <f t="shared" si="538"/>
        <v/>
      </c>
      <c r="AP2675" s="137">
        <f t="shared" si="539"/>
        <v>0</v>
      </c>
      <c r="AQ2675" s="137" t="str">
        <f t="shared" si="540"/>
        <v/>
      </c>
      <c r="AR2675" s="137" t="str">
        <f t="shared" si="541"/>
        <v/>
      </c>
      <c r="AZ2675" s="163"/>
      <c r="BA2675" s="142"/>
      <c r="BB2675" s="163"/>
      <c r="BC2675" s="174"/>
      <c r="BD2675" s="174"/>
      <c r="BE2675" s="174"/>
      <c r="BF2675" s="174"/>
      <c r="BG2675" s="164"/>
      <c r="BH2675" s="164"/>
      <c r="BI2675" s="164"/>
      <c r="BK2675" s="137">
        <v>1828</v>
      </c>
      <c r="BL2675" s="137">
        <f t="shared" si="543"/>
        <v>11.692799999999757</v>
      </c>
      <c r="BM2675" s="137">
        <f t="shared" si="544"/>
        <v>0.1111247339131177</v>
      </c>
      <c r="BN2675" s="137">
        <f t="shared" si="545"/>
        <v>2.2979368881331785E-4</v>
      </c>
      <c r="BO2675" s="137" t="str">
        <f t="shared" si="546"/>
        <v/>
      </c>
      <c r="BP2675" s="137" t="str">
        <f t="shared" si="542"/>
        <v/>
      </c>
    </row>
    <row r="2676" spans="3:68" ht="20.100000000000001" customHeight="1" x14ac:dyDescent="0.25">
      <c r="C2676" s="12"/>
      <c r="E2676" s="130"/>
      <c r="F2676" s="130"/>
      <c r="S2676" s="138"/>
      <c r="U2676" s="154"/>
      <c r="V2676" s="154"/>
      <c r="AF2676" s="137">
        <v>1852</v>
      </c>
      <c r="AG2676" s="137">
        <f t="shared" si="533"/>
        <v>3.4080000000000004</v>
      </c>
      <c r="AK2676" s="137">
        <f t="shared" si="534"/>
        <v>1.1991161524345082E-3</v>
      </c>
      <c r="AL2676" s="137">
        <f t="shared" si="535"/>
        <v>0.99967279552650479</v>
      </c>
      <c r="AM2676" s="137">
        <f t="shared" si="536"/>
        <v>1.1991161524345082E-3</v>
      </c>
      <c r="AN2676" s="137" t="str">
        <f t="shared" si="537"/>
        <v/>
      </c>
      <c r="AO2676" s="137" t="str">
        <f t="shared" si="538"/>
        <v/>
      </c>
      <c r="AP2676" s="137">
        <f t="shared" si="539"/>
        <v>0</v>
      </c>
      <c r="AQ2676" s="137" t="str">
        <f t="shared" si="540"/>
        <v/>
      </c>
      <c r="AR2676" s="137" t="str">
        <f t="shared" si="541"/>
        <v/>
      </c>
      <c r="AZ2676" s="163"/>
      <c r="BA2676" s="142"/>
      <c r="BB2676" s="163"/>
      <c r="BC2676" s="174"/>
      <c r="BD2676" s="174"/>
      <c r="BE2676" s="174"/>
      <c r="BF2676" s="174"/>
      <c r="BG2676" s="164"/>
      <c r="BH2676" s="164"/>
      <c r="BI2676" s="164"/>
      <c r="BK2676" s="137">
        <v>1829</v>
      </c>
      <c r="BL2676" s="137">
        <f t="shared" si="543"/>
        <v>11.699199999999756</v>
      </c>
      <c r="BM2676" s="137">
        <f t="shared" si="544"/>
        <v>0.11089494022430438</v>
      </c>
      <c r="BN2676" s="137">
        <f t="shared" si="545"/>
        <v>2.2937300386513537E-4</v>
      </c>
      <c r="BO2676" s="137" t="str">
        <f t="shared" si="546"/>
        <v/>
      </c>
      <c r="BP2676" s="137" t="str">
        <f t="shared" si="542"/>
        <v/>
      </c>
    </row>
    <row r="2677" spans="3:68" ht="20.100000000000001" customHeight="1" x14ac:dyDescent="0.25">
      <c r="C2677" s="12"/>
      <c r="E2677" s="130"/>
      <c r="F2677" s="130"/>
      <c r="S2677" s="138"/>
      <c r="U2677" s="154"/>
      <c r="V2677" s="154"/>
      <c r="AF2677" s="137">
        <v>1853</v>
      </c>
      <c r="AG2677" s="137">
        <f t="shared" si="533"/>
        <v>3.4119999999999999</v>
      </c>
      <c r="AK2677" s="137">
        <f t="shared" si="534"/>
        <v>1.1828712502108178E-3</v>
      </c>
      <c r="AL2677" s="137">
        <f t="shared" si="535"/>
        <v>0.99967755943380199</v>
      </c>
      <c r="AM2677" s="137">
        <f t="shared" si="536"/>
        <v>1.1828712502108178E-3</v>
      </c>
      <c r="AN2677" s="137" t="str">
        <f t="shared" si="537"/>
        <v/>
      </c>
      <c r="AO2677" s="137" t="str">
        <f t="shared" si="538"/>
        <v/>
      </c>
      <c r="AP2677" s="137">
        <f t="shared" si="539"/>
        <v>0</v>
      </c>
      <c r="AQ2677" s="137" t="str">
        <f t="shared" si="540"/>
        <v/>
      </c>
      <c r="AR2677" s="137" t="str">
        <f t="shared" si="541"/>
        <v/>
      </c>
      <c r="AZ2677" s="163"/>
      <c r="BA2677" s="142"/>
      <c r="BB2677" s="163"/>
      <c r="BC2677" s="174"/>
      <c r="BD2677" s="174"/>
      <c r="BE2677" s="174"/>
      <c r="BF2677" s="174"/>
      <c r="BG2677" s="164"/>
      <c r="BH2677" s="164"/>
      <c r="BI2677" s="164"/>
      <c r="BK2677" s="137">
        <v>1830</v>
      </c>
      <c r="BL2677" s="137">
        <f t="shared" si="543"/>
        <v>11.705599999999755</v>
      </c>
      <c r="BM2677" s="137">
        <f t="shared" si="544"/>
        <v>0.11066556722043924</v>
      </c>
      <c r="BN2677" s="137">
        <f t="shared" si="545"/>
        <v>2.289529178709504E-4</v>
      </c>
      <c r="BO2677" s="137" t="str">
        <f t="shared" si="546"/>
        <v/>
      </c>
      <c r="BP2677" s="137" t="str">
        <f t="shared" si="542"/>
        <v/>
      </c>
    </row>
    <row r="2678" spans="3:68" ht="20.100000000000001" customHeight="1" x14ac:dyDescent="0.25">
      <c r="C2678" s="12"/>
      <c r="E2678" s="130"/>
      <c r="F2678" s="130"/>
      <c r="S2678" s="138"/>
      <c r="U2678" s="154"/>
      <c r="V2678" s="154"/>
      <c r="AF2678" s="137">
        <v>1854</v>
      </c>
      <c r="AG2678" s="137">
        <f t="shared" si="533"/>
        <v>3.4160000000000004</v>
      </c>
      <c r="AK2678" s="137">
        <f t="shared" si="534"/>
        <v>1.1668277547287043E-3</v>
      </c>
      <c r="AL2678" s="137">
        <f t="shared" si="535"/>
        <v>0.99968225876504779</v>
      </c>
      <c r="AM2678" s="137">
        <f t="shared" si="536"/>
        <v>1.1668277547287043E-3</v>
      </c>
      <c r="AN2678" s="137" t="str">
        <f t="shared" si="537"/>
        <v/>
      </c>
      <c r="AO2678" s="137" t="str">
        <f t="shared" si="538"/>
        <v/>
      </c>
      <c r="AP2678" s="137">
        <f t="shared" si="539"/>
        <v>0</v>
      </c>
      <c r="AQ2678" s="137" t="str">
        <f t="shared" si="540"/>
        <v/>
      </c>
      <c r="AR2678" s="137" t="str">
        <f t="shared" si="541"/>
        <v/>
      </c>
      <c r="AZ2678" s="163"/>
      <c r="BA2678" s="142"/>
      <c r="BB2678" s="163"/>
      <c r="BC2678" s="174"/>
      <c r="BD2678" s="174"/>
      <c r="BE2678" s="174"/>
      <c r="BF2678" s="174"/>
      <c r="BG2678" s="164"/>
      <c r="BH2678" s="164"/>
      <c r="BI2678" s="164"/>
      <c r="BK2678" s="137">
        <v>1831</v>
      </c>
      <c r="BL2678" s="137">
        <f t="shared" si="543"/>
        <v>11.711999999999755</v>
      </c>
      <c r="BM2678" s="137">
        <f t="shared" si="544"/>
        <v>0.11043661430256829</v>
      </c>
      <c r="BN2678" s="137">
        <f t="shared" si="545"/>
        <v>2.2853343054765607E-4</v>
      </c>
      <c r="BO2678" s="137" t="str">
        <f t="shared" si="546"/>
        <v/>
      </c>
      <c r="BP2678" s="137" t="str">
        <f t="shared" si="542"/>
        <v/>
      </c>
    </row>
    <row r="2679" spans="3:68" ht="20.100000000000001" customHeight="1" x14ac:dyDescent="0.25">
      <c r="C2679" s="12"/>
      <c r="E2679" s="130"/>
      <c r="F2679" s="130"/>
      <c r="S2679" s="138"/>
      <c r="U2679" s="154"/>
      <c r="V2679" s="154"/>
      <c r="AF2679" s="137">
        <v>1855</v>
      </c>
      <c r="AG2679" s="137">
        <f t="shared" si="533"/>
        <v>3.42</v>
      </c>
      <c r="AK2679" s="137">
        <f t="shared" si="534"/>
        <v>1.1509834441784845E-3</v>
      </c>
      <c r="AL2679" s="137">
        <f t="shared" si="535"/>
        <v>0.99968689432141877</v>
      </c>
      <c r="AM2679" s="137">
        <f t="shared" si="536"/>
        <v>1.1509834441784845E-3</v>
      </c>
      <c r="AN2679" s="137" t="str">
        <f t="shared" si="537"/>
        <v/>
      </c>
      <c r="AO2679" s="137" t="str">
        <f t="shared" si="538"/>
        <v/>
      </c>
      <c r="AP2679" s="137">
        <f t="shared" si="539"/>
        <v>0</v>
      </c>
      <c r="AQ2679" s="137" t="str">
        <f t="shared" si="540"/>
        <v/>
      </c>
      <c r="AR2679" s="137" t="str">
        <f t="shared" si="541"/>
        <v/>
      </c>
      <c r="AZ2679" s="163"/>
      <c r="BA2679" s="142"/>
      <c r="BB2679" s="163"/>
      <c r="BC2679" s="174"/>
      <c r="BD2679" s="174"/>
      <c r="BE2679" s="174"/>
      <c r="BF2679" s="174"/>
      <c r="BG2679" s="164"/>
      <c r="BH2679" s="164"/>
      <c r="BI2679" s="164"/>
      <c r="BK2679" s="137">
        <v>1832</v>
      </c>
      <c r="BL2679" s="137">
        <f t="shared" si="543"/>
        <v>11.718399999999754</v>
      </c>
      <c r="BM2679" s="137">
        <f t="shared" si="544"/>
        <v>0.11020808087202064</v>
      </c>
      <c r="BN2679" s="137">
        <f t="shared" si="545"/>
        <v>2.2811454161131284E-4</v>
      </c>
      <c r="BO2679" s="137" t="str">
        <f t="shared" si="546"/>
        <v/>
      </c>
      <c r="BP2679" s="137" t="str">
        <f t="shared" si="542"/>
        <v/>
      </c>
    </row>
    <row r="2680" spans="3:68" ht="20.100000000000001" customHeight="1" x14ac:dyDescent="0.25">
      <c r="C2680" s="12"/>
      <c r="E2680" s="130"/>
      <c r="F2680" s="130"/>
      <c r="S2680" s="138"/>
      <c r="U2680" s="154"/>
      <c r="V2680" s="154"/>
      <c r="AF2680" s="137">
        <v>1856</v>
      </c>
      <c r="AG2680" s="137">
        <f t="shared" si="533"/>
        <v>3.4240000000000004</v>
      </c>
      <c r="AK2680" s="137">
        <f t="shared" si="534"/>
        <v>1.1353361174069102E-3</v>
      </c>
      <c r="AL2680" s="137">
        <f t="shared" si="535"/>
        <v>0.99969146689524535</v>
      </c>
      <c r="AM2680" s="137">
        <f t="shared" si="536"/>
        <v>1.1353361174069102E-3</v>
      </c>
      <c r="AN2680" s="137" t="str">
        <f t="shared" si="537"/>
        <v/>
      </c>
      <c r="AO2680" s="137" t="str">
        <f t="shared" si="538"/>
        <v/>
      </c>
      <c r="AP2680" s="137">
        <f t="shared" si="539"/>
        <v>0</v>
      </c>
      <c r="AQ2680" s="137" t="str">
        <f t="shared" si="540"/>
        <v/>
      </c>
      <c r="AR2680" s="137" t="str">
        <f t="shared" si="541"/>
        <v/>
      </c>
      <c r="AZ2680" s="163"/>
      <c r="BA2680" s="142"/>
      <c r="BB2680" s="163"/>
      <c r="BC2680" s="174"/>
      <c r="BD2680" s="174"/>
      <c r="BE2680" s="174"/>
      <c r="BF2680" s="174"/>
      <c r="BG2680" s="164"/>
      <c r="BH2680" s="164"/>
      <c r="BI2680" s="164"/>
      <c r="BK2680" s="137">
        <v>1833</v>
      </c>
      <c r="BL2680" s="137">
        <f t="shared" si="543"/>
        <v>11.724799999999753</v>
      </c>
      <c r="BM2680" s="137">
        <f t="shared" si="544"/>
        <v>0.10997996633040932</v>
      </c>
      <c r="BN2680" s="137">
        <f t="shared" si="545"/>
        <v>2.2769625077416478E-4</v>
      </c>
      <c r="BO2680" s="137" t="str">
        <f t="shared" si="546"/>
        <v/>
      </c>
      <c r="BP2680" s="137" t="str">
        <f t="shared" si="542"/>
        <v/>
      </c>
    </row>
    <row r="2681" spans="3:68" ht="20.100000000000001" customHeight="1" x14ac:dyDescent="0.25">
      <c r="C2681" s="12"/>
      <c r="E2681" s="130"/>
      <c r="F2681" s="130"/>
      <c r="S2681" s="138"/>
      <c r="U2681" s="154"/>
      <c r="V2681" s="154"/>
      <c r="AF2681" s="137">
        <v>1857</v>
      </c>
      <c r="AG2681" s="137">
        <f t="shared" ref="AG2681:AG2744" si="547">AG$818+(AF2681*AG$821)</f>
        <v>3.4279999999999999</v>
      </c>
      <c r="AK2681" s="137">
        <f t="shared" ref="AK2681:AK2744" si="548">_xlfn.NORM.DIST(AG2681,AG$815,AG$816,0)</f>
        <v>1.1198835937766252E-3</v>
      </c>
      <c r="AL2681" s="137">
        <f t="shared" ref="AL2681:AL2744" si="549">_xlfn.NORM.DIST(AG2681,AG$815,AG$816,1)</f>
        <v>0.99969597727009463</v>
      </c>
      <c r="AM2681" s="137">
        <f t="shared" ref="AM2681:AM2744" si="550">IF(OR(AL2681&lt;$AN$820,AL2681&gt;$AN$821),AK2681,"")</f>
        <v>1.1198835937766252E-3</v>
      </c>
      <c r="AN2681" s="137" t="str">
        <f t="shared" ref="AN2681:AN2744" si="551">IF(AND(AL2681&gt;$AN$820,AL2681&lt;$AN$821),AK2681,"")</f>
        <v/>
      </c>
      <c r="AO2681" s="137" t="str">
        <f t="shared" ref="AO2681:AO2744" si="552">IF(AK2681=MAX(AK$824:AK$2815),AK2681,"")</f>
        <v/>
      </c>
      <c r="AP2681" s="137">
        <f t="shared" ref="AP2681:AP2744" si="553">_xlfn.NORM.DIST(AF2681,AN$816,AN$817,0)</f>
        <v>0</v>
      </c>
      <c r="AQ2681" s="137" t="str">
        <f t="shared" ref="AQ2681:AQ2744" si="554">IF(AP2681=MAX(AP$824:AP$2815),AK2681,"")</f>
        <v/>
      </c>
      <c r="AR2681" s="137" t="str">
        <f t="shared" ref="AR2681:AR2744" si="555">IF(AQ2681=MIN(AQ$824:AQ$2815),AQ2681,"")</f>
        <v/>
      </c>
      <c r="AZ2681" s="163"/>
      <c r="BA2681" s="142"/>
      <c r="BB2681" s="163"/>
      <c r="BC2681" s="174"/>
      <c r="BD2681" s="174"/>
      <c r="BE2681" s="174"/>
      <c r="BF2681" s="174"/>
      <c r="BG2681" s="164"/>
      <c r="BH2681" s="164"/>
      <c r="BI2681" s="164"/>
      <c r="BK2681" s="137">
        <v>1834</v>
      </c>
      <c r="BL2681" s="137">
        <f t="shared" si="543"/>
        <v>11.731199999999752</v>
      </c>
      <c r="BM2681" s="137">
        <f t="shared" si="544"/>
        <v>0.10975227007963516</v>
      </c>
      <c r="BN2681" s="137">
        <f t="shared" si="545"/>
        <v>2.2727855774810901E-4</v>
      </c>
      <c r="BO2681" s="137" t="str">
        <f t="shared" si="546"/>
        <v/>
      </c>
      <c r="BP2681" s="137" t="str">
        <f t="shared" si="542"/>
        <v/>
      </c>
    </row>
    <row r="2682" spans="3:68" ht="20.100000000000001" customHeight="1" x14ac:dyDescent="0.25">
      <c r="C2682" s="12"/>
      <c r="E2682" s="130"/>
      <c r="F2682" s="130"/>
      <c r="S2682" s="138"/>
      <c r="U2682" s="154"/>
      <c r="V2682" s="154"/>
      <c r="AF2682" s="137">
        <v>1858</v>
      </c>
      <c r="AG2682" s="137">
        <f t="shared" si="547"/>
        <v>3.4320000000000004</v>
      </c>
      <c r="AK2682" s="137">
        <f t="shared" si="548"/>
        <v>1.1046237130258364E-3</v>
      </c>
      <c r="AL2682" s="137">
        <f t="shared" si="549"/>
        <v>0.99970042622085187</v>
      </c>
      <c r="AM2682" s="137">
        <f t="shared" si="550"/>
        <v>1.1046237130258364E-3</v>
      </c>
      <c r="AN2682" s="137" t="str">
        <f t="shared" si="551"/>
        <v/>
      </c>
      <c r="AO2682" s="137" t="str">
        <f t="shared" si="552"/>
        <v/>
      </c>
      <c r="AP2682" s="137">
        <f t="shared" si="553"/>
        <v>0</v>
      </c>
      <c r="AQ2682" s="137" t="str">
        <f t="shared" si="554"/>
        <v/>
      </c>
      <c r="AR2682" s="137" t="str">
        <f t="shared" si="555"/>
        <v/>
      </c>
      <c r="AZ2682" s="163"/>
      <c r="BA2682" s="142"/>
      <c r="BB2682" s="163"/>
      <c r="BC2682" s="174"/>
      <c r="BD2682" s="174"/>
      <c r="BE2682" s="174"/>
      <c r="BF2682" s="174"/>
      <c r="BG2682" s="164"/>
      <c r="BH2682" s="164"/>
      <c r="BI2682" s="164"/>
      <c r="BK2682" s="137">
        <v>1835</v>
      </c>
      <c r="BL2682" s="137">
        <f t="shared" si="543"/>
        <v>11.737599999999752</v>
      </c>
      <c r="BM2682" s="137">
        <f t="shared" si="544"/>
        <v>0.10952499152188705</v>
      </c>
      <c r="BN2682" s="137">
        <f t="shared" si="545"/>
        <v>2.2686146224153159E-4</v>
      </c>
      <c r="BO2682" s="137" t="str">
        <f t="shared" si="546"/>
        <v/>
      </c>
      <c r="BP2682" s="137" t="str">
        <f t="shared" si="542"/>
        <v/>
      </c>
    </row>
    <row r="2683" spans="3:68" ht="20.100000000000001" customHeight="1" x14ac:dyDescent="0.25">
      <c r="C2683" s="12"/>
      <c r="E2683" s="130"/>
      <c r="F2683" s="130"/>
      <c r="S2683" s="138"/>
      <c r="U2683" s="154"/>
      <c r="V2683" s="154"/>
      <c r="AF2683" s="137">
        <v>1859</v>
      </c>
      <c r="AG2683" s="137">
        <f t="shared" si="547"/>
        <v>3.4359999999999999</v>
      </c>
      <c r="AK2683" s="137">
        <f t="shared" si="548"/>
        <v>1.089554335128328E-3</v>
      </c>
      <c r="AL2683" s="137">
        <f t="shared" si="549"/>
        <v>0.99970481451380178</v>
      </c>
      <c r="AM2683" s="137">
        <f t="shared" si="550"/>
        <v>1.089554335128328E-3</v>
      </c>
      <c r="AN2683" s="137" t="str">
        <f t="shared" si="551"/>
        <v/>
      </c>
      <c r="AO2683" s="137" t="str">
        <f t="shared" si="552"/>
        <v/>
      </c>
      <c r="AP2683" s="137">
        <f t="shared" si="553"/>
        <v>0</v>
      </c>
      <c r="AQ2683" s="137" t="str">
        <f t="shared" si="554"/>
        <v/>
      </c>
      <c r="AR2683" s="137" t="str">
        <f t="shared" si="555"/>
        <v/>
      </c>
      <c r="AZ2683" s="163"/>
      <c r="BA2683" s="142"/>
      <c r="BB2683" s="163"/>
      <c r="BC2683" s="174"/>
      <c r="BD2683" s="174"/>
      <c r="BE2683" s="174"/>
      <c r="BF2683" s="174"/>
      <c r="BG2683" s="164"/>
      <c r="BH2683" s="164"/>
      <c r="BI2683" s="164"/>
      <c r="BK2683" s="137">
        <v>1836</v>
      </c>
      <c r="BL2683" s="137">
        <f t="shared" si="543"/>
        <v>11.743999999999751</v>
      </c>
      <c r="BM2683" s="137">
        <f t="shared" si="544"/>
        <v>0.10929813005964552</v>
      </c>
      <c r="BN2683" s="137">
        <f t="shared" si="545"/>
        <v>2.2644496396140301E-4</v>
      </c>
      <c r="BO2683" s="137" t="str">
        <f t="shared" si="546"/>
        <v/>
      </c>
      <c r="BP2683" s="137" t="str">
        <f t="shared" si="542"/>
        <v/>
      </c>
    </row>
    <row r="2684" spans="3:68" ht="20.100000000000001" customHeight="1" x14ac:dyDescent="0.25">
      <c r="C2684" s="12"/>
      <c r="E2684" s="130"/>
      <c r="F2684" s="130"/>
      <c r="S2684" s="138"/>
      <c r="U2684" s="154"/>
      <c r="V2684" s="154"/>
      <c r="AF2684" s="137">
        <v>1860</v>
      </c>
      <c r="AG2684" s="137">
        <f t="shared" si="547"/>
        <v>3.4400000000000004</v>
      </c>
      <c r="AK2684" s="137">
        <f t="shared" si="548"/>
        <v>1.0746733401537337E-3</v>
      </c>
      <c r="AL2684" s="137">
        <f t="shared" si="549"/>
        <v>0.9997091429067092</v>
      </c>
      <c r="AM2684" s="137">
        <f t="shared" si="550"/>
        <v>1.0746733401537337E-3</v>
      </c>
      <c r="AN2684" s="137" t="str">
        <f t="shared" si="551"/>
        <v/>
      </c>
      <c r="AO2684" s="137" t="str">
        <f t="shared" si="552"/>
        <v/>
      </c>
      <c r="AP2684" s="137">
        <f t="shared" si="553"/>
        <v>0</v>
      </c>
      <c r="AQ2684" s="137" t="str">
        <f t="shared" si="554"/>
        <v/>
      </c>
      <c r="AR2684" s="137" t="str">
        <f t="shared" si="555"/>
        <v/>
      </c>
      <c r="AZ2684" s="163"/>
      <c r="BA2684" s="142"/>
      <c r="BB2684" s="163"/>
      <c r="BC2684" s="174"/>
      <c r="BD2684" s="174"/>
      <c r="BE2684" s="174"/>
      <c r="BF2684" s="174"/>
      <c r="BG2684" s="164"/>
      <c r="BH2684" s="164"/>
      <c r="BI2684" s="164"/>
      <c r="BK2684" s="137">
        <v>1837</v>
      </c>
      <c r="BL2684" s="137">
        <f t="shared" si="543"/>
        <v>11.75039999999975</v>
      </c>
      <c r="BM2684" s="137">
        <f t="shared" si="544"/>
        <v>0.10907168509568411</v>
      </c>
      <c r="BN2684" s="137">
        <f t="shared" si="545"/>
        <v>2.2602906261215416E-4</v>
      </c>
      <c r="BO2684" s="137" t="str">
        <f t="shared" si="546"/>
        <v/>
      </c>
      <c r="BP2684" s="137" t="str">
        <f t="shared" si="542"/>
        <v/>
      </c>
    </row>
    <row r="2685" spans="3:68" ht="20.100000000000001" customHeight="1" x14ac:dyDescent="0.25">
      <c r="C2685" s="12"/>
      <c r="E2685" s="130"/>
      <c r="F2685" s="130"/>
      <c r="S2685" s="138"/>
      <c r="U2685" s="154"/>
      <c r="V2685" s="154"/>
      <c r="AF2685" s="137">
        <v>1861</v>
      </c>
      <c r="AG2685" s="137">
        <f t="shared" si="547"/>
        <v>3.444</v>
      </c>
      <c r="AK2685" s="137">
        <f t="shared" si="548"/>
        <v>1.0599786281281522E-3</v>
      </c>
      <c r="AL2685" s="137">
        <f t="shared" si="549"/>
        <v>0.99971341214889942</v>
      </c>
      <c r="AM2685" s="137">
        <f t="shared" si="550"/>
        <v>1.0599786281281522E-3</v>
      </c>
      <c r="AN2685" s="137" t="str">
        <f t="shared" si="551"/>
        <v/>
      </c>
      <c r="AO2685" s="137" t="str">
        <f t="shared" si="552"/>
        <v/>
      </c>
      <c r="AP2685" s="137">
        <f t="shared" si="553"/>
        <v>0</v>
      </c>
      <c r="AQ2685" s="137" t="str">
        <f t="shared" si="554"/>
        <v/>
      </c>
      <c r="AR2685" s="137" t="str">
        <f t="shared" si="555"/>
        <v/>
      </c>
      <c r="AZ2685" s="163"/>
      <c r="BA2685" s="142"/>
      <c r="BB2685" s="163"/>
      <c r="BC2685" s="174"/>
      <c r="BD2685" s="174"/>
      <c r="BE2685" s="174"/>
      <c r="BF2685" s="174"/>
      <c r="BG2685" s="164"/>
      <c r="BH2685" s="164"/>
      <c r="BI2685" s="164"/>
      <c r="BK2685" s="137">
        <v>1838</v>
      </c>
      <c r="BL2685" s="137">
        <f t="shared" si="543"/>
        <v>11.75679999999975</v>
      </c>
      <c r="BM2685" s="137">
        <f t="shared" si="544"/>
        <v>0.10884565603307196</v>
      </c>
      <c r="BN2685" s="137">
        <f t="shared" si="545"/>
        <v>2.2561375789660609E-4</v>
      </c>
      <c r="BO2685" s="137" t="str">
        <f t="shared" si="546"/>
        <v/>
      </c>
      <c r="BP2685" s="137" t="str">
        <f t="shared" si="542"/>
        <v/>
      </c>
    </row>
    <row r="2686" spans="3:68" ht="20.100000000000001" customHeight="1" x14ac:dyDescent="0.25">
      <c r="C2686" s="12"/>
      <c r="E2686" s="130"/>
      <c r="F2686" s="130"/>
      <c r="S2686" s="138"/>
      <c r="U2686" s="154"/>
      <c r="V2686" s="154"/>
      <c r="AF2686" s="137">
        <v>1862</v>
      </c>
      <c r="AG2686" s="137">
        <f t="shared" si="547"/>
        <v>3.4480000000000004</v>
      </c>
      <c r="AK2686" s="137">
        <f t="shared" si="548"/>
        <v>1.0454681188950439E-3</v>
      </c>
      <c r="AL2686" s="137">
        <f t="shared" si="549"/>
        <v>0.99971762298133715</v>
      </c>
      <c r="AM2686" s="137">
        <f t="shared" si="550"/>
        <v>1.0454681188950439E-3</v>
      </c>
      <c r="AN2686" s="137" t="str">
        <f t="shared" si="551"/>
        <v/>
      </c>
      <c r="AO2686" s="137" t="str">
        <f t="shared" si="552"/>
        <v/>
      </c>
      <c r="AP2686" s="137">
        <f t="shared" si="553"/>
        <v>0</v>
      </c>
      <c r="AQ2686" s="137" t="str">
        <f t="shared" si="554"/>
        <v/>
      </c>
      <c r="AR2686" s="137" t="str">
        <f t="shared" si="555"/>
        <v/>
      </c>
      <c r="AZ2686" s="163"/>
      <c r="BA2686" s="142"/>
      <c r="BB2686" s="163"/>
      <c r="BC2686" s="174"/>
      <c r="BD2686" s="174"/>
      <c r="BE2686" s="174"/>
      <c r="BF2686" s="174"/>
      <c r="BG2686" s="164"/>
      <c r="BH2686" s="164"/>
      <c r="BI2686" s="164"/>
      <c r="BK2686" s="137">
        <v>1839</v>
      </c>
      <c r="BL2686" s="137">
        <f t="shared" si="543"/>
        <v>11.763199999999749</v>
      </c>
      <c r="BM2686" s="137">
        <f t="shared" si="544"/>
        <v>0.10862004227517535</v>
      </c>
      <c r="BN2686" s="137">
        <f t="shared" si="545"/>
        <v>2.2519904951527614E-4</v>
      </c>
      <c r="BO2686" s="137" t="str">
        <f t="shared" si="546"/>
        <v/>
      </c>
      <c r="BP2686" s="137" t="str">
        <f t="shared" si="542"/>
        <v/>
      </c>
    </row>
    <row r="2687" spans="3:68" ht="20.100000000000001" customHeight="1" x14ac:dyDescent="0.25">
      <c r="C2687" s="12"/>
      <c r="E2687" s="130"/>
      <c r="F2687" s="130"/>
      <c r="S2687" s="138"/>
      <c r="U2687" s="154"/>
      <c r="V2687" s="154"/>
      <c r="AF2687" s="137">
        <v>1863</v>
      </c>
      <c r="AG2687" s="137">
        <f t="shared" si="547"/>
        <v>3.452</v>
      </c>
      <c r="AK2687" s="137">
        <f t="shared" si="548"/>
        <v>1.0311397519764927E-3</v>
      </c>
      <c r="AL2687" s="137">
        <f t="shared" si="549"/>
        <v>0.9997217761367061</v>
      </c>
      <c r="AM2687" s="137">
        <f t="shared" si="550"/>
        <v>1.0311397519764927E-3</v>
      </c>
      <c r="AN2687" s="137" t="str">
        <f t="shared" si="551"/>
        <v/>
      </c>
      <c r="AO2687" s="137" t="str">
        <f t="shared" si="552"/>
        <v/>
      </c>
      <c r="AP2687" s="137">
        <f t="shared" si="553"/>
        <v>0</v>
      </c>
      <c r="AQ2687" s="137" t="str">
        <f t="shared" si="554"/>
        <v/>
      </c>
      <c r="AR2687" s="137" t="str">
        <f t="shared" si="555"/>
        <v/>
      </c>
      <c r="AZ2687" s="163"/>
      <c r="BA2687" s="142"/>
      <c r="BB2687" s="163"/>
      <c r="BC2687" s="174"/>
      <c r="BD2687" s="174"/>
      <c r="BE2687" s="174"/>
      <c r="BF2687" s="174"/>
      <c r="BG2687" s="164"/>
      <c r="BH2687" s="164"/>
      <c r="BI2687" s="164"/>
      <c r="BK2687" s="137">
        <v>1840</v>
      </c>
      <c r="BL2687" s="137">
        <f t="shared" si="543"/>
        <v>11.769599999999748</v>
      </c>
      <c r="BM2687" s="137">
        <f t="shared" si="544"/>
        <v>0.10839484322566008</v>
      </c>
      <c r="BN2687" s="137">
        <f t="shared" si="545"/>
        <v>2.2478493716644732E-4</v>
      </c>
      <c r="BO2687" s="137" t="str">
        <f t="shared" si="546"/>
        <v/>
      </c>
      <c r="BP2687" s="137" t="str">
        <f t="shared" si="542"/>
        <v/>
      </c>
    </row>
    <row r="2688" spans="3:68" ht="20.100000000000001" customHeight="1" x14ac:dyDescent="0.25">
      <c r="C2688" s="12"/>
      <c r="E2688" s="130"/>
      <c r="F2688" s="130"/>
      <c r="S2688" s="138"/>
      <c r="U2688" s="154"/>
      <c r="V2688" s="154"/>
      <c r="AF2688" s="137">
        <v>1864</v>
      </c>
      <c r="AG2688" s="137">
        <f t="shared" si="547"/>
        <v>3.4560000000000004</v>
      </c>
      <c r="AK2688" s="137">
        <f t="shared" si="548"/>
        <v>1.0169914864347626E-3</v>
      </c>
      <c r="AL2688" s="137">
        <f t="shared" si="549"/>
        <v>0.99972587233948729</v>
      </c>
      <c r="AM2688" s="137">
        <f t="shared" si="550"/>
        <v>1.0169914864347626E-3</v>
      </c>
      <c r="AN2688" s="137" t="str">
        <f t="shared" si="551"/>
        <v/>
      </c>
      <c r="AO2688" s="137" t="str">
        <f t="shared" si="552"/>
        <v/>
      </c>
      <c r="AP2688" s="137">
        <f t="shared" si="553"/>
        <v>0</v>
      </c>
      <c r="AQ2688" s="137" t="str">
        <f t="shared" si="554"/>
        <v/>
      </c>
      <c r="AR2688" s="137" t="str">
        <f t="shared" si="555"/>
        <v/>
      </c>
      <c r="AZ2688" s="163"/>
      <c r="BA2688" s="142"/>
      <c r="BB2688" s="163"/>
      <c r="BC2688" s="174"/>
      <c r="BD2688" s="174"/>
      <c r="BE2688" s="174"/>
      <c r="BF2688" s="174"/>
      <c r="BG2688" s="164"/>
      <c r="BH2688" s="164"/>
      <c r="BI2688" s="164"/>
      <c r="BK2688" s="137">
        <v>1841</v>
      </c>
      <c r="BL2688" s="137">
        <f t="shared" si="543"/>
        <v>11.775999999999748</v>
      </c>
      <c r="BM2688" s="137">
        <f t="shared" si="544"/>
        <v>0.10817005828849363</v>
      </c>
      <c r="BN2688" s="137">
        <f t="shared" si="545"/>
        <v>2.2437142054662629E-4</v>
      </c>
      <c r="BO2688" s="137" t="str">
        <f t="shared" si="546"/>
        <v/>
      </c>
      <c r="BP2688" s="137" t="str">
        <f t="shared" si="542"/>
        <v/>
      </c>
    </row>
    <row r="2689" spans="3:68" ht="20.100000000000001" customHeight="1" x14ac:dyDescent="0.25">
      <c r="C2689" s="12"/>
      <c r="E2689" s="130"/>
      <c r="F2689" s="130"/>
      <c r="S2689" s="138"/>
      <c r="U2689" s="154"/>
      <c r="V2689" s="154"/>
      <c r="AF2689" s="137">
        <v>1865</v>
      </c>
      <c r="AG2689" s="137">
        <f t="shared" si="547"/>
        <v>3.46</v>
      </c>
      <c r="AK2689" s="137">
        <f t="shared" si="548"/>
        <v>1.0030213007342376E-3</v>
      </c>
      <c r="AL2689" s="137">
        <f t="shared" si="549"/>
        <v>0.99972991230603647</v>
      </c>
      <c r="AM2689" s="137">
        <f t="shared" si="550"/>
        <v>1.0030213007342376E-3</v>
      </c>
      <c r="AN2689" s="137" t="str">
        <f t="shared" si="551"/>
        <v/>
      </c>
      <c r="AO2689" s="137" t="str">
        <f t="shared" si="552"/>
        <v/>
      </c>
      <c r="AP2689" s="137">
        <f t="shared" si="553"/>
        <v>0</v>
      </c>
      <c r="AQ2689" s="137" t="str">
        <f t="shared" si="554"/>
        <v/>
      </c>
      <c r="AR2689" s="137" t="str">
        <f t="shared" si="555"/>
        <v/>
      </c>
      <c r="AZ2689" s="163"/>
      <c r="BA2689" s="142"/>
      <c r="BB2689" s="163"/>
      <c r="BC2689" s="174"/>
      <c r="BD2689" s="174"/>
      <c r="BE2689" s="174"/>
      <c r="BF2689" s="174"/>
      <c r="BG2689" s="164"/>
      <c r="BH2689" s="164"/>
      <c r="BI2689" s="164"/>
      <c r="BK2689" s="137">
        <v>1842</v>
      </c>
      <c r="BL2689" s="137">
        <f t="shared" si="543"/>
        <v>11.782399999999747</v>
      </c>
      <c r="BM2689" s="137">
        <f t="shared" si="544"/>
        <v>0.107945686867947</v>
      </c>
      <c r="BN2689" s="137">
        <f t="shared" si="545"/>
        <v>2.2395849935014089E-4</v>
      </c>
      <c r="BO2689" s="137" t="str">
        <f t="shared" si="546"/>
        <v/>
      </c>
      <c r="BP2689" s="137" t="str">
        <f t="shared" si="542"/>
        <v/>
      </c>
    </row>
    <row r="2690" spans="3:68" ht="20.100000000000001" customHeight="1" x14ac:dyDescent="0.25">
      <c r="C2690" s="12"/>
      <c r="E2690" s="130"/>
      <c r="F2690" s="130"/>
      <c r="S2690" s="138"/>
      <c r="U2690" s="154"/>
      <c r="V2690" s="154"/>
      <c r="AF2690" s="137">
        <v>1866</v>
      </c>
      <c r="AG2690" s="137">
        <f t="shared" si="547"/>
        <v>3.4640000000000004</v>
      </c>
      <c r="AK2690" s="137">
        <f t="shared" si="548"/>
        <v>9.8922719260367419E-4</v>
      </c>
      <c r="AL2690" s="137">
        <f t="shared" si="549"/>
        <v>0.9997338967446624</v>
      </c>
      <c r="AM2690" s="137">
        <f t="shared" si="550"/>
        <v>9.8922719260367419E-4</v>
      </c>
      <c r="AN2690" s="137" t="str">
        <f t="shared" si="551"/>
        <v/>
      </c>
      <c r="AO2690" s="137" t="str">
        <f t="shared" si="552"/>
        <v/>
      </c>
      <c r="AP2690" s="137">
        <f t="shared" si="553"/>
        <v>0</v>
      </c>
      <c r="AQ2690" s="137" t="str">
        <f t="shared" si="554"/>
        <v/>
      </c>
      <c r="AR2690" s="137" t="str">
        <f t="shared" si="555"/>
        <v/>
      </c>
      <c r="AZ2690" s="163"/>
      <c r="BA2690" s="142"/>
      <c r="BB2690" s="163"/>
      <c r="BC2690" s="174"/>
      <c r="BD2690" s="174"/>
      <c r="BE2690" s="174"/>
      <c r="BF2690" s="174"/>
      <c r="BG2690" s="164"/>
      <c r="BH2690" s="164"/>
      <c r="BI2690" s="164"/>
      <c r="BK2690" s="137">
        <v>1843</v>
      </c>
      <c r="BL2690" s="137">
        <f t="shared" si="543"/>
        <v>11.788799999999746</v>
      </c>
      <c r="BM2690" s="137">
        <f t="shared" si="544"/>
        <v>0.10772172836859686</v>
      </c>
      <c r="BN2690" s="137">
        <f t="shared" si="545"/>
        <v>2.2354617326889037E-4</v>
      </c>
      <c r="BO2690" s="137" t="str">
        <f t="shared" si="546"/>
        <v/>
      </c>
      <c r="BP2690" s="137" t="str">
        <f t="shared" si="542"/>
        <v/>
      </c>
    </row>
    <row r="2691" spans="3:68" ht="20.100000000000001" customHeight="1" x14ac:dyDescent="0.25">
      <c r="C2691" s="12"/>
      <c r="E2691" s="130"/>
      <c r="F2691" s="130"/>
      <c r="S2691" s="138"/>
      <c r="U2691" s="154"/>
      <c r="V2691" s="154"/>
      <c r="AF2691" s="137">
        <v>1867</v>
      </c>
      <c r="AG2691" s="137">
        <f t="shared" si="547"/>
        <v>3.468</v>
      </c>
      <c r="AK2691" s="137">
        <f t="shared" si="548"/>
        <v>9.7560717889885414E-4</v>
      </c>
      <c r="AL2691" s="137">
        <f t="shared" si="549"/>
        <v>0.99973782635570241</v>
      </c>
      <c r="AM2691" s="137">
        <f t="shared" si="550"/>
        <v>9.7560717889885414E-4</v>
      </c>
      <c r="AN2691" s="137" t="str">
        <f t="shared" si="551"/>
        <v/>
      </c>
      <c r="AO2691" s="137" t="str">
        <f t="shared" si="552"/>
        <v/>
      </c>
      <c r="AP2691" s="137">
        <f t="shared" si="553"/>
        <v>0</v>
      </c>
      <c r="AQ2691" s="137" t="str">
        <f t="shared" si="554"/>
        <v/>
      </c>
      <c r="AR2691" s="137" t="str">
        <f t="shared" si="555"/>
        <v/>
      </c>
      <c r="AZ2691" s="163"/>
      <c r="BA2691" s="142"/>
      <c r="BB2691" s="163"/>
      <c r="BC2691" s="174"/>
      <c r="BD2691" s="174"/>
      <c r="BE2691" s="174"/>
      <c r="BF2691" s="174"/>
      <c r="BG2691" s="164"/>
      <c r="BH2691" s="164"/>
      <c r="BI2691" s="164"/>
      <c r="BK2691" s="137">
        <v>1844</v>
      </c>
      <c r="BL2691" s="137">
        <f t="shared" si="543"/>
        <v>11.795199999999745</v>
      </c>
      <c r="BM2691" s="137">
        <f t="shared" si="544"/>
        <v>0.10749818219532797</v>
      </c>
      <c r="BN2691" s="137">
        <f t="shared" si="545"/>
        <v>2.2313444199362209E-4</v>
      </c>
      <c r="BO2691" s="137" t="str">
        <f t="shared" si="546"/>
        <v/>
      </c>
      <c r="BP2691" s="137" t="str">
        <f t="shared" si="542"/>
        <v/>
      </c>
    </row>
    <row r="2692" spans="3:68" ht="20.100000000000001" customHeight="1" x14ac:dyDescent="0.25">
      <c r="C2692" s="12"/>
      <c r="E2692" s="130"/>
      <c r="F2692" s="130"/>
      <c r="S2692" s="138"/>
      <c r="U2692" s="154"/>
      <c r="V2692" s="154"/>
      <c r="AF2692" s="137">
        <v>1868</v>
      </c>
      <c r="AG2692" s="137">
        <f t="shared" si="547"/>
        <v>3.4720000000000004</v>
      </c>
      <c r="AK2692" s="137">
        <f t="shared" si="548"/>
        <v>9.6215929546556258E-4</v>
      </c>
      <c r="AL2692" s="137">
        <f t="shared" si="549"/>
        <v>0.99974170183159972</v>
      </c>
      <c r="AM2692" s="137">
        <f t="shared" si="550"/>
        <v>9.6215929546556258E-4</v>
      </c>
      <c r="AN2692" s="137" t="str">
        <f t="shared" si="551"/>
        <v/>
      </c>
      <c r="AO2692" s="137" t="str">
        <f t="shared" si="552"/>
        <v/>
      </c>
      <c r="AP2692" s="137">
        <f t="shared" si="553"/>
        <v>0</v>
      </c>
      <c r="AQ2692" s="137" t="str">
        <f t="shared" si="554"/>
        <v/>
      </c>
      <c r="AR2692" s="137" t="str">
        <f t="shared" si="555"/>
        <v/>
      </c>
      <c r="AZ2692" s="163"/>
      <c r="BA2692" s="142"/>
      <c r="BB2692" s="163"/>
      <c r="BC2692" s="174"/>
      <c r="BD2692" s="174"/>
      <c r="BE2692" s="174"/>
      <c r="BF2692" s="174"/>
      <c r="BG2692" s="164"/>
      <c r="BH2692" s="164"/>
      <c r="BI2692" s="164"/>
      <c r="BK2692" s="137">
        <v>1845</v>
      </c>
      <c r="BL2692" s="137">
        <f t="shared" si="543"/>
        <v>11.801599999999745</v>
      </c>
      <c r="BM2692" s="137">
        <f t="shared" si="544"/>
        <v>0.10727504775333435</v>
      </c>
      <c r="BN2692" s="137">
        <f t="shared" si="545"/>
        <v>2.2272330521247441E-4</v>
      </c>
      <c r="BO2692" s="137" t="str">
        <f t="shared" si="546"/>
        <v/>
      </c>
      <c r="BP2692" s="137" t="str">
        <f t="shared" si="542"/>
        <v/>
      </c>
    </row>
    <row r="2693" spans="3:68" ht="20.100000000000001" customHeight="1" x14ac:dyDescent="0.25">
      <c r="C2693" s="12"/>
      <c r="E2693" s="130"/>
      <c r="F2693" s="130"/>
      <c r="S2693" s="138"/>
      <c r="U2693" s="154"/>
      <c r="V2693" s="154"/>
      <c r="AF2693" s="137">
        <v>1869</v>
      </c>
      <c r="AG2693" s="137">
        <f t="shared" si="547"/>
        <v>3.476</v>
      </c>
      <c r="AK2693" s="137">
        <f t="shared" si="548"/>
        <v>9.4888159700299299E-4</v>
      </c>
      <c r="AL2693" s="137">
        <f t="shared" si="549"/>
        <v>0.99974552385697857</v>
      </c>
      <c r="AM2693" s="137">
        <f t="shared" si="550"/>
        <v>9.4888159700299299E-4</v>
      </c>
      <c r="AN2693" s="137" t="str">
        <f t="shared" si="551"/>
        <v/>
      </c>
      <c r="AO2693" s="137" t="str">
        <f t="shared" si="552"/>
        <v/>
      </c>
      <c r="AP2693" s="137">
        <f t="shared" si="553"/>
        <v>0</v>
      </c>
      <c r="AQ2693" s="137" t="str">
        <f t="shared" si="554"/>
        <v/>
      </c>
      <c r="AR2693" s="137" t="str">
        <f t="shared" si="555"/>
        <v/>
      </c>
      <c r="AZ2693" s="163"/>
      <c r="BA2693" s="142"/>
      <c r="BB2693" s="163"/>
      <c r="BC2693" s="174"/>
      <c r="BD2693" s="174"/>
      <c r="BE2693" s="174"/>
      <c r="BF2693" s="174"/>
      <c r="BG2693" s="164"/>
      <c r="BH2693" s="164"/>
      <c r="BI2693" s="164"/>
      <c r="BK2693" s="137">
        <v>1846</v>
      </c>
      <c r="BL2693" s="137">
        <f t="shared" si="543"/>
        <v>11.807999999999744</v>
      </c>
      <c r="BM2693" s="137">
        <f t="shared" si="544"/>
        <v>0.10705232444812188</v>
      </c>
      <c r="BN2693" s="137">
        <f t="shared" si="545"/>
        <v>2.2231276261129584E-4</v>
      </c>
      <c r="BO2693" s="137" t="str">
        <f t="shared" si="546"/>
        <v/>
      </c>
      <c r="BP2693" s="137" t="str">
        <f t="shared" si="542"/>
        <v/>
      </c>
    </row>
    <row r="2694" spans="3:68" ht="20.100000000000001" customHeight="1" x14ac:dyDescent="0.25">
      <c r="C2694" s="12"/>
      <c r="E2694" s="130"/>
      <c r="F2694" s="130"/>
      <c r="S2694" s="138"/>
      <c r="U2694" s="154"/>
      <c r="V2694" s="154"/>
      <c r="AF2694" s="137">
        <v>1870</v>
      </c>
      <c r="AG2694" s="137">
        <f t="shared" si="547"/>
        <v>3.4800000000000004</v>
      </c>
      <c r="AK2694" s="137">
        <f t="shared" si="548"/>
        <v>9.3577215692747804E-4</v>
      </c>
      <c r="AL2694" s="137">
        <f t="shared" si="549"/>
        <v>0.99974929310871952</v>
      </c>
      <c r="AM2694" s="137">
        <f t="shared" si="550"/>
        <v>9.3577215692747804E-4</v>
      </c>
      <c r="AN2694" s="137" t="str">
        <f t="shared" si="551"/>
        <v/>
      </c>
      <c r="AO2694" s="137" t="str">
        <f t="shared" si="552"/>
        <v/>
      </c>
      <c r="AP2694" s="137">
        <f t="shared" si="553"/>
        <v>0</v>
      </c>
      <c r="AQ2694" s="137" t="str">
        <f t="shared" si="554"/>
        <v/>
      </c>
      <c r="AR2694" s="137" t="str">
        <f t="shared" si="555"/>
        <v/>
      </c>
      <c r="AZ2694" s="163"/>
      <c r="BA2694" s="142"/>
      <c r="BB2694" s="163"/>
      <c r="BC2694" s="174"/>
      <c r="BD2694" s="174"/>
      <c r="BE2694" s="174"/>
      <c r="BF2694" s="174"/>
      <c r="BG2694" s="164"/>
      <c r="BH2694" s="164"/>
      <c r="BI2694" s="164"/>
      <c r="BK2694" s="137">
        <v>1847</v>
      </c>
      <c r="BL2694" s="137">
        <f t="shared" si="543"/>
        <v>11.814399999999743</v>
      </c>
      <c r="BM2694" s="137">
        <f t="shared" si="544"/>
        <v>0.10683001168551058</v>
      </c>
      <c r="BN2694" s="137">
        <f t="shared" si="545"/>
        <v>2.2190281387467203E-4</v>
      </c>
      <c r="BO2694" s="137" t="str">
        <f t="shared" si="546"/>
        <v/>
      </c>
      <c r="BP2694" s="137" t="str">
        <f t="shared" si="542"/>
        <v/>
      </c>
    </row>
    <row r="2695" spans="3:68" ht="20.100000000000001" customHeight="1" x14ac:dyDescent="0.25">
      <c r="C2695" s="12"/>
      <c r="E2695" s="130"/>
      <c r="F2695" s="130"/>
      <c r="S2695" s="138"/>
      <c r="U2695" s="154"/>
      <c r="V2695" s="154"/>
      <c r="AF2695" s="137">
        <v>1871</v>
      </c>
      <c r="AG2695" s="137">
        <f t="shared" si="547"/>
        <v>3.484</v>
      </c>
      <c r="AK2695" s="137">
        <f t="shared" si="548"/>
        <v>9.2282906723667468E-4</v>
      </c>
      <c r="AL2695" s="137">
        <f t="shared" si="549"/>
        <v>0.99975301025603369</v>
      </c>
      <c r="AM2695" s="137">
        <f t="shared" si="550"/>
        <v>9.2282906723667468E-4</v>
      </c>
      <c r="AN2695" s="137" t="str">
        <f t="shared" si="551"/>
        <v/>
      </c>
      <c r="AO2695" s="137" t="str">
        <f t="shared" si="552"/>
        <v/>
      </c>
      <c r="AP2695" s="137">
        <f t="shared" si="553"/>
        <v>0</v>
      </c>
      <c r="AQ2695" s="137" t="str">
        <f t="shared" si="554"/>
        <v/>
      </c>
      <c r="AR2695" s="137" t="str">
        <f t="shared" si="555"/>
        <v/>
      </c>
      <c r="AZ2695" s="163"/>
      <c r="BA2695" s="142"/>
      <c r="BB2695" s="163"/>
      <c r="BC2695" s="174"/>
      <c r="BD2695" s="174"/>
      <c r="BE2695" s="174"/>
      <c r="BF2695" s="174"/>
      <c r="BG2695" s="164"/>
      <c r="BH2695" s="164"/>
      <c r="BI2695" s="164"/>
      <c r="BK2695" s="137">
        <v>1848</v>
      </c>
      <c r="BL2695" s="137">
        <f t="shared" si="543"/>
        <v>11.820799999999743</v>
      </c>
      <c r="BM2695" s="137">
        <f t="shared" si="544"/>
        <v>0.10660810887163591</v>
      </c>
      <c r="BN2695" s="137">
        <f t="shared" si="545"/>
        <v>2.2149345868466286E-4</v>
      </c>
      <c r="BO2695" s="137" t="str">
        <f t="shared" si="546"/>
        <v/>
      </c>
      <c r="BP2695" s="137" t="str">
        <f t="shared" si="542"/>
        <v/>
      </c>
    </row>
    <row r="2696" spans="3:68" ht="20.100000000000001" customHeight="1" x14ac:dyDescent="0.25">
      <c r="C2696" s="12"/>
      <c r="E2696" s="130"/>
      <c r="F2696" s="130"/>
      <c r="S2696" s="138"/>
      <c r="U2696" s="154"/>
      <c r="V2696" s="154"/>
      <c r="AF2696" s="137">
        <v>1872</v>
      </c>
      <c r="AG2696" s="137">
        <f t="shared" si="547"/>
        <v>3.4880000000000004</v>
      </c>
      <c r="AK2696" s="137">
        <f t="shared" si="548"/>
        <v>9.1005043837408771E-4</v>
      </c>
      <c r="AL2696" s="137">
        <f t="shared" si="549"/>
        <v>0.99975667596053763</v>
      </c>
      <c r="AM2696" s="137">
        <f t="shared" si="550"/>
        <v>9.1005043837408771E-4</v>
      </c>
      <c r="AN2696" s="137" t="str">
        <f t="shared" si="551"/>
        <v/>
      </c>
      <c r="AO2696" s="137" t="str">
        <f t="shared" si="552"/>
        <v/>
      </c>
      <c r="AP2696" s="137">
        <f t="shared" si="553"/>
        <v>0</v>
      </c>
      <c r="AQ2696" s="137" t="str">
        <f t="shared" si="554"/>
        <v/>
      </c>
      <c r="AR2696" s="137" t="str">
        <f t="shared" si="555"/>
        <v/>
      </c>
      <c r="AZ2696" s="163"/>
      <c r="BA2696" s="142"/>
      <c r="BB2696" s="163"/>
      <c r="BC2696" s="174"/>
      <c r="BD2696" s="174"/>
      <c r="BE2696" s="174"/>
      <c r="BF2696" s="174"/>
      <c r="BG2696" s="164"/>
      <c r="BH2696" s="164"/>
      <c r="BI2696" s="164"/>
      <c r="BK2696" s="137">
        <v>1849</v>
      </c>
      <c r="BL2696" s="137">
        <f t="shared" si="543"/>
        <v>11.827199999999742</v>
      </c>
      <c r="BM2696" s="137">
        <f t="shared" si="544"/>
        <v>0.10638661541295125</v>
      </c>
      <c r="BN2696" s="137">
        <f t="shared" si="545"/>
        <v>2.2108469672163511E-4</v>
      </c>
      <c r="BO2696" s="137" t="str">
        <f t="shared" si="546"/>
        <v/>
      </c>
      <c r="BP2696" s="137" t="str">
        <f t="shared" si="542"/>
        <v/>
      </c>
    </row>
    <row r="2697" spans="3:68" ht="20.100000000000001" customHeight="1" x14ac:dyDescent="0.25">
      <c r="C2697" s="12"/>
      <c r="E2697" s="130"/>
      <c r="F2697" s="130"/>
      <c r="S2697" s="138"/>
      <c r="U2697" s="154"/>
      <c r="V2697" s="154"/>
      <c r="AF2697" s="137">
        <v>1873</v>
      </c>
      <c r="AG2697" s="137">
        <f t="shared" si="547"/>
        <v>3.492</v>
      </c>
      <c r="AK2697" s="137">
        <f t="shared" si="548"/>
        <v>8.9743439909405621E-4</v>
      </c>
      <c r="AL2697" s="137">
        <f t="shared" si="549"/>
        <v>0.99976029087632601</v>
      </c>
      <c r="AM2697" s="137">
        <f t="shared" si="550"/>
        <v>8.9743439909405621E-4</v>
      </c>
      <c r="AN2697" s="137" t="str">
        <f t="shared" si="551"/>
        <v/>
      </c>
      <c r="AO2697" s="137" t="str">
        <f t="shared" si="552"/>
        <v/>
      </c>
      <c r="AP2697" s="137">
        <f t="shared" si="553"/>
        <v>0</v>
      </c>
      <c r="AQ2697" s="137" t="str">
        <f t="shared" si="554"/>
        <v/>
      </c>
      <c r="AR2697" s="137" t="str">
        <f t="shared" si="555"/>
        <v/>
      </c>
      <c r="AZ2697" s="163"/>
      <c r="BA2697" s="142"/>
      <c r="BB2697" s="163"/>
      <c r="BC2697" s="174"/>
      <c r="BD2697" s="174"/>
      <c r="BE2697" s="174"/>
      <c r="BF2697" s="174"/>
      <c r="BG2697" s="164"/>
      <c r="BH2697" s="164"/>
      <c r="BI2697" s="164"/>
      <c r="BK2697" s="137">
        <v>1850</v>
      </c>
      <c r="BL2697" s="137">
        <f t="shared" si="543"/>
        <v>11.833599999999741</v>
      </c>
      <c r="BM2697" s="137">
        <f t="shared" si="544"/>
        <v>0.10616553071622961</v>
      </c>
      <c r="BN2697" s="137">
        <f t="shared" si="545"/>
        <v>2.2067652766361023E-4</v>
      </c>
      <c r="BO2697" s="137" t="str">
        <f t="shared" si="546"/>
        <v/>
      </c>
      <c r="BP2697" s="137" t="str">
        <f t="shared" si="542"/>
        <v/>
      </c>
    </row>
    <row r="2698" spans="3:68" ht="20.100000000000001" customHeight="1" x14ac:dyDescent="0.25">
      <c r="C2698" s="12"/>
      <c r="E2698" s="130"/>
      <c r="F2698" s="130"/>
      <c r="S2698" s="138"/>
      <c r="U2698" s="154"/>
      <c r="V2698" s="154"/>
      <c r="AF2698" s="137">
        <v>1874</v>
      </c>
      <c r="AG2698" s="137">
        <f t="shared" si="547"/>
        <v>3.4960000000000004</v>
      </c>
      <c r="AK2698" s="137">
        <f t="shared" si="548"/>
        <v>8.8497909632710399E-4</v>
      </c>
      <c r="AL2698" s="137">
        <f t="shared" si="549"/>
        <v>0.999763855650045</v>
      </c>
      <c r="AM2698" s="137">
        <f t="shared" si="550"/>
        <v>8.8497909632710399E-4</v>
      </c>
      <c r="AN2698" s="137" t="str">
        <f t="shared" si="551"/>
        <v/>
      </c>
      <c r="AO2698" s="137" t="str">
        <f t="shared" si="552"/>
        <v/>
      </c>
      <c r="AP2698" s="137">
        <f t="shared" si="553"/>
        <v>0</v>
      </c>
      <c r="AQ2698" s="137" t="str">
        <f t="shared" si="554"/>
        <v/>
      </c>
      <c r="AR2698" s="137" t="str">
        <f t="shared" si="555"/>
        <v/>
      </c>
      <c r="AZ2698" s="163"/>
      <c r="BA2698" s="142"/>
      <c r="BB2698" s="163"/>
      <c r="BC2698" s="174"/>
      <c r="BD2698" s="174"/>
      <c r="BE2698" s="174"/>
      <c r="BF2698" s="174"/>
      <c r="BG2698" s="164"/>
      <c r="BH2698" s="164"/>
      <c r="BI2698" s="164"/>
      <c r="BK2698" s="137">
        <v>1851</v>
      </c>
      <c r="BL2698" s="137">
        <f t="shared" si="543"/>
        <v>11.839999999999741</v>
      </c>
      <c r="BM2698" s="137">
        <f t="shared" si="544"/>
        <v>0.105944854188566</v>
      </c>
      <c r="BN2698" s="137">
        <f t="shared" si="545"/>
        <v>2.2026895118737455E-4</v>
      </c>
      <c r="BO2698" s="137" t="str">
        <f t="shared" si="546"/>
        <v/>
      </c>
      <c r="BP2698" s="137" t="str">
        <f t="shared" si="542"/>
        <v/>
      </c>
    </row>
    <row r="2699" spans="3:68" ht="20.100000000000001" customHeight="1" x14ac:dyDescent="0.25">
      <c r="C2699" s="12"/>
      <c r="E2699" s="130"/>
      <c r="F2699" s="130"/>
      <c r="S2699" s="138"/>
      <c r="U2699" s="154"/>
      <c r="V2699" s="154"/>
      <c r="AF2699" s="137">
        <v>1875</v>
      </c>
      <c r="AG2699" s="137">
        <f t="shared" si="547"/>
        <v>3.5</v>
      </c>
      <c r="AK2699" s="137">
        <f t="shared" si="548"/>
        <v>8.7268269504576015E-4</v>
      </c>
      <c r="AL2699" s="137">
        <f t="shared" si="549"/>
        <v>0.99976737092096446</v>
      </c>
      <c r="AM2699" s="137">
        <f t="shared" si="550"/>
        <v>8.7268269504576015E-4</v>
      </c>
      <c r="AN2699" s="137" t="str">
        <f t="shared" si="551"/>
        <v/>
      </c>
      <c r="AO2699" s="137" t="str">
        <f t="shared" si="552"/>
        <v/>
      </c>
      <c r="AP2699" s="137">
        <f t="shared" si="553"/>
        <v>0</v>
      </c>
      <c r="AQ2699" s="137" t="str">
        <f t="shared" si="554"/>
        <v/>
      </c>
      <c r="AR2699" s="137" t="str">
        <f t="shared" si="555"/>
        <v/>
      </c>
      <c r="AZ2699" s="163"/>
      <c r="BA2699" s="142"/>
      <c r="BB2699" s="163"/>
      <c r="BC2699" s="174"/>
      <c r="BD2699" s="174"/>
      <c r="BE2699" s="174"/>
      <c r="BF2699" s="174"/>
      <c r="BG2699" s="164"/>
      <c r="BH2699" s="164"/>
      <c r="BI2699" s="164"/>
      <c r="BK2699" s="137">
        <v>1852</v>
      </c>
      <c r="BL2699" s="137">
        <f t="shared" si="543"/>
        <v>11.84639999999974</v>
      </c>
      <c r="BM2699" s="137">
        <f t="shared" si="544"/>
        <v>0.10572458523737863</v>
      </c>
      <c r="BN2699" s="137">
        <f t="shared" si="545"/>
        <v>2.198619669667029E-4</v>
      </c>
      <c r="BO2699" s="137" t="str">
        <f t="shared" si="546"/>
        <v/>
      </c>
      <c r="BP2699" s="137" t="str">
        <f t="shared" si="542"/>
        <v/>
      </c>
    </row>
    <row r="2700" spans="3:68" ht="20.100000000000001" customHeight="1" x14ac:dyDescent="0.25">
      <c r="C2700" s="12"/>
      <c r="E2700" s="130"/>
      <c r="F2700" s="130"/>
      <c r="S2700" s="138"/>
      <c r="U2700" s="154"/>
      <c r="V2700" s="154"/>
      <c r="AF2700" s="137">
        <v>1876</v>
      </c>
      <c r="AG2700" s="137">
        <f t="shared" si="547"/>
        <v>3.5040000000000004</v>
      </c>
      <c r="AK2700" s="137">
        <f t="shared" si="548"/>
        <v>8.6054337813075638E-4</v>
      </c>
      <c r="AL2700" s="137">
        <f t="shared" si="549"/>
        <v>0.99977083732105032</v>
      </c>
      <c r="AM2700" s="137">
        <f t="shared" si="550"/>
        <v>8.6054337813075638E-4</v>
      </c>
      <c r="AN2700" s="137" t="str">
        <f t="shared" si="551"/>
        <v/>
      </c>
      <c r="AO2700" s="137" t="str">
        <f t="shared" si="552"/>
        <v/>
      </c>
      <c r="AP2700" s="137">
        <f t="shared" si="553"/>
        <v>0</v>
      </c>
      <c r="AQ2700" s="137" t="str">
        <f t="shared" si="554"/>
        <v/>
      </c>
      <c r="AR2700" s="137" t="str">
        <f t="shared" si="555"/>
        <v/>
      </c>
      <c r="AZ2700" s="163"/>
      <c r="BA2700" s="142"/>
      <c r="BB2700" s="163"/>
      <c r="BC2700" s="174"/>
      <c r="BD2700" s="174"/>
      <c r="BE2700" s="174"/>
      <c r="BF2700" s="174"/>
      <c r="BG2700" s="164"/>
      <c r="BH2700" s="164"/>
      <c r="BI2700" s="164"/>
      <c r="BK2700" s="137">
        <v>1853</v>
      </c>
      <c r="BL2700" s="137">
        <f t="shared" si="543"/>
        <v>11.852799999999739</v>
      </c>
      <c r="BM2700" s="137">
        <f t="shared" si="544"/>
        <v>0.10550472327041192</v>
      </c>
      <c r="BN2700" s="137">
        <f t="shared" si="545"/>
        <v>2.1945557467442645E-4</v>
      </c>
      <c r="BO2700" s="137" t="str">
        <f t="shared" si="546"/>
        <v/>
      </c>
      <c r="BP2700" s="137" t="str">
        <f t="shared" si="542"/>
        <v/>
      </c>
    </row>
    <row r="2701" spans="3:68" ht="20.100000000000001" customHeight="1" x14ac:dyDescent="0.25">
      <c r="C2701" s="12"/>
      <c r="E2701" s="130"/>
      <c r="F2701" s="130"/>
      <c r="S2701" s="138"/>
      <c r="U2701" s="154"/>
      <c r="V2701" s="154"/>
      <c r="AF2701" s="137">
        <v>1877</v>
      </c>
      <c r="AG2701" s="137">
        <f t="shared" si="547"/>
        <v>3.508</v>
      </c>
      <c r="AK2701" s="137">
        <f t="shared" si="548"/>
        <v>8.4855934623771106E-4</v>
      </c>
      <c r="AL2701" s="137">
        <f t="shared" si="549"/>
        <v>0.9997742554750354</v>
      </c>
      <c r="AM2701" s="137">
        <f t="shared" si="550"/>
        <v>8.4855934623771106E-4</v>
      </c>
      <c r="AN2701" s="137" t="str">
        <f t="shared" si="551"/>
        <v/>
      </c>
      <c r="AO2701" s="137" t="str">
        <f t="shared" si="552"/>
        <v/>
      </c>
      <c r="AP2701" s="137">
        <f t="shared" si="553"/>
        <v>0</v>
      </c>
      <c r="AQ2701" s="137" t="str">
        <f t="shared" si="554"/>
        <v/>
      </c>
      <c r="AR2701" s="137" t="str">
        <f t="shared" si="555"/>
        <v/>
      </c>
      <c r="AZ2701" s="163"/>
      <c r="BA2701" s="142"/>
      <c r="BB2701" s="163"/>
      <c r="BC2701" s="174"/>
      <c r="BD2701" s="174"/>
      <c r="BE2701" s="174"/>
      <c r="BF2701" s="174"/>
      <c r="BG2701" s="164"/>
      <c r="BH2701" s="164"/>
      <c r="BI2701" s="164"/>
      <c r="BK2701" s="137">
        <v>1854</v>
      </c>
      <c r="BL2701" s="137">
        <f t="shared" si="543"/>
        <v>11.859199999999738</v>
      </c>
      <c r="BM2701" s="137">
        <f t="shared" si="544"/>
        <v>0.1052852676957375</v>
      </c>
      <c r="BN2701" s="137">
        <f t="shared" si="545"/>
        <v>2.190497739810171E-4</v>
      </c>
      <c r="BO2701" s="137" t="str">
        <f t="shared" si="546"/>
        <v/>
      </c>
      <c r="BP2701" s="137" t="str">
        <f t="shared" si="542"/>
        <v/>
      </c>
    </row>
    <row r="2702" spans="3:68" ht="20.100000000000001" customHeight="1" x14ac:dyDescent="0.25">
      <c r="C2702" s="12"/>
      <c r="E2702" s="130"/>
      <c r="F2702" s="130"/>
      <c r="S2702" s="138"/>
      <c r="U2702" s="154"/>
      <c r="V2702" s="154"/>
      <c r="AF2702" s="137">
        <v>1878</v>
      </c>
      <c r="AG2702" s="137">
        <f t="shared" si="547"/>
        <v>3.5120000000000005</v>
      </c>
      <c r="AK2702" s="137">
        <f t="shared" si="548"/>
        <v>8.3672881766420589E-4</v>
      </c>
      <c r="AL2702" s="137">
        <f t="shared" si="549"/>
        <v>0.99977762600049058</v>
      </c>
      <c r="AM2702" s="137">
        <f t="shared" si="550"/>
        <v>8.3672881766420589E-4</v>
      </c>
      <c r="AN2702" s="137" t="str">
        <f t="shared" si="551"/>
        <v/>
      </c>
      <c r="AO2702" s="137" t="str">
        <f t="shared" si="552"/>
        <v/>
      </c>
      <c r="AP2702" s="137">
        <f t="shared" si="553"/>
        <v>0</v>
      </c>
      <c r="AQ2702" s="137" t="str">
        <f t="shared" si="554"/>
        <v/>
      </c>
      <c r="AR2702" s="137" t="str">
        <f t="shared" si="555"/>
        <v/>
      </c>
      <c r="AZ2702" s="163"/>
      <c r="BA2702" s="142"/>
      <c r="BB2702" s="163"/>
      <c r="BC2702" s="174"/>
      <c r="BD2702" s="174"/>
      <c r="BE2702" s="174"/>
      <c r="BF2702" s="174"/>
      <c r="BG2702" s="164"/>
      <c r="BH2702" s="164"/>
      <c r="BI2702" s="164"/>
      <c r="BK2702" s="137">
        <v>1855</v>
      </c>
      <c r="BL2702" s="137">
        <f t="shared" si="543"/>
        <v>11.865599999999738</v>
      </c>
      <c r="BM2702" s="137">
        <f t="shared" si="544"/>
        <v>0.10506621792175648</v>
      </c>
      <c r="BN2702" s="137">
        <f t="shared" si="545"/>
        <v>2.1864456455500392E-4</v>
      </c>
      <c r="BO2702" s="137" t="str">
        <f t="shared" si="546"/>
        <v/>
      </c>
      <c r="BP2702" s="137" t="str">
        <f t="shared" si="542"/>
        <v/>
      </c>
    </row>
    <row r="2703" spans="3:68" ht="20.100000000000001" customHeight="1" x14ac:dyDescent="0.25">
      <c r="C2703" s="12"/>
      <c r="E2703" s="130"/>
      <c r="F2703" s="130"/>
      <c r="S2703" s="138"/>
      <c r="U2703" s="154"/>
      <c r="V2703" s="154"/>
      <c r="AF2703" s="137">
        <v>1879</v>
      </c>
      <c r="AG2703" s="137">
        <f t="shared" si="547"/>
        <v>3.516</v>
      </c>
      <c r="AK2703" s="137">
        <f t="shared" si="548"/>
        <v>8.2505002821736E-4</v>
      </c>
      <c r="AL2703" s="137">
        <f t="shared" si="549"/>
        <v>0.99978094950789476</v>
      </c>
      <c r="AM2703" s="137">
        <f t="shared" si="550"/>
        <v>8.2505002821736E-4</v>
      </c>
      <c r="AN2703" s="137" t="str">
        <f t="shared" si="551"/>
        <v/>
      </c>
      <c r="AO2703" s="137" t="str">
        <f t="shared" si="552"/>
        <v/>
      </c>
      <c r="AP2703" s="137">
        <f t="shared" si="553"/>
        <v>0</v>
      </c>
      <c r="AQ2703" s="137" t="str">
        <f t="shared" si="554"/>
        <v/>
      </c>
      <c r="AR2703" s="137" t="str">
        <f t="shared" si="555"/>
        <v/>
      </c>
      <c r="AZ2703" s="163"/>
      <c r="BA2703" s="142"/>
      <c r="BB2703" s="163"/>
      <c r="BC2703" s="174"/>
      <c r="BD2703" s="174"/>
      <c r="BE2703" s="174"/>
      <c r="BF2703" s="174"/>
      <c r="BG2703" s="164"/>
      <c r="BH2703" s="164"/>
      <c r="BI2703" s="164"/>
      <c r="BK2703" s="137">
        <v>1856</v>
      </c>
      <c r="BL2703" s="137">
        <f t="shared" si="543"/>
        <v>11.871999999999737</v>
      </c>
      <c r="BM2703" s="137">
        <f t="shared" si="544"/>
        <v>0.10484757335720148</v>
      </c>
      <c r="BN2703" s="137">
        <f t="shared" si="545"/>
        <v>2.1823994606283426E-4</v>
      </c>
      <c r="BO2703" s="137" t="str">
        <f t="shared" si="546"/>
        <v/>
      </c>
      <c r="BP2703" s="137" t="str">
        <f t="shared" si="542"/>
        <v/>
      </c>
    </row>
    <row r="2704" spans="3:68" ht="20.100000000000001" customHeight="1" x14ac:dyDescent="0.25">
      <c r="C2704" s="12"/>
      <c r="E2704" s="130"/>
      <c r="F2704" s="130"/>
      <c r="S2704" s="138"/>
      <c r="U2704" s="154"/>
      <c r="V2704" s="154"/>
      <c r="AF2704" s="137">
        <v>1880</v>
      </c>
      <c r="AG2704" s="137">
        <f t="shared" si="547"/>
        <v>3.5200000000000005</v>
      </c>
      <c r="AK2704" s="137">
        <f t="shared" si="548"/>
        <v>8.1352123108180689E-4</v>
      </c>
      <c r="AL2704" s="137">
        <f t="shared" si="549"/>
        <v>0.99978422660070532</v>
      </c>
      <c r="AM2704" s="137">
        <f t="shared" si="550"/>
        <v>8.1352123108180689E-4</v>
      </c>
      <c r="AN2704" s="137" t="str">
        <f t="shared" si="551"/>
        <v/>
      </c>
      <c r="AO2704" s="137" t="str">
        <f t="shared" si="552"/>
        <v/>
      </c>
      <c r="AP2704" s="137">
        <f t="shared" si="553"/>
        <v>0</v>
      </c>
      <c r="AQ2704" s="137" t="str">
        <f t="shared" si="554"/>
        <v/>
      </c>
      <c r="AR2704" s="137" t="str">
        <f t="shared" si="555"/>
        <v/>
      </c>
      <c r="AZ2704" s="163"/>
      <c r="BA2704" s="142"/>
      <c r="BB2704" s="163"/>
      <c r="BC2704" s="174"/>
      <c r="BD2704" s="174"/>
      <c r="BE2704" s="174"/>
      <c r="BF2704" s="174"/>
      <c r="BG2704" s="164"/>
      <c r="BH2704" s="164"/>
      <c r="BI2704" s="164"/>
      <c r="BK2704" s="137">
        <v>1857</v>
      </c>
      <c r="BL2704" s="137">
        <f t="shared" si="543"/>
        <v>11.878399999999736</v>
      </c>
      <c r="BM2704" s="137">
        <f t="shared" si="544"/>
        <v>0.10462933341113864</v>
      </c>
      <c r="BN2704" s="137">
        <f t="shared" si="545"/>
        <v>2.1783591816972037E-4</v>
      </c>
      <c r="BO2704" s="137" t="str">
        <f t="shared" si="546"/>
        <v/>
      </c>
      <c r="BP2704" s="137" t="str">
        <f t="shared" ref="BP2704:BP2767" si="556">IF($BM2704&lt;(1-$BI$860),$BN2704,"")</f>
        <v/>
      </c>
    </row>
    <row r="2705" spans="3:68" ht="20.100000000000001" customHeight="1" x14ac:dyDescent="0.25">
      <c r="C2705" s="12"/>
      <c r="E2705" s="130"/>
      <c r="F2705" s="130"/>
      <c r="S2705" s="138"/>
      <c r="U2705" s="154"/>
      <c r="V2705" s="154"/>
      <c r="AF2705" s="137">
        <v>1881</v>
      </c>
      <c r="AG2705" s="137">
        <f t="shared" si="547"/>
        <v>3.524</v>
      </c>
      <c r="AK2705" s="137">
        <f t="shared" si="548"/>
        <v>8.0214069668818296E-4</v>
      </c>
      <c r="AL2705" s="137">
        <f t="shared" si="549"/>
        <v>0.99978745787542633</v>
      </c>
      <c r="AM2705" s="137">
        <f t="shared" si="550"/>
        <v>8.0214069668818296E-4</v>
      </c>
      <c r="AN2705" s="137" t="str">
        <f t="shared" si="551"/>
        <v/>
      </c>
      <c r="AO2705" s="137" t="str">
        <f t="shared" si="552"/>
        <v/>
      </c>
      <c r="AP2705" s="137">
        <f t="shared" si="553"/>
        <v>0</v>
      </c>
      <c r="AQ2705" s="137" t="str">
        <f t="shared" si="554"/>
        <v/>
      </c>
      <c r="AR2705" s="137" t="str">
        <f t="shared" si="555"/>
        <v/>
      </c>
      <c r="AZ2705" s="163"/>
      <c r="BA2705" s="142"/>
      <c r="BB2705" s="163"/>
      <c r="BC2705" s="174"/>
      <c r="BD2705" s="174"/>
      <c r="BE2705" s="174"/>
      <c r="BF2705" s="174"/>
      <c r="BG2705" s="164"/>
      <c r="BH2705" s="164"/>
      <c r="BI2705" s="164"/>
      <c r="BK2705" s="137">
        <v>1858</v>
      </c>
      <c r="BL2705" s="137">
        <f t="shared" si="543"/>
        <v>11.884799999999736</v>
      </c>
      <c r="BM2705" s="137">
        <f t="shared" si="544"/>
        <v>0.10441149749296892</v>
      </c>
      <c r="BN2705" s="137">
        <f t="shared" si="545"/>
        <v>2.1743248053804343E-4</v>
      </c>
      <c r="BO2705" s="137" t="str">
        <f t="shared" si="546"/>
        <v/>
      </c>
      <c r="BP2705" s="137" t="str">
        <f t="shared" si="556"/>
        <v/>
      </c>
    </row>
    <row r="2706" spans="3:68" ht="20.100000000000001" customHeight="1" x14ac:dyDescent="0.25">
      <c r="C2706" s="12"/>
      <c r="E2706" s="130"/>
      <c r="F2706" s="130"/>
      <c r="S2706" s="138"/>
      <c r="U2706" s="154"/>
      <c r="V2706" s="154"/>
      <c r="AF2706" s="137">
        <v>1882</v>
      </c>
      <c r="AG2706" s="137">
        <f t="shared" si="547"/>
        <v>3.5280000000000005</v>
      </c>
      <c r="AK2706" s="137">
        <f t="shared" si="548"/>
        <v>7.9090671258203685E-4</v>
      </c>
      <c r="AL2706" s="137">
        <f t="shared" si="549"/>
        <v>0.99979064392167838</v>
      </c>
      <c r="AM2706" s="137">
        <f t="shared" si="550"/>
        <v>7.9090671258203685E-4</v>
      </c>
      <c r="AN2706" s="137" t="str">
        <f t="shared" si="551"/>
        <v/>
      </c>
      <c r="AO2706" s="137" t="str">
        <f t="shared" si="552"/>
        <v/>
      </c>
      <c r="AP2706" s="137">
        <f t="shared" si="553"/>
        <v>0</v>
      </c>
      <c r="AQ2706" s="137" t="str">
        <f t="shared" si="554"/>
        <v/>
      </c>
      <c r="AR2706" s="137" t="str">
        <f t="shared" si="555"/>
        <v/>
      </c>
      <c r="AZ2706" s="163"/>
      <c r="BA2706" s="142"/>
      <c r="BB2706" s="163"/>
      <c r="BC2706" s="174"/>
      <c r="BD2706" s="174"/>
      <c r="BE2706" s="174"/>
      <c r="BF2706" s="174"/>
      <c r="BG2706" s="164"/>
      <c r="BH2706" s="164"/>
      <c r="BI2706" s="164"/>
      <c r="BK2706" s="137">
        <v>1859</v>
      </c>
      <c r="BL2706" s="137">
        <f t="shared" si="543"/>
        <v>11.891199999999735</v>
      </c>
      <c r="BM2706" s="137">
        <f t="shared" si="544"/>
        <v>0.10419406501243088</v>
      </c>
      <c r="BN2706" s="137">
        <f t="shared" si="545"/>
        <v>2.1702963282926868E-4</v>
      </c>
      <c r="BO2706" s="137" t="str">
        <f t="shared" si="546"/>
        <v/>
      </c>
      <c r="BP2706" s="137" t="str">
        <f t="shared" si="556"/>
        <v/>
      </c>
    </row>
    <row r="2707" spans="3:68" ht="20.100000000000001" customHeight="1" x14ac:dyDescent="0.25">
      <c r="C2707" s="12"/>
      <c r="E2707" s="130"/>
      <c r="F2707" s="130"/>
      <c r="S2707" s="138"/>
      <c r="U2707" s="154"/>
      <c r="V2707" s="154"/>
      <c r="AF2707" s="137">
        <v>1883</v>
      </c>
      <c r="AG2707" s="137">
        <f t="shared" si="547"/>
        <v>3.532</v>
      </c>
      <c r="AK2707" s="137">
        <f t="shared" si="548"/>
        <v>7.7981758329325466E-4</v>
      </c>
      <c r="AL2707" s="137">
        <f t="shared" si="549"/>
        <v>0.99979378532226604</v>
      </c>
      <c r="AM2707" s="137">
        <f t="shared" si="550"/>
        <v>7.7981758329325466E-4</v>
      </c>
      <c r="AN2707" s="137" t="str">
        <f t="shared" si="551"/>
        <v/>
      </c>
      <c r="AO2707" s="137" t="str">
        <f t="shared" si="552"/>
        <v/>
      </c>
      <c r="AP2707" s="137">
        <f t="shared" si="553"/>
        <v>0</v>
      </c>
      <c r="AQ2707" s="137" t="str">
        <f t="shared" si="554"/>
        <v/>
      </c>
      <c r="AR2707" s="137" t="str">
        <f t="shared" si="555"/>
        <v/>
      </c>
      <c r="AZ2707" s="163"/>
      <c r="BA2707" s="142"/>
      <c r="BB2707" s="163"/>
      <c r="BC2707" s="174"/>
      <c r="BD2707" s="174"/>
      <c r="BE2707" s="174"/>
      <c r="BF2707" s="174"/>
      <c r="BG2707" s="164"/>
      <c r="BH2707" s="164"/>
      <c r="BI2707" s="164"/>
      <c r="BK2707" s="137">
        <v>1860</v>
      </c>
      <c r="BL2707" s="137">
        <f t="shared" si="543"/>
        <v>11.897599999999734</v>
      </c>
      <c r="BM2707" s="137">
        <f t="shared" si="544"/>
        <v>0.10397703537960161</v>
      </c>
      <c r="BN2707" s="137">
        <f t="shared" si="545"/>
        <v>2.1662737470232174E-4</v>
      </c>
      <c r="BO2707" s="137" t="str">
        <f t="shared" si="546"/>
        <v/>
      </c>
      <c r="BP2707" s="137" t="str">
        <f t="shared" si="556"/>
        <v/>
      </c>
    </row>
    <row r="2708" spans="3:68" ht="20.100000000000001" customHeight="1" x14ac:dyDescent="0.25">
      <c r="C2708" s="12"/>
      <c r="E2708" s="130"/>
      <c r="F2708" s="130"/>
      <c r="S2708" s="138"/>
      <c r="U2708" s="154"/>
      <c r="V2708" s="154"/>
      <c r="AF2708" s="137">
        <v>1884</v>
      </c>
      <c r="AG2708" s="137">
        <f t="shared" si="547"/>
        <v>3.5360000000000005</v>
      </c>
      <c r="AK2708" s="137">
        <f t="shared" si="548"/>
        <v>7.6887163020592116E-4</v>
      </c>
      <c r="AL2708" s="137">
        <f t="shared" si="549"/>
        <v>0.99979688265324562</v>
      </c>
      <c r="AM2708" s="137">
        <f t="shared" si="550"/>
        <v>7.6887163020592116E-4</v>
      </c>
      <c r="AN2708" s="137" t="str">
        <f t="shared" si="551"/>
        <v/>
      </c>
      <c r="AO2708" s="137" t="str">
        <f t="shared" si="552"/>
        <v/>
      </c>
      <c r="AP2708" s="137">
        <f t="shared" si="553"/>
        <v>0</v>
      </c>
      <c r="AQ2708" s="137" t="str">
        <f t="shared" si="554"/>
        <v/>
      </c>
      <c r="AR2708" s="137" t="str">
        <f t="shared" si="555"/>
        <v/>
      </c>
      <c r="AZ2708" s="163"/>
      <c r="BA2708" s="142"/>
      <c r="BB2708" s="163"/>
      <c r="BC2708" s="174"/>
      <c r="BD2708" s="174"/>
      <c r="BE2708" s="174"/>
      <c r="BF2708" s="174"/>
      <c r="BG2708" s="164"/>
      <c r="BH2708" s="164"/>
      <c r="BI2708" s="164"/>
      <c r="BK2708" s="137">
        <v>1861</v>
      </c>
      <c r="BL2708" s="137">
        <f t="shared" si="543"/>
        <v>11.903999999999733</v>
      </c>
      <c r="BM2708" s="137">
        <f t="shared" si="544"/>
        <v>0.10376040800489929</v>
      </c>
      <c r="BN2708" s="137">
        <f t="shared" si="545"/>
        <v>2.1622570581442124E-4</v>
      </c>
      <c r="BO2708" s="137" t="str">
        <f t="shared" si="546"/>
        <v/>
      </c>
      <c r="BP2708" s="137" t="str">
        <f t="shared" si="556"/>
        <v/>
      </c>
    </row>
    <row r="2709" spans="3:68" ht="20.100000000000001" customHeight="1" x14ac:dyDescent="0.25">
      <c r="C2709" s="12"/>
      <c r="E2709" s="130"/>
      <c r="F2709" s="130"/>
      <c r="S2709" s="138"/>
      <c r="U2709" s="154"/>
      <c r="V2709" s="154"/>
      <c r="AF2709" s="137">
        <v>1885</v>
      </c>
      <c r="AG2709" s="137">
        <f t="shared" si="547"/>
        <v>3.54</v>
      </c>
      <c r="AK2709" s="137">
        <f t="shared" si="548"/>
        <v>7.580671914287103E-4</v>
      </c>
      <c r="AL2709" s="137">
        <f t="shared" si="549"/>
        <v>0.99979993648399268</v>
      </c>
      <c r="AM2709" s="137">
        <f t="shared" si="550"/>
        <v>7.580671914287103E-4</v>
      </c>
      <c r="AN2709" s="137" t="str">
        <f t="shared" si="551"/>
        <v/>
      </c>
      <c r="AO2709" s="137" t="str">
        <f t="shared" si="552"/>
        <v/>
      </c>
      <c r="AP2709" s="137">
        <f t="shared" si="553"/>
        <v>0</v>
      </c>
      <c r="AQ2709" s="137" t="str">
        <f t="shared" si="554"/>
        <v/>
      </c>
      <c r="AR2709" s="137" t="str">
        <f t="shared" si="555"/>
        <v/>
      </c>
      <c r="AZ2709" s="163"/>
      <c r="BA2709" s="142"/>
      <c r="BB2709" s="163"/>
      <c r="BC2709" s="174"/>
      <c r="BD2709" s="174"/>
      <c r="BE2709" s="174"/>
      <c r="BF2709" s="174"/>
      <c r="BG2709" s="164"/>
      <c r="BH2709" s="164"/>
      <c r="BI2709" s="164"/>
      <c r="BK2709" s="137">
        <v>1862</v>
      </c>
      <c r="BL2709" s="137">
        <f t="shared" si="543"/>
        <v>11.910399999999733</v>
      </c>
      <c r="BM2709" s="137">
        <f t="shared" si="544"/>
        <v>0.10354418229908487</v>
      </c>
      <c r="BN2709" s="137">
        <f t="shared" si="545"/>
        <v>2.1582462582095396E-4</v>
      </c>
      <c r="BO2709" s="137" t="str">
        <f t="shared" si="546"/>
        <v/>
      </c>
      <c r="BP2709" s="137" t="str">
        <f t="shared" si="556"/>
        <v/>
      </c>
    </row>
    <row r="2710" spans="3:68" ht="20.100000000000001" customHeight="1" x14ac:dyDescent="0.25">
      <c r="C2710" s="12"/>
      <c r="E2710" s="130"/>
      <c r="F2710" s="130"/>
      <c r="S2710" s="138"/>
      <c r="U2710" s="154"/>
      <c r="V2710" s="154"/>
      <c r="AF2710" s="137">
        <v>1886</v>
      </c>
      <c r="AG2710" s="137">
        <f t="shared" si="547"/>
        <v>3.5440000000000005</v>
      </c>
      <c r="AK2710" s="137">
        <f t="shared" si="548"/>
        <v>7.4740262166571856E-4</v>
      </c>
      <c r="AL2710" s="137">
        <f t="shared" si="549"/>
        <v>0.99980294737726838</v>
      </c>
      <c r="AM2710" s="137">
        <f t="shared" si="550"/>
        <v>7.4740262166571856E-4</v>
      </c>
      <c r="AN2710" s="137" t="str">
        <f t="shared" si="551"/>
        <v/>
      </c>
      <c r="AO2710" s="137" t="str">
        <f t="shared" si="552"/>
        <v/>
      </c>
      <c r="AP2710" s="137">
        <f t="shared" si="553"/>
        <v>0</v>
      </c>
      <c r="AQ2710" s="137" t="str">
        <f t="shared" si="554"/>
        <v/>
      </c>
      <c r="AR2710" s="137" t="str">
        <f t="shared" si="555"/>
        <v/>
      </c>
      <c r="AZ2710" s="163"/>
      <c r="BA2710" s="142"/>
      <c r="BB2710" s="163"/>
      <c r="BC2710" s="174"/>
      <c r="BD2710" s="174"/>
      <c r="BE2710" s="174"/>
      <c r="BF2710" s="174"/>
      <c r="BG2710" s="164"/>
      <c r="BH2710" s="164"/>
      <c r="BI2710" s="164"/>
      <c r="BK2710" s="137">
        <v>1863</v>
      </c>
      <c r="BL2710" s="137">
        <f t="shared" si="543"/>
        <v>11.916799999999732</v>
      </c>
      <c r="BM2710" s="137">
        <f t="shared" si="544"/>
        <v>0.10332835767326391</v>
      </c>
      <c r="BN2710" s="137">
        <f t="shared" si="545"/>
        <v>2.1542413437584951E-4</v>
      </c>
      <c r="BO2710" s="137" t="str">
        <f t="shared" si="546"/>
        <v/>
      </c>
      <c r="BP2710" s="137" t="str">
        <f t="shared" si="556"/>
        <v/>
      </c>
    </row>
    <row r="2711" spans="3:68" ht="20.100000000000001" customHeight="1" x14ac:dyDescent="0.25">
      <c r="C2711" s="12"/>
      <c r="E2711" s="130"/>
      <c r="F2711" s="130"/>
      <c r="S2711" s="138"/>
      <c r="U2711" s="154"/>
      <c r="V2711" s="154"/>
      <c r="AF2711" s="137">
        <v>1887</v>
      </c>
      <c r="AG2711" s="137">
        <f t="shared" si="547"/>
        <v>3.548</v>
      </c>
      <c r="AK2711" s="137">
        <f t="shared" si="548"/>
        <v>7.3687629208784005E-4</v>
      </c>
      <c r="AL2711" s="137">
        <f t="shared" si="549"/>
        <v>0.99980591588928558</v>
      </c>
      <c r="AM2711" s="137">
        <f t="shared" si="550"/>
        <v>7.3687629208784005E-4</v>
      </c>
      <c r="AN2711" s="137" t="str">
        <f t="shared" si="551"/>
        <v/>
      </c>
      <c r="AO2711" s="137" t="str">
        <f t="shared" si="552"/>
        <v/>
      </c>
      <c r="AP2711" s="137">
        <f t="shared" si="553"/>
        <v>0</v>
      </c>
      <c r="AQ2711" s="137" t="str">
        <f t="shared" si="554"/>
        <v/>
      </c>
      <c r="AR2711" s="137" t="str">
        <f t="shared" si="555"/>
        <v/>
      </c>
      <c r="AZ2711" s="163"/>
      <c r="BA2711" s="142"/>
      <c r="BB2711" s="163"/>
      <c r="BC2711" s="174"/>
      <c r="BD2711" s="174"/>
      <c r="BE2711" s="174"/>
      <c r="BF2711" s="174"/>
      <c r="BG2711" s="164"/>
      <c r="BH2711" s="164"/>
      <c r="BI2711" s="164"/>
      <c r="BK2711" s="137">
        <v>1864</v>
      </c>
      <c r="BL2711" s="137">
        <f t="shared" si="543"/>
        <v>11.923199999999731</v>
      </c>
      <c r="BM2711" s="137">
        <f t="shared" si="544"/>
        <v>0.10311293353888806</v>
      </c>
      <c r="BN2711" s="137">
        <f t="shared" si="545"/>
        <v>2.1502423113041458E-4</v>
      </c>
      <c r="BO2711" s="137" t="str">
        <f t="shared" si="546"/>
        <v/>
      </c>
      <c r="BP2711" s="137" t="str">
        <f t="shared" si="556"/>
        <v/>
      </c>
    </row>
    <row r="2712" spans="3:68" ht="20.100000000000001" customHeight="1" x14ac:dyDescent="0.25">
      <c r="C2712" s="12"/>
      <c r="E2712" s="130"/>
      <c r="F2712" s="130"/>
      <c r="S2712" s="138"/>
      <c r="U2712" s="154"/>
      <c r="V2712" s="154"/>
      <c r="AF2712" s="137">
        <v>1888</v>
      </c>
      <c r="AG2712" s="137">
        <f t="shared" si="547"/>
        <v>3.5520000000000005</v>
      </c>
      <c r="AK2712" s="137">
        <f t="shared" si="548"/>
        <v>7.2648659020459975E-4</v>
      </c>
      <c r="AL2712" s="137">
        <f t="shared" si="549"/>
        <v>0.99980884256977454</v>
      </c>
      <c r="AM2712" s="137">
        <f t="shared" si="550"/>
        <v>7.2648659020459975E-4</v>
      </c>
      <c r="AN2712" s="137" t="str">
        <f t="shared" si="551"/>
        <v/>
      </c>
      <c r="AO2712" s="137" t="str">
        <f t="shared" si="552"/>
        <v/>
      </c>
      <c r="AP2712" s="137">
        <f t="shared" si="553"/>
        <v>0</v>
      </c>
      <c r="AQ2712" s="137" t="str">
        <f t="shared" si="554"/>
        <v/>
      </c>
      <c r="AR2712" s="137" t="str">
        <f t="shared" si="555"/>
        <v/>
      </c>
      <c r="AZ2712" s="163"/>
      <c r="BA2712" s="142"/>
      <c r="BB2712" s="163"/>
      <c r="BC2712" s="174"/>
      <c r="BD2712" s="174"/>
      <c r="BE2712" s="174"/>
      <c r="BF2712" s="174"/>
      <c r="BG2712" s="164"/>
      <c r="BH2712" s="164"/>
      <c r="BI2712" s="164"/>
      <c r="BK2712" s="137">
        <v>1865</v>
      </c>
      <c r="BL2712" s="137">
        <f t="shared" si="543"/>
        <v>11.929599999999731</v>
      </c>
      <c r="BM2712" s="137">
        <f t="shared" si="544"/>
        <v>0.10289790930775765</v>
      </c>
      <c r="BN2712" s="137">
        <f t="shared" si="545"/>
        <v>2.1462491573487341E-4</v>
      </c>
      <c r="BO2712" s="137" t="str">
        <f t="shared" si="546"/>
        <v/>
      </c>
      <c r="BP2712" s="137" t="str">
        <f t="shared" si="556"/>
        <v/>
      </c>
    </row>
    <row r="2713" spans="3:68" ht="20.100000000000001" customHeight="1" x14ac:dyDescent="0.25">
      <c r="C2713" s="12"/>
      <c r="E2713" s="130"/>
      <c r="F2713" s="130"/>
      <c r="S2713" s="138"/>
      <c r="U2713" s="154"/>
      <c r="V2713" s="154"/>
      <c r="AF2713" s="137">
        <v>1889</v>
      </c>
      <c r="AG2713" s="137">
        <f t="shared" si="547"/>
        <v>3.556</v>
      </c>
      <c r="AK2713" s="137">
        <f t="shared" si="548"/>
        <v>7.1623191973653271E-4</v>
      </c>
      <c r="AL2713" s="137">
        <f t="shared" si="549"/>
        <v>0.99981172796204831</v>
      </c>
      <c r="AM2713" s="137">
        <f t="shared" si="550"/>
        <v>7.1623191973653271E-4</v>
      </c>
      <c r="AN2713" s="137" t="str">
        <f t="shared" si="551"/>
        <v/>
      </c>
      <c r="AO2713" s="137" t="str">
        <f t="shared" si="552"/>
        <v/>
      </c>
      <c r="AP2713" s="137">
        <f t="shared" si="553"/>
        <v>0</v>
      </c>
      <c r="AQ2713" s="137" t="str">
        <f t="shared" si="554"/>
        <v/>
      </c>
      <c r="AR2713" s="137" t="str">
        <f t="shared" si="555"/>
        <v/>
      </c>
      <c r="AZ2713" s="163"/>
      <c r="BA2713" s="142"/>
      <c r="BB2713" s="163"/>
      <c r="BC2713" s="174"/>
      <c r="BD2713" s="174"/>
      <c r="BE2713" s="174"/>
      <c r="BF2713" s="174"/>
      <c r="BG2713" s="164"/>
      <c r="BH2713" s="164"/>
      <c r="BI2713" s="164"/>
      <c r="BK2713" s="137">
        <v>1866</v>
      </c>
      <c r="BL2713" s="137">
        <f t="shared" si="543"/>
        <v>11.93599999999973</v>
      </c>
      <c r="BM2713" s="137">
        <f t="shared" si="544"/>
        <v>0.10268328439202278</v>
      </c>
      <c r="BN2713" s="137">
        <f t="shared" si="545"/>
        <v>2.142261878372298E-4</v>
      </c>
      <c r="BO2713" s="137" t="str">
        <f t="shared" si="546"/>
        <v/>
      </c>
      <c r="BP2713" s="137" t="str">
        <f t="shared" si="556"/>
        <v/>
      </c>
    </row>
    <row r="2714" spans="3:68" ht="20.100000000000001" customHeight="1" x14ac:dyDescent="0.25">
      <c r="C2714" s="12"/>
      <c r="E2714" s="130"/>
      <c r="F2714" s="130"/>
      <c r="S2714" s="138"/>
      <c r="U2714" s="154"/>
      <c r="V2714" s="154"/>
      <c r="AF2714" s="137">
        <v>1890</v>
      </c>
      <c r="AG2714" s="137">
        <f t="shared" si="547"/>
        <v>3.5600000000000005</v>
      </c>
      <c r="AK2714" s="137">
        <f t="shared" si="548"/>
        <v>7.0611070048803501E-4</v>
      </c>
      <c r="AL2714" s="137">
        <f t="shared" si="549"/>
        <v>0.99981457260306672</v>
      </c>
      <c r="AM2714" s="137">
        <f t="shared" si="550"/>
        <v>7.0611070048803501E-4</v>
      </c>
      <c r="AN2714" s="137" t="str">
        <f t="shared" si="551"/>
        <v/>
      </c>
      <c r="AO2714" s="137" t="str">
        <f t="shared" si="552"/>
        <v/>
      </c>
      <c r="AP2714" s="137">
        <f t="shared" si="553"/>
        <v>0</v>
      </c>
      <c r="AQ2714" s="137" t="str">
        <f t="shared" si="554"/>
        <v/>
      </c>
      <c r="AR2714" s="137" t="str">
        <f t="shared" si="555"/>
        <v/>
      </c>
      <c r="AZ2714" s="163"/>
      <c r="BA2714" s="142"/>
      <c r="BB2714" s="163"/>
      <c r="BC2714" s="174"/>
      <c r="BD2714" s="174"/>
      <c r="BE2714" s="174"/>
      <c r="BF2714" s="174"/>
      <c r="BG2714" s="164"/>
      <c r="BH2714" s="164"/>
      <c r="BI2714" s="164"/>
      <c r="BK2714" s="137">
        <v>1867</v>
      </c>
      <c r="BL2714" s="137">
        <f t="shared" si="543"/>
        <v>11.942399999999729</v>
      </c>
      <c r="BM2714" s="137">
        <f t="shared" si="544"/>
        <v>0.10246905820418555</v>
      </c>
      <c r="BN2714" s="137">
        <f t="shared" si="545"/>
        <v>2.1382804708393321E-4</v>
      </c>
      <c r="BO2714" s="137" t="str">
        <f t="shared" si="546"/>
        <v/>
      </c>
      <c r="BP2714" s="137" t="str">
        <f t="shared" si="556"/>
        <v/>
      </c>
    </row>
    <row r="2715" spans="3:68" ht="20.100000000000001" customHeight="1" x14ac:dyDescent="0.25">
      <c r="C2715" s="12"/>
      <c r="E2715" s="130"/>
      <c r="F2715" s="130"/>
      <c r="S2715" s="138"/>
      <c r="U2715" s="154"/>
      <c r="V2715" s="154"/>
      <c r="AF2715" s="137">
        <v>1891</v>
      </c>
      <c r="AG2715" s="137">
        <f t="shared" si="547"/>
        <v>3.5640000000000001</v>
      </c>
      <c r="AK2715" s="137">
        <f t="shared" si="548"/>
        <v>6.9612136822076872E-4</v>
      </c>
      <c r="AL2715" s="137">
        <f t="shared" si="549"/>
        <v>0.99981737702350082</v>
      </c>
      <c r="AM2715" s="137">
        <f t="shared" si="550"/>
        <v>6.9612136822076872E-4</v>
      </c>
      <c r="AN2715" s="137" t="str">
        <f t="shared" si="551"/>
        <v/>
      </c>
      <c r="AO2715" s="137" t="str">
        <f t="shared" si="552"/>
        <v/>
      </c>
      <c r="AP2715" s="137">
        <f t="shared" si="553"/>
        <v>0</v>
      </c>
      <c r="AQ2715" s="137" t="str">
        <f t="shared" si="554"/>
        <v/>
      </c>
      <c r="AR2715" s="137" t="str">
        <f t="shared" si="555"/>
        <v/>
      </c>
      <c r="AZ2715" s="163"/>
      <c r="BA2715" s="142"/>
      <c r="BB2715" s="163"/>
      <c r="BC2715" s="174"/>
      <c r="BD2715" s="174"/>
      <c r="BE2715" s="174"/>
      <c r="BF2715" s="174"/>
      <c r="BG2715" s="164"/>
      <c r="BH2715" s="164"/>
      <c r="BI2715" s="164"/>
      <c r="BK2715" s="137">
        <v>1868</v>
      </c>
      <c r="BL2715" s="137">
        <f t="shared" si="543"/>
        <v>11.948799999999729</v>
      </c>
      <c r="BM2715" s="137">
        <f t="shared" si="544"/>
        <v>0.10225523015710161</v>
      </c>
      <c r="BN2715" s="137">
        <f t="shared" si="545"/>
        <v>2.1343049311918494E-4</v>
      </c>
      <c r="BO2715" s="137" t="str">
        <f t="shared" si="546"/>
        <v/>
      </c>
      <c r="BP2715" s="137" t="str">
        <f t="shared" si="556"/>
        <v/>
      </c>
    </row>
    <row r="2716" spans="3:68" ht="20.100000000000001" customHeight="1" x14ac:dyDescent="0.25">
      <c r="C2716" s="12"/>
      <c r="E2716" s="130"/>
      <c r="F2716" s="130"/>
      <c r="S2716" s="138"/>
      <c r="U2716" s="154"/>
      <c r="V2716" s="154"/>
      <c r="AF2716" s="137">
        <v>1892</v>
      </c>
      <c r="AG2716" s="137">
        <f t="shared" si="547"/>
        <v>3.5680000000000005</v>
      </c>
      <c r="AK2716" s="137">
        <f t="shared" si="548"/>
        <v>6.8626237452755121E-4</v>
      </c>
      <c r="AL2716" s="137">
        <f t="shared" si="549"/>
        <v>0.99982014174779654</v>
      </c>
      <c r="AM2716" s="137">
        <f t="shared" si="550"/>
        <v>6.8626237452755121E-4</v>
      </c>
      <c r="AN2716" s="137" t="str">
        <f t="shared" si="551"/>
        <v/>
      </c>
      <c r="AO2716" s="137" t="str">
        <f t="shared" si="552"/>
        <v/>
      </c>
      <c r="AP2716" s="137">
        <f t="shared" si="553"/>
        <v>0</v>
      </c>
      <c r="AQ2716" s="137" t="str">
        <f t="shared" si="554"/>
        <v/>
      </c>
      <c r="AR2716" s="137" t="str">
        <f t="shared" si="555"/>
        <v/>
      </c>
      <c r="AZ2716" s="163"/>
      <c r="BA2716" s="142"/>
      <c r="BB2716" s="163"/>
      <c r="BC2716" s="174"/>
      <c r="BD2716" s="174"/>
      <c r="BE2716" s="174"/>
      <c r="BF2716" s="174"/>
      <c r="BG2716" s="164"/>
      <c r="BH2716" s="164"/>
      <c r="BI2716" s="164"/>
      <c r="BK2716" s="137">
        <v>1869</v>
      </c>
      <c r="BL2716" s="137">
        <f t="shared" si="543"/>
        <v>11.955199999999728</v>
      </c>
      <c r="BM2716" s="137">
        <f t="shared" si="544"/>
        <v>0.10204179966398243</v>
      </c>
      <c r="BN2716" s="137">
        <f t="shared" si="545"/>
        <v>2.1303352558618704E-4</v>
      </c>
      <c r="BO2716" s="137" t="str">
        <f t="shared" si="546"/>
        <v/>
      </c>
      <c r="BP2716" s="137" t="str">
        <f t="shared" si="556"/>
        <v/>
      </c>
    </row>
    <row r="2717" spans="3:68" ht="20.100000000000001" customHeight="1" x14ac:dyDescent="0.25">
      <c r="C2717" s="12"/>
      <c r="E2717" s="130"/>
      <c r="F2717" s="130"/>
      <c r="S2717" s="138"/>
      <c r="U2717" s="154"/>
      <c r="V2717" s="154"/>
      <c r="AF2717" s="137">
        <v>1893</v>
      </c>
      <c r="AG2717" s="137">
        <f t="shared" si="547"/>
        <v>3.5720000000000001</v>
      </c>
      <c r="AK2717" s="137">
        <f t="shared" si="548"/>
        <v>6.7653218670680473E-4</v>
      </c>
      <c r="AL2717" s="137">
        <f t="shared" si="549"/>
        <v>0.99982286729423753</v>
      </c>
      <c r="AM2717" s="137">
        <f t="shared" si="550"/>
        <v>6.7653218670680473E-4</v>
      </c>
      <c r="AN2717" s="137" t="str">
        <f t="shared" si="551"/>
        <v/>
      </c>
      <c r="AO2717" s="137" t="str">
        <f t="shared" si="552"/>
        <v/>
      </c>
      <c r="AP2717" s="137">
        <f t="shared" si="553"/>
        <v>0</v>
      </c>
      <c r="AQ2717" s="137" t="str">
        <f t="shared" si="554"/>
        <v/>
      </c>
      <c r="AR2717" s="137" t="str">
        <f t="shared" si="555"/>
        <v/>
      </c>
      <c r="AZ2717" s="163"/>
      <c r="BA2717" s="142"/>
      <c r="BB2717" s="163"/>
      <c r="BC2717" s="174"/>
      <c r="BD2717" s="174"/>
      <c r="BE2717" s="174"/>
      <c r="BF2717" s="174"/>
      <c r="BG2717" s="164"/>
      <c r="BH2717" s="164"/>
      <c r="BI2717" s="164"/>
      <c r="BK2717" s="137">
        <v>1870</v>
      </c>
      <c r="BL2717" s="137">
        <f t="shared" si="543"/>
        <v>11.961599999999727</v>
      </c>
      <c r="BM2717" s="137">
        <f t="shared" si="544"/>
        <v>0.10182876613839624</v>
      </c>
      <c r="BN2717" s="137">
        <f t="shared" si="545"/>
        <v>2.1263714412547707E-4</v>
      </c>
      <c r="BO2717" s="137" t="str">
        <f t="shared" si="546"/>
        <v/>
      </c>
      <c r="BP2717" s="137" t="str">
        <f t="shared" si="556"/>
        <v/>
      </c>
    </row>
    <row r="2718" spans="3:68" ht="20.100000000000001" customHeight="1" x14ac:dyDescent="0.25">
      <c r="C2718" s="12"/>
      <c r="E2718" s="130"/>
      <c r="F2718" s="130"/>
      <c r="S2718" s="138"/>
      <c r="U2718" s="154"/>
      <c r="V2718" s="154"/>
      <c r="AF2718" s="137">
        <v>1894</v>
      </c>
      <c r="AG2718" s="137">
        <f t="shared" si="547"/>
        <v>3.5760000000000005</v>
      </c>
      <c r="AK2718" s="137">
        <f t="shared" si="548"/>
        <v>6.6692928763750108E-4</v>
      </c>
      <c r="AL2718" s="137">
        <f t="shared" si="549"/>
        <v>0.99982555417500785</v>
      </c>
      <c r="AM2718" s="137">
        <f t="shared" si="550"/>
        <v>6.6692928763750108E-4</v>
      </c>
      <c r="AN2718" s="137" t="str">
        <f t="shared" si="551"/>
        <v/>
      </c>
      <c r="AO2718" s="137" t="str">
        <f t="shared" si="552"/>
        <v/>
      </c>
      <c r="AP2718" s="137">
        <f t="shared" si="553"/>
        <v>0</v>
      </c>
      <c r="AQ2718" s="137" t="str">
        <f t="shared" si="554"/>
        <v/>
      </c>
      <c r="AR2718" s="137" t="str">
        <f t="shared" si="555"/>
        <v/>
      </c>
      <c r="AZ2718" s="163"/>
      <c r="BA2718" s="142"/>
      <c r="BB2718" s="163"/>
      <c r="BC2718" s="174"/>
      <c r="BD2718" s="174"/>
      <c r="BE2718" s="174"/>
      <c r="BF2718" s="174"/>
      <c r="BG2718" s="164"/>
      <c r="BH2718" s="164"/>
      <c r="BI2718" s="164"/>
      <c r="BK2718" s="137">
        <v>1871</v>
      </c>
      <c r="BL2718" s="137">
        <f t="shared" si="543"/>
        <v>11.967999999999726</v>
      </c>
      <c r="BM2718" s="137">
        <f t="shared" si="544"/>
        <v>0.10161612899427076</v>
      </c>
      <c r="BN2718" s="137">
        <f t="shared" si="545"/>
        <v>2.1224134837674602E-4</v>
      </c>
      <c r="BO2718" s="137" t="str">
        <f t="shared" si="546"/>
        <v/>
      </c>
      <c r="BP2718" s="137" t="str">
        <f t="shared" si="556"/>
        <v/>
      </c>
    </row>
    <row r="2719" spans="3:68" ht="20.100000000000001" customHeight="1" x14ac:dyDescent="0.25">
      <c r="C2719" s="12"/>
      <c r="E2719" s="130"/>
      <c r="F2719" s="130"/>
      <c r="S2719" s="138"/>
      <c r="U2719" s="154"/>
      <c r="V2719" s="154"/>
      <c r="AF2719" s="137">
        <v>1895</v>
      </c>
      <c r="AG2719" s="137">
        <f t="shared" si="547"/>
        <v>3.58</v>
      </c>
      <c r="AK2719" s="137">
        <f t="shared" si="548"/>
        <v>6.5745217565467645E-4</v>
      </c>
      <c r="AL2719" s="137">
        <f t="shared" si="549"/>
        <v>0.99982820289625407</v>
      </c>
      <c r="AM2719" s="137">
        <f t="shared" si="550"/>
        <v>6.5745217565467645E-4</v>
      </c>
      <c r="AN2719" s="137" t="str">
        <f t="shared" si="551"/>
        <v/>
      </c>
      <c r="AO2719" s="137" t="str">
        <f t="shared" si="552"/>
        <v/>
      </c>
      <c r="AP2719" s="137">
        <f t="shared" si="553"/>
        <v>0</v>
      </c>
      <c r="AQ2719" s="137" t="str">
        <f t="shared" si="554"/>
        <v/>
      </c>
      <c r="AR2719" s="137" t="str">
        <f t="shared" si="555"/>
        <v/>
      </c>
      <c r="AZ2719" s="163"/>
      <c r="BA2719" s="142"/>
      <c r="BB2719" s="163"/>
      <c r="BC2719" s="174"/>
      <c r="BD2719" s="174"/>
      <c r="BE2719" s="174"/>
      <c r="BF2719" s="174"/>
      <c r="BG2719" s="164"/>
      <c r="BH2719" s="164"/>
      <c r="BI2719" s="164"/>
      <c r="BK2719" s="137">
        <v>1872</v>
      </c>
      <c r="BL2719" s="137">
        <f t="shared" si="543"/>
        <v>11.974399999999726</v>
      </c>
      <c r="BM2719" s="137">
        <f t="shared" si="544"/>
        <v>0.10140388764589402</v>
      </c>
      <c r="BN2719" s="137">
        <f t="shared" si="545"/>
        <v>2.1184613797683993E-4</v>
      </c>
      <c r="BO2719" s="137" t="str">
        <f t="shared" si="546"/>
        <v/>
      </c>
      <c r="BP2719" s="137" t="str">
        <f t="shared" si="556"/>
        <v/>
      </c>
    </row>
    <row r="2720" spans="3:68" ht="20.100000000000001" customHeight="1" x14ac:dyDescent="0.25">
      <c r="C2720" s="12"/>
      <c r="E2720" s="130"/>
      <c r="F2720" s="130"/>
      <c r="S2720" s="138"/>
      <c r="U2720" s="154"/>
      <c r="V2720" s="154"/>
      <c r="AF2720" s="137">
        <v>1896</v>
      </c>
      <c r="AG2720" s="137">
        <f t="shared" si="547"/>
        <v>3.5840000000000005</v>
      </c>
      <c r="AK2720" s="137">
        <f t="shared" si="548"/>
        <v>6.480993644254466E-4</v>
      </c>
      <c r="AL2720" s="137">
        <f t="shared" si="549"/>
        <v>0.99983081395814677</v>
      </c>
      <c r="AM2720" s="137">
        <f t="shared" si="550"/>
        <v>6.480993644254466E-4</v>
      </c>
      <c r="AN2720" s="137" t="str">
        <f t="shared" si="551"/>
        <v/>
      </c>
      <c r="AO2720" s="137" t="str">
        <f t="shared" si="552"/>
        <v/>
      </c>
      <c r="AP2720" s="137">
        <f t="shared" si="553"/>
        <v>0</v>
      </c>
      <c r="AQ2720" s="137" t="str">
        <f t="shared" si="554"/>
        <v/>
      </c>
      <c r="AR2720" s="137" t="str">
        <f t="shared" si="555"/>
        <v/>
      </c>
      <c r="AZ2720" s="163"/>
      <c r="BA2720" s="142"/>
      <c r="BB2720" s="163"/>
      <c r="BC2720" s="174"/>
      <c r="BD2720" s="174"/>
      <c r="BE2720" s="174"/>
      <c r="BF2720" s="174"/>
      <c r="BG2720" s="164"/>
      <c r="BH2720" s="164"/>
      <c r="BI2720" s="164"/>
      <c r="BK2720" s="137">
        <v>1873</v>
      </c>
      <c r="BL2720" s="137">
        <f t="shared" si="543"/>
        <v>11.980799999999725</v>
      </c>
      <c r="BM2720" s="137">
        <f t="shared" si="544"/>
        <v>0.10119204150791718</v>
      </c>
      <c r="BN2720" s="137">
        <f t="shared" si="545"/>
        <v>2.1145151256206363E-4</v>
      </c>
      <c r="BO2720" s="137" t="str">
        <f t="shared" si="546"/>
        <v/>
      </c>
      <c r="BP2720" s="137" t="str">
        <f t="shared" si="556"/>
        <v/>
      </c>
    </row>
    <row r="2721" spans="3:68" ht="20.100000000000001" customHeight="1" x14ac:dyDescent="0.25">
      <c r="C2721" s="12"/>
      <c r="E2721" s="130"/>
      <c r="F2721" s="130"/>
      <c r="S2721" s="138"/>
      <c r="U2721" s="154"/>
      <c r="V2721" s="154"/>
      <c r="AF2721" s="137">
        <v>1897</v>
      </c>
      <c r="AG2721" s="137">
        <f t="shared" si="547"/>
        <v>3.5880000000000001</v>
      </c>
      <c r="AK2721" s="137">
        <f t="shared" si="548"/>
        <v>6.388693828256049E-4</v>
      </c>
      <c r="AL2721" s="137">
        <f t="shared" si="549"/>
        <v>0.99983338785494169</v>
      </c>
      <c r="AM2721" s="137">
        <f t="shared" si="550"/>
        <v>6.388693828256049E-4</v>
      </c>
      <c r="AN2721" s="137" t="str">
        <f t="shared" si="551"/>
        <v/>
      </c>
      <c r="AO2721" s="137" t="str">
        <f t="shared" si="552"/>
        <v/>
      </c>
      <c r="AP2721" s="137">
        <f t="shared" si="553"/>
        <v>0</v>
      </c>
      <c r="AQ2721" s="137" t="str">
        <f t="shared" si="554"/>
        <v/>
      </c>
      <c r="AR2721" s="137" t="str">
        <f t="shared" si="555"/>
        <v/>
      </c>
      <c r="AZ2721" s="163"/>
      <c r="BA2721" s="142"/>
      <c r="BB2721" s="163"/>
      <c r="BC2721" s="174"/>
      <c r="BD2721" s="174"/>
      <c r="BE2721" s="174"/>
      <c r="BF2721" s="174"/>
      <c r="BG2721" s="164"/>
      <c r="BH2721" s="164"/>
      <c r="BI2721" s="164"/>
      <c r="BK2721" s="137">
        <v>1874</v>
      </c>
      <c r="BL2721" s="137">
        <f t="shared" si="543"/>
        <v>11.987199999999724</v>
      </c>
      <c r="BM2721" s="137">
        <f t="shared" si="544"/>
        <v>0.10098058999535511</v>
      </c>
      <c r="BN2721" s="137">
        <f t="shared" si="545"/>
        <v>2.1105747176598799E-4</v>
      </c>
      <c r="BO2721" s="137" t="str">
        <f t="shared" si="546"/>
        <v/>
      </c>
      <c r="BP2721" s="137" t="str">
        <f t="shared" si="556"/>
        <v/>
      </c>
    </row>
    <row r="2722" spans="3:68" ht="20.100000000000001" customHeight="1" x14ac:dyDescent="0.25">
      <c r="C2722" s="12"/>
      <c r="E2722" s="130"/>
      <c r="F2722" s="130"/>
      <c r="S2722" s="138"/>
      <c r="U2722" s="154"/>
      <c r="V2722" s="154"/>
      <c r="AF2722" s="137">
        <v>1898</v>
      </c>
      <c r="AG2722" s="137">
        <f t="shared" si="547"/>
        <v>3.5920000000000005</v>
      </c>
      <c r="AK2722" s="137">
        <f t="shared" si="548"/>
        <v>6.297607748167284E-4</v>
      </c>
      <c r="AL2722" s="137">
        <f t="shared" si="549"/>
        <v>0.99983592507504016</v>
      </c>
      <c r="AM2722" s="137">
        <f t="shared" si="550"/>
        <v>6.297607748167284E-4</v>
      </c>
      <c r="AN2722" s="137" t="str">
        <f t="shared" si="551"/>
        <v/>
      </c>
      <c r="AO2722" s="137" t="str">
        <f t="shared" si="552"/>
        <v/>
      </c>
      <c r="AP2722" s="137">
        <f t="shared" si="553"/>
        <v>0</v>
      </c>
      <c r="AQ2722" s="137" t="str">
        <f t="shared" si="554"/>
        <v/>
      </c>
      <c r="AR2722" s="137" t="str">
        <f t="shared" si="555"/>
        <v/>
      </c>
      <c r="AZ2722" s="163"/>
      <c r="BA2722" s="142"/>
      <c r="BB2722" s="163"/>
      <c r="BC2722" s="174"/>
      <c r="BD2722" s="174"/>
      <c r="BE2722" s="174"/>
      <c r="BF2722" s="174"/>
      <c r="BG2722" s="164"/>
      <c r="BH2722" s="164"/>
      <c r="BI2722" s="164"/>
      <c r="BK2722" s="137">
        <v>1875</v>
      </c>
      <c r="BL2722" s="137">
        <f t="shared" si="543"/>
        <v>11.993599999999724</v>
      </c>
      <c r="BM2722" s="137">
        <f t="shared" si="544"/>
        <v>0.10076953252358913</v>
      </c>
      <c r="BN2722" s="137">
        <f t="shared" si="545"/>
        <v>2.1066401522112921E-4</v>
      </c>
      <c r="BO2722" s="137" t="str">
        <f t="shared" si="546"/>
        <v/>
      </c>
      <c r="BP2722" s="137" t="str">
        <f t="shared" si="556"/>
        <v/>
      </c>
    </row>
    <row r="2723" spans="3:68" ht="20.100000000000001" customHeight="1" x14ac:dyDescent="0.25">
      <c r="C2723" s="12"/>
      <c r="E2723" s="130"/>
      <c r="F2723" s="130"/>
      <c r="S2723" s="138"/>
      <c r="U2723" s="154"/>
      <c r="V2723" s="154"/>
      <c r="AF2723" s="137">
        <v>1899</v>
      </c>
      <c r="AG2723" s="137">
        <f t="shared" si="547"/>
        <v>3.5960000000000001</v>
      </c>
      <c r="AK2723" s="137">
        <f t="shared" si="548"/>
        <v>6.2077209932386967E-4</v>
      </c>
      <c r="AL2723" s="137">
        <f t="shared" si="549"/>
        <v>0.99983842610104956</v>
      </c>
      <c r="AM2723" s="137">
        <f t="shared" si="550"/>
        <v>6.2077209932386967E-4</v>
      </c>
      <c r="AN2723" s="137" t="str">
        <f t="shared" si="551"/>
        <v/>
      </c>
      <c r="AO2723" s="137" t="str">
        <f t="shared" si="552"/>
        <v/>
      </c>
      <c r="AP2723" s="137">
        <f t="shared" si="553"/>
        <v>0</v>
      </c>
      <c r="AQ2723" s="137" t="str">
        <f t="shared" si="554"/>
        <v/>
      </c>
      <c r="AR2723" s="137" t="str">
        <f t="shared" si="555"/>
        <v/>
      </c>
      <c r="AZ2723" s="163"/>
      <c r="BA2723" s="142"/>
      <c r="BB2723" s="163"/>
      <c r="BC2723" s="174"/>
      <c r="BD2723" s="174"/>
      <c r="BE2723" s="174"/>
      <c r="BF2723" s="174"/>
      <c r="BG2723" s="164"/>
      <c r="BH2723" s="164"/>
      <c r="BI2723" s="164"/>
      <c r="BK2723" s="137">
        <v>1876</v>
      </c>
      <c r="BL2723" s="137">
        <f t="shared" si="543"/>
        <v>11.999999999999723</v>
      </c>
      <c r="BM2723" s="137">
        <f t="shared" si="544"/>
        <v>0.100558868508368</v>
      </c>
      <c r="BN2723" s="137">
        <f t="shared" si="545"/>
        <v>2.1027114255793566E-4</v>
      </c>
      <c r="BO2723" s="137" t="str">
        <f t="shared" si="546"/>
        <v/>
      </c>
      <c r="BP2723" s="137" t="str">
        <f t="shared" si="556"/>
        <v/>
      </c>
    </row>
    <row r="2724" spans="3:68" ht="20.100000000000001" customHeight="1" x14ac:dyDescent="0.25">
      <c r="C2724" s="12"/>
      <c r="E2724" s="130"/>
      <c r="F2724" s="130"/>
      <c r="S2724" s="138"/>
      <c r="U2724" s="154"/>
      <c r="V2724" s="154"/>
      <c r="AF2724" s="137">
        <v>1900</v>
      </c>
      <c r="AG2724" s="137">
        <f t="shared" si="547"/>
        <v>3.6000000000000005</v>
      </c>
      <c r="AK2724" s="137">
        <f t="shared" si="548"/>
        <v>6.1190193011377092E-4</v>
      </c>
      <c r="AL2724" s="137">
        <f t="shared" si="549"/>
        <v>0.99984089140984245</v>
      </c>
      <c r="AM2724" s="137">
        <f t="shared" si="550"/>
        <v>6.1190193011377092E-4</v>
      </c>
      <c r="AN2724" s="137" t="str">
        <f t="shared" si="551"/>
        <v/>
      </c>
      <c r="AO2724" s="137" t="str">
        <f t="shared" si="552"/>
        <v/>
      </c>
      <c r="AP2724" s="137">
        <f t="shared" si="553"/>
        <v>0</v>
      </c>
      <c r="AQ2724" s="137" t="str">
        <f t="shared" si="554"/>
        <v/>
      </c>
      <c r="AR2724" s="137" t="str">
        <f t="shared" si="555"/>
        <v/>
      </c>
      <c r="AZ2724" s="163"/>
      <c r="BA2724" s="142"/>
      <c r="BB2724" s="163"/>
      <c r="BC2724" s="174"/>
      <c r="BD2724" s="174"/>
      <c r="BE2724" s="174"/>
      <c r="BF2724" s="174"/>
      <c r="BG2724" s="164"/>
      <c r="BH2724" s="164"/>
      <c r="BI2724" s="164"/>
      <c r="BK2724" s="137">
        <v>1877</v>
      </c>
      <c r="BL2724" s="137">
        <f t="shared" si="543"/>
        <v>12.006399999999722</v>
      </c>
      <c r="BM2724" s="137">
        <f t="shared" si="544"/>
        <v>0.10034859736581006</v>
      </c>
      <c r="BN2724" s="137">
        <f t="shared" si="545"/>
        <v>2.0987885340505164E-4</v>
      </c>
      <c r="BO2724" s="137" t="str">
        <f t="shared" si="546"/>
        <v/>
      </c>
      <c r="BP2724" s="137" t="str">
        <f t="shared" si="556"/>
        <v/>
      </c>
    </row>
    <row r="2725" spans="3:68" ht="20.100000000000001" customHeight="1" x14ac:dyDescent="0.25">
      <c r="C2725" s="12"/>
      <c r="E2725" s="130"/>
      <c r="F2725" s="130"/>
      <c r="S2725" s="138"/>
      <c r="U2725" s="154"/>
      <c r="V2725" s="154"/>
      <c r="AF2725" s="137">
        <v>1901</v>
      </c>
      <c r="AG2725" s="137">
        <f t="shared" si="547"/>
        <v>3.6040000000000001</v>
      </c>
      <c r="AK2725" s="137">
        <f t="shared" si="548"/>
        <v>6.0314885567366774E-4</v>
      </c>
      <c r="AL2725" s="137">
        <f t="shared" si="549"/>
        <v>0.99984332147261612</v>
      </c>
      <c r="AM2725" s="137">
        <f t="shared" si="550"/>
        <v>6.0314885567366774E-4</v>
      </c>
      <c r="AN2725" s="137" t="str">
        <f t="shared" si="551"/>
        <v/>
      </c>
      <c r="AO2725" s="137" t="str">
        <f t="shared" si="552"/>
        <v/>
      </c>
      <c r="AP2725" s="137">
        <f t="shared" si="553"/>
        <v>0</v>
      </c>
      <c r="AQ2725" s="137" t="str">
        <f t="shared" si="554"/>
        <v/>
      </c>
      <c r="AR2725" s="137" t="str">
        <f t="shared" si="555"/>
        <v/>
      </c>
      <c r="AZ2725" s="163"/>
      <c r="BA2725" s="142"/>
      <c r="BB2725" s="163"/>
      <c r="BC2725" s="174"/>
      <c r="BD2725" s="174"/>
      <c r="BE2725" s="174"/>
      <c r="BF2725" s="174"/>
      <c r="BG2725" s="164"/>
      <c r="BH2725" s="164"/>
      <c r="BI2725" s="164"/>
      <c r="BK2725" s="137">
        <v>1878</v>
      </c>
      <c r="BL2725" s="137">
        <f t="shared" ref="BL2725:BL2788" si="557">BL2724+$BO$845</f>
        <v>12.012799999999721</v>
      </c>
      <c r="BM2725" s="137">
        <f t="shared" ref="BM2725:BM2788" si="558">_xlfn.CHISQ.DIST.RT(BL2725,7)</f>
        <v>0.10013871851240501</v>
      </c>
      <c r="BN2725" s="137">
        <f t="shared" ref="BN2725:BN2788" si="559">BM2725-BM2726</f>
        <v>2.0948714738990015E-4</v>
      </c>
      <c r="BO2725" s="137" t="str">
        <f t="shared" ref="BO2725:BO2788" si="560">IF(BM2725&lt;(1-$BI$852),BN2725,"")</f>
        <v/>
      </c>
      <c r="BP2725" s="137" t="str">
        <f t="shared" si="556"/>
        <v/>
      </c>
    </row>
    <row r="2726" spans="3:68" ht="20.100000000000001" customHeight="1" x14ac:dyDescent="0.25">
      <c r="C2726" s="12"/>
      <c r="E2726" s="130"/>
      <c r="F2726" s="130"/>
      <c r="S2726" s="138"/>
      <c r="U2726" s="154"/>
      <c r="V2726" s="154"/>
      <c r="AF2726" s="137">
        <v>1902</v>
      </c>
      <c r="AG2726" s="137">
        <f t="shared" si="547"/>
        <v>3.6080000000000005</v>
      </c>
      <c r="AK2726" s="137">
        <f t="shared" si="548"/>
        <v>5.9451147909062214E-4</v>
      </c>
      <c r="AL2726" s="137">
        <f t="shared" si="549"/>
        <v>0.99984571675495104</v>
      </c>
      <c r="AM2726" s="137">
        <f t="shared" si="550"/>
        <v>5.9451147909062214E-4</v>
      </c>
      <c r="AN2726" s="137" t="str">
        <f t="shared" si="551"/>
        <v/>
      </c>
      <c r="AO2726" s="137" t="str">
        <f t="shared" si="552"/>
        <v/>
      </c>
      <c r="AP2726" s="137">
        <f t="shared" si="553"/>
        <v>0</v>
      </c>
      <c r="AQ2726" s="137" t="str">
        <f t="shared" si="554"/>
        <v/>
      </c>
      <c r="AR2726" s="137" t="str">
        <f t="shared" si="555"/>
        <v/>
      </c>
      <c r="AZ2726" s="163"/>
      <c r="BA2726" s="142"/>
      <c r="BB2726" s="163"/>
      <c r="BC2726" s="174"/>
      <c r="BD2726" s="174"/>
      <c r="BE2726" s="174"/>
      <c r="BF2726" s="174"/>
      <c r="BG2726" s="164"/>
      <c r="BH2726" s="164"/>
      <c r="BI2726" s="164"/>
      <c r="BK2726" s="137">
        <v>1879</v>
      </c>
      <c r="BL2726" s="137">
        <f t="shared" si="557"/>
        <v>12.019199999999721</v>
      </c>
      <c r="BM2726" s="137">
        <f t="shared" si="558"/>
        <v>9.9929231365015109E-2</v>
      </c>
      <c r="BN2726" s="137">
        <f t="shared" si="559"/>
        <v>2.0909602413776707E-4</v>
      </c>
      <c r="BO2726" s="137" t="str">
        <f t="shared" si="560"/>
        <v/>
      </c>
      <c r="BP2726" s="137" t="str">
        <f t="shared" si="556"/>
        <v/>
      </c>
    </row>
    <row r="2727" spans="3:68" ht="20.100000000000001" customHeight="1" x14ac:dyDescent="0.25">
      <c r="C2727" s="12"/>
      <c r="E2727" s="130"/>
      <c r="F2727" s="130"/>
      <c r="S2727" s="138"/>
      <c r="U2727" s="154"/>
      <c r="V2727" s="154"/>
      <c r="AF2727" s="137">
        <v>1903</v>
      </c>
      <c r="AG2727" s="137">
        <f t="shared" si="547"/>
        <v>3.6120000000000001</v>
      </c>
      <c r="AK2727" s="137">
        <f t="shared" si="548"/>
        <v>5.859884179314559E-4</v>
      </c>
      <c r="AL2727" s="137">
        <f t="shared" si="549"/>
        <v>0.99984807771686879</v>
      </c>
      <c r="AM2727" s="137">
        <f t="shared" si="550"/>
        <v>5.859884179314559E-4</v>
      </c>
      <c r="AN2727" s="137" t="str">
        <f t="shared" si="551"/>
        <v/>
      </c>
      <c r="AO2727" s="137" t="str">
        <f t="shared" si="552"/>
        <v/>
      </c>
      <c r="AP2727" s="137">
        <f t="shared" si="553"/>
        <v>0</v>
      </c>
      <c r="AQ2727" s="137" t="str">
        <f t="shared" si="554"/>
        <v/>
      </c>
      <c r="AR2727" s="137" t="str">
        <f t="shared" si="555"/>
        <v/>
      </c>
      <c r="AZ2727" s="163"/>
      <c r="BA2727" s="142"/>
      <c r="BB2727" s="163"/>
      <c r="BC2727" s="174"/>
      <c r="BD2727" s="174"/>
      <c r="BE2727" s="174"/>
      <c r="BF2727" s="174"/>
      <c r="BG2727" s="164"/>
      <c r="BH2727" s="164"/>
      <c r="BI2727" s="164"/>
      <c r="BK2727" s="137">
        <v>1880</v>
      </c>
      <c r="BL2727" s="137">
        <f t="shared" si="557"/>
        <v>12.02559999999972</v>
      </c>
      <c r="BM2727" s="137">
        <f t="shared" si="558"/>
        <v>9.9720135340877342E-2</v>
      </c>
      <c r="BN2727" s="137">
        <f t="shared" si="559"/>
        <v>2.0870548327243943E-4</v>
      </c>
      <c r="BO2727" s="137" t="str">
        <f t="shared" si="560"/>
        <v/>
      </c>
      <c r="BP2727" s="137" t="str">
        <f t="shared" si="556"/>
        <v/>
      </c>
    </row>
    <row r="2728" spans="3:68" ht="20.100000000000001" customHeight="1" x14ac:dyDescent="0.25">
      <c r="C2728" s="12"/>
      <c r="E2728" s="130"/>
      <c r="F2728" s="130"/>
      <c r="S2728" s="138"/>
      <c r="U2728" s="154"/>
      <c r="V2728" s="154"/>
      <c r="AF2728" s="137">
        <v>1904</v>
      </c>
      <c r="AG2728" s="137">
        <f t="shared" si="547"/>
        <v>3.6160000000000005</v>
      </c>
      <c r="AK2728" s="137">
        <f t="shared" si="548"/>
        <v>5.7757830412321731E-4</v>
      </c>
      <c r="AL2728" s="137">
        <f t="shared" si="549"/>
        <v>0.99985040481289034</v>
      </c>
      <c r="AM2728" s="137">
        <f t="shared" si="550"/>
        <v>5.7757830412321731E-4</v>
      </c>
      <c r="AN2728" s="137" t="str">
        <f t="shared" si="551"/>
        <v/>
      </c>
      <c r="AO2728" s="137" t="str">
        <f t="shared" si="552"/>
        <v/>
      </c>
      <c r="AP2728" s="137">
        <f t="shared" si="553"/>
        <v>0</v>
      </c>
      <c r="AQ2728" s="137" t="str">
        <f t="shared" si="554"/>
        <v/>
      </c>
      <c r="AR2728" s="137" t="str">
        <f t="shared" si="555"/>
        <v/>
      </c>
      <c r="AZ2728" s="163"/>
      <c r="BA2728" s="142"/>
      <c r="BB2728" s="163"/>
      <c r="BC2728" s="174"/>
      <c r="BD2728" s="174"/>
      <c r="BE2728" s="174"/>
      <c r="BF2728" s="174"/>
      <c r="BG2728" s="164"/>
      <c r="BH2728" s="164"/>
      <c r="BI2728" s="164"/>
      <c r="BK2728" s="137">
        <v>1881</v>
      </c>
      <c r="BL2728" s="137">
        <f t="shared" si="557"/>
        <v>12.031999999999719</v>
      </c>
      <c r="BM2728" s="137">
        <f t="shared" si="558"/>
        <v>9.9511429857604902E-2</v>
      </c>
      <c r="BN2728" s="137">
        <f t="shared" si="559"/>
        <v>2.0831552441605283E-4</v>
      </c>
      <c r="BO2728" s="137" t="str">
        <f t="shared" si="560"/>
        <v/>
      </c>
      <c r="BP2728" s="137" t="str">
        <f t="shared" si="556"/>
        <v/>
      </c>
    </row>
    <row r="2729" spans="3:68" ht="20.100000000000001" customHeight="1" x14ac:dyDescent="0.25">
      <c r="C2729" s="12"/>
      <c r="E2729" s="130"/>
      <c r="F2729" s="130"/>
      <c r="S2729" s="138"/>
      <c r="U2729" s="154"/>
      <c r="V2729" s="154"/>
      <c r="AF2729" s="137">
        <v>1905</v>
      </c>
      <c r="AG2729" s="137">
        <f t="shared" si="547"/>
        <v>3.62</v>
      </c>
      <c r="AK2729" s="137">
        <f t="shared" si="548"/>
        <v>5.6927978383425261E-4</v>
      </c>
      <c r="AL2729" s="137">
        <f t="shared" si="549"/>
        <v>0.99985269849209257</v>
      </c>
      <c r="AM2729" s="137">
        <f t="shared" si="550"/>
        <v>5.6927978383425261E-4</v>
      </c>
      <c r="AN2729" s="137" t="str">
        <f t="shared" si="551"/>
        <v/>
      </c>
      <c r="AO2729" s="137" t="str">
        <f t="shared" si="552"/>
        <v/>
      </c>
      <c r="AP2729" s="137">
        <f t="shared" si="553"/>
        <v>0</v>
      </c>
      <c r="AQ2729" s="137" t="str">
        <f t="shared" si="554"/>
        <v/>
      </c>
      <c r="AR2729" s="137" t="str">
        <f t="shared" si="555"/>
        <v/>
      </c>
      <c r="AZ2729" s="163"/>
      <c r="BA2729" s="142"/>
      <c r="BB2729" s="163"/>
      <c r="BC2729" s="174"/>
      <c r="BD2729" s="174"/>
      <c r="BE2729" s="174"/>
      <c r="BF2729" s="174"/>
      <c r="BG2729" s="164"/>
      <c r="BH2729" s="164"/>
      <c r="BI2729" s="164"/>
      <c r="BK2729" s="137">
        <v>1882</v>
      </c>
      <c r="BL2729" s="137">
        <f t="shared" si="557"/>
        <v>12.038399999999719</v>
      </c>
      <c r="BM2729" s="137">
        <f t="shared" si="558"/>
        <v>9.9303114333188849E-2</v>
      </c>
      <c r="BN2729" s="137">
        <f t="shared" si="559"/>
        <v>2.0792614718893876E-4</v>
      </c>
      <c r="BO2729" s="137" t="str">
        <f t="shared" si="560"/>
        <v/>
      </c>
      <c r="BP2729" s="137" t="str">
        <f t="shared" si="556"/>
        <v/>
      </c>
    </row>
    <row r="2730" spans="3:68" ht="20.100000000000001" customHeight="1" x14ac:dyDescent="0.25">
      <c r="C2730" s="12"/>
      <c r="E2730" s="130"/>
      <c r="F2730" s="130"/>
      <c r="S2730" s="138"/>
      <c r="U2730" s="154"/>
      <c r="V2730" s="154"/>
      <c r="AF2730" s="137">
        <v>1906</v>
      </c>
      <c r="AG2730" s="137">
        <f t="shared" si="547"/>
        <v>3.6240000000000006</v>
      </c>
      <c r="AK2730" s="137">
        <f t="shared" si="548"/>
        <v>5.610915173558204E-4</v>
      </c>
      <c r="AL2730" s="137">
        <f t="shared" si="549"/>
        <v>0.99985495919816547</v>
      </c>
      <c r="AM2730" s="137">
        <f t="shared" si="550"/>
        <v>5.610915173558204E-4</v>
      </c>
      <c r="AN2730" s="137" t="str">
        <f t="shared" si="551"/>
        <v/>
      </c>
      <c r="AO2730" s="137" t="str">
        <f t="shared" si="552"/>
        <v/>
      </c>
      <c r="AP2730" s="137">
        <f t="shared" si="553"/>
        <v>0</v>
      </c>
      <c r="AQ2730" s="137" t="str">
        <f t="shared" si="554"/>
        <v/>
      </c>
      <c r="AR2730" s="137" t="str">
        <f t="shared" si="555"/>
        <v/>
      </c>
      <c r="AZ2730" s="163"/>
      <c r="BA2730" s="142"/>
      <c r="BB2730" s="163"/>
      <c r="BC2730" s="174"/>
      <c r="BD2730" s="174"/>
      <c r="BE2730" s="174"/>
      <c r="BF2730" s="174"/>
      <c r="BG2730" s="164"/>
      <c r="BH2730" s="164"/>
      <c r="BI2730" s="164"/>
      <c r="BK2730" s="137">
        <v>1883</v>
      </c>
      <c r="BL2730" s="137">
        <f t="shared" si="557"/>
        <v>12.044799999999718</v>
      </c>
      <c r="BM2730" s="137">
        <f t="shared" si="558"/>
        <v>9.9095188185999911E-2</v>
      </c>
      <c r="BN2730" s="137">
        <f t="shared" si="559"/>
        <v>2.0753735121006867E-4</v>
      </c>
      <c r="BO2730" s="137" t="str">
        <f t="shared" si="560"/>
        <v/>
      </c>
      <c r="BP2730" s="137" t="str">
        <f t="shared" si="556"/>
        <v/>
      </c>
    </row>
    <row r="2731" spans="3:68" ht="20.100000000000001" customHeight="1" x14ac:dyDescent="0.25">
      <c r="C2731" s="12"/>
      <c r="E2731" s="130"/>
      <c r="F2731" s="130"/>
      <c r="S2731" s="138"/>
      <c r="U2731" s="154"/>
      <c r="V2731" s="154"/>
      <c r="AF2731" s="137">
        <v>1907</v>
      </c>
      <c r="AG2731" s="137">
        <f t="shared" si="547"/>
        <v>3.6280000000000001</v>
      </c>
      <c r="AK2731" s="137">
        <f t="shared" si="548"/>
        <v>5.530121789843179E-4</v>
      </c>
      <c r="AL2731" s="137">
        <f t="shared" si="549"/>
        <v>0.99985718736946827</v>
      </c>
      <c r="AM2731" s="137">
        <f t="shared" si="550"/>
        <v>5.530121789843179E-4</v>
      </c>
      <c r="AN2731" s="137" t="str">
        <f t="shared" si="551"/>
        <v/>
      </c>
      <c r="AO2731" s="137" t="str">
        <f t="shared" si="552"/>
        <v/>
      </c>
      <c r="AP2731" s="137">
        <f t="shared" si="553"/>
        <v>0</v>
      </c>
      <c r="AQ2731" s="137" t="str">
        <f t="shared" si="554"/>
        <v/>
      </c>
      <c r="AR2731" s="137" t="str">
        <f t="shared" si="555"/>
        <v/>
      </c>
      <c r="AZ2731" s="163"/>
      <c r="BA2731" s="142"/>
      <c r="BB2731" s="163"/>
      <c r="BC2731" s="174"/>
      <c r="BD2731" s="174"/>
      <c r="BE2731" s="174"/>
      <c r="BF2731" s="174"/>
      <c r="BG2731" s="164"/>
      <c r="BH2731" s="164"/>
      <c r="BI2731" s="164"/>
      <c r="BK2731" s="137">
        <v>1884</v>
      </c>
      <c r="BL2731" s="137">
        <f t="shared" si="557"/>
        <v>12.051199999999717</v>
      </c>
      <c r="BM2731" s="137">
        <f t="shared" si="558"/>
        <v>9.8887650834789842E-2</v>
      </c>
      <c r="BN2731" s="137">
        <f t="shared" si="559"/>
        <v>2.0714913609644336E-4</v>
      </c>
      <c r="BO2731" s="137" t="str">
        <f t="shared" si="560"/>
        <v/>
      </c>
      <c r="BP2731" s="137" t="str">
        <f t="shared" si="556"/>
        <v/>
      </c>
    </row>
    <row r="2732" spans="3:68" ht="20.100000000000001" customHeight="1" x14ac:dyDescent="0.25">
      <c r="C2732" s="12"/>
      <c r="E2732" s="130"/>
      <c r="F2732" s="130"/>
      <c r="S2732" s="138"/>
      <c r="U2732" s="154"/>
      <c r="V2732" s="154"/>
      <c r="AF2732" s="137">
        <v>1908</v>
      </c>
      <c r="AG2732" s="137">
        <f t="shared" si="547"/>
        <v>3.6320000000000006</v>
      </c>
      <c r="AK2732" s="137">
        <f t="shared" si="548"/>
        <v>5.4504045690405474E-4</v>
      </c>
      <c r="AL2732" s="137">
        <f t="shared" si="549"/>
        <v>0.99985938343908509</v>
      </c>
      <c r="AM2732" s="137">
        <f t="shared" si="550"/>
        <v>5.4504045690405474E-4</v>
      </c>
      <c r="AN2732" s="137" t="str">
        <f t="shared" si="551"/>
        <v/>
      </c>
      <c r="AO2732" s="137" t="str">
        <f t="shared" si="552"/>
        <v/>
      </c>
      <c r="AP2732" s="137">
        <f t="shared" si="553"/>
        <v>0</v>
      </c>
      <c r="AQ2732" s="137" t="str">
        <f t="shared" si="554"/>
        <v/>
      </c>
      <c r="AR2732" s="137" t="str">
        <f t="shared" si="555"/>
        <v/>
      </c>
      <c r="AZ2732" s="163"/>
      <c r="BA2732" s="142"/>
      <c r="BB2732" s="163"/>
      <c r="BC2732" s="174"/>
      <c r="BD2732" s="174"/>
      <c r="BE2732" s="174"/>
      <c r="BF2732" s="174"/>
      <c r="BG2732" s="164"/>
      <c r="BH2732" s="164"/>
      <c r="BI2732" s="164"/>
      <c r="BK2732" s="137">
        <v>1885</v>
      </c>
      <c r="BL2732" s="137">
        <f t="shared" si="557"/>
        <v>12.057599999999717</v>
      </c>
      <c r="BM2732" s="137">
        <f t="shared" si="558"/>
        <v>9.8680501698693399E-2</v>
      </c>
      <c r="BN2732" s="137">
        <f t="shared" si="559"/>
        <v>2.0676150146364813E-4</v>
      </c>
      <c r="BO2732" s="137" t="str">
        <f t="shared" si="560"/>
        <v/>
      </c>
      <c r="BP2732" s="137" t="str">
        <f t="shared" si="556"/>
        <v/>
      </c>
    </row>
    <row r="2733" spans="3:68" ht="20.100000000000001" customHeight="1" x14ac:dyDescent="0.25">
      <c r="C2733" s="12"/>
      <c r="E2733" s="130"/>
      <c r="F2733" s="130"/>
      <c r="S2733" s="138"/>
      <c r="U2733" s="154"/>
      <c r="V2733" s="154"/>
      <c r="AF2733" s="137">
        <v>1909</v>
      </c>
      <c r="AG2733" s="137">
        <f t="shared" si="547"/>
        <v>3.6360000000000001</v>
      </c>
      <c r="AK2733" s="137">
        <f t="shared" si="548"/>
        <v>5.3717505307064139E-4</v>
      </c>
      <c r="AL2733" s="137">
        <f t="shared" si="549"/>
        <v>0.99986154783488057</v>
      </c>
      <c r="AM2733" s="137">
        <f t="shared" si="550"/>
        <v>5.3717505307064139E-4</v>
      </c>
      <c r="AN2733" s="137" t="str">
        <f t="shared" si="551"/>
        <v/>
      </c>
      <c r="AO2733" s="137" t="str">
        <f t="shared" si="552"/>
        <v/>
      </c>
      <c r="AP2733" s="137">
        <f t="shared" si="553"/>
        <v>0</v>
      </c>
      <c r="AQ2733" s="137" t="str">
        <f t="shared" si="554"/>
        <v/>
      </c>
      <c r="AR2733" s="137" t="str">
        <f t="shared" si="555"/>
        <v/>
      </c>
      <c r="AZ2733" s="163"/>
      <c r="BA2733" s="142"/>
      <c r="BB2733" s="163"/>
      <c r="BC2733" s="174"/>
      <c r="BD2733" s="174"/>
      <c r="BE2733" s="174"/>
      <c r="BF2733" s="174"/>
      <c r="BG2733" s="164"/>
      <c r="BH2733" s="164"/>
      <c r="BI2733" s="164"/>
      <c r="BK2733" s="137">
        <v>1886</v>
      </c>
      <c r="BL2733" s="137">
        <f t="shared" si="557"/>
        <v>12.063999999999716</v>
      </c>
      <c r="BM2733" s="137">
        <f t="shared" si="558"/>
        <v>9.847374019722975E-2</v>
      </c>
      <c r="BN2733" s="137">
        <f t="shared" si="559"/>
        <v>2.0637444692550577E-4</v>
      </c>
      <c r="BO2733" s="137" t="str">
        <f t="shared" si="560"/>
        <v/>
      </c>
      <c r="BP2733" s="137" t="str">
        <f t="shared" si="556"/>
        <v/>
      </c>
    </row>
    <row r="2734" spans="3:68" ht="20.100000000000001" customHeight="1" x14ac:dyDescent="0.25">
      <c r="C2734" s="12"/>
      <c r="E2734" s="130"/>
      <c r="F2734" s="130"/>
      <c r="S2734" s="138"/>
      <c r="U2734" s="154"/>
      <c r="V2734" s="154"/>
      <c r="AF2734" s="137">
        <v>1910</v>
      </c>
      <c r="AG2734" s="137">
        <f t="shared" si="547"/>
        <v>3.6400000000000006</v>
      </c>
      <c r="AK2734" s="137">
        <f t="shared" si="548"/>
        <v>5.2941468309493378E-4</v>
      </c>
      <c r="AL2734" s="137">
        <f t="shared" si="549"/>
        <v>0.99986368097955425</v>
      </c>
      <c r="AM2734" s="137">
        <f t="shared" si="550"/>
        <v>5.2941468309493378E-4</v>
      </c>
      <c r="AN2734" s="137" t="str">
        <f t="shared" si="551"/>
        <v/>
      </c>
      <c r="AO2734" s="137" t="str">
        <f t="shared" si="552"/>
        <v/>
      </c>
      <c r="AP2734" s="137">
        <f t="shared" si="553"/>
        <v>0</v>
      </c>
      <c r="AQ2734" s="137" t="str">
        <f t="shared" si="554"/>
        <v/>
      </c>
      <c r="AR2734" s="137" t="str">
        <f t="shared" si="555"/>
        <v/>
      </c>
      <c r="AZ2734" s="163"/>
      <c r="BA2734" s="142"/>
      <c r="BB2734" s="163"/>
      <c r="BC2734" s="174"/>
      <c r="BD2734" s="174"/>
      <c r="BE2734" s="174"/>
      <c r="BF2734" s="174"/>
      <c r="BG2734" s="164"/>
      <c r="BH2734" s="164"/>
      <c r="BI2734" s="164"/>
      <c r="BK2734" s="137">
        <v>1887</v>
      </c>
      <c r="BL2734" s="137">
        <f t="shared" si="557"/>
        <v>12.070399999999715</v>
      </c>
      <c r="BM2734" s="137">
        <f t="shared" si="558"/>
        <v>9.8267365750304245E-2</v>
      </c>
      <c r="BN2734" s="137">
        <f t="shared" si="559"/>
        <v>2.0598797209435415E-4</v>
      </c>
      <c r="BO2734" s="137" t="str">
        <f t="shared" si="560"/>
        <v/>
      </c>
      <c r="BP2734" s="137" t="str">
        <f t="shared" si="556"/>
        <v/>
      </c>
    </row>
    <row r="2735" spans="3:68" ht="20.100000000000001" customHeight="1" x14ac:dyDescent="0.25">
      <c r="C2735" s="12"/>
      <c r="E2735" s="130"/>
      <c r="F2735" s="130"/>
      <c r="S2735" s="138"/>
      <c r="U2735" s="154"/>
      <c r="V2735" s="154"/>
      <c r="AF2735" s="137">
        <v>1911</v>
      </c>
      <c r="AG2735" s="137">
        <f t="shared" si="547"/>
        <v>3.6440000000000001</v>
      </c>
      <c r="AK2735" s="137">
        <f t="shared" si="548"/>
        <v>5.2175807612759965E-4</v>
      </c>
      <c r="AL2735" s="137">
        <f t="shared" si="549"/>
        <v>0.99986578329069531</v>
      </c>
      <c r="AM2735" s="137">
        <f t="shared" si="550"/>
        <v>5.2175807612759965E-4</v>
      </c>
      <c r="AN2735" s="137" t="str">
        <f t="shared" si="551"/>
        <v/>
      </c>
      <c r="AO2735" s="137" t="str">
        <f t="shared" si="552"/>
        <v/>
      </c>
      <c r="AP2735" s="137">
        <f t="shared" si="553"/>
        <v>0</v>
      </c>
      <c r="AQ2735" s="137" t="str">
        <f t="shared" si="554"/>
        <v/>
      </c>
      <c r="AR2735" s="137" t="str">
        <f t="shared" si="555"/>
        <v/>
      </c>
      <c r="AZ2735" s="163"/>
      <c r="BA2735" s="142"/>
      <c r="BB2735" s="163"/>
      <c r="BC2735" s="174"/>
      <c r="BD2735" s="174"/>
      <c r="BE2735" s="174"/>
      <c r="BF2735" s="174"/>
      <c r="BG2735" s="164"/>
      <c r="BH2735" s="164"/>
      <c r="BI2735" s="164"/>
      <c r="BK2735" s="137">
        <v>1888</v>
      </c>
      <c r="BL2735" s="137">
        <f t="shared" si="557"/>
        <v>12.076799999999714</v>
      </c>
      <c r="BM2735" s="137">
        <f t="shared" si="558"/>
        <v>9.8061377778209891E-2</v>
      </c>
      <c r="BN2735" s="137">
        <f t="shared" si="559"/>
        <v>2.0560207658074092E-4</v>
      </c>
      <c r="BO2735" s="137" t="str">
        <f t="shared" si="560"/>
        <v/>
      </c>
      <c r="BP2735" s="137" t="str">
        <f t="shared" si="556"/>
        <v/>
      </c>
    </row>
    <row r="2736" spans="3:68" ht="20.100000000000001" customHeight="1" x14ac:dyDescent="0.25">
      <c r="C2736" s="12"/>
      <c r="E2736" s="130"/>
      <c r="F2736" s="130"/>
      <c r="S2736" s="138"/>
      <c r="U2736" s="154"/>
      <c r="V2736" s="154"/>
      <c r="AF2736" s="137">
        <v>1912</v>
      </c>
      <c r="AG2736" s="137">
        <f t="shared" si="547"/>
        <v>3.6480000000000006</v>
      </c>
      <c r="AK2736" s="137">
        <f t="shared" si="548"/>
        <v>5.1420397474424221E-4</v>
      </c>
      <c r="AL2736" s="137">
        <f t="shared" si="549"/>
        <v>0.99986785518083676</v>
      </c>
      <c r="AM2736" s="137">
        <f t="shared" si="550"/>
        <v>5.1420397474424221E-4</v>
      </c>
      <c r="AN2736" s="137" t="str">
        <f t="shared" si="551"/>
        <v/>
      </c>
      <c r="AO2736" s="137" t="str">
        <f t="shared" si="552"/>
        <v/>
      </c>
      <c r="AP2736" s="137">
        <f t="shared" si="553"/>
        <v>0</v>
      </c>
      <c r="AQ2736" s="137" t="str">
        <f t="shared" si="554"/>
        <v/>
      </c>
      <c r="AR2736" s="137" t="str">
        <f t="shared" si="555"/>
        <v/>
      </c>
      <c r="AZ2736" s="163"/>
      <c r="BA2736" s="142"/>
      <c r="BB2736" s="163"/>
      <c r="BC2736" s="174"/>
      <c r="BD2736" s="174"/>
      <c r="BE2736" s="174"/>
      <c r="BF2736" s="174"/>
      <c r="BG2736" s="164"/>
      <c r="BH2736" s="164"/>
      <c r="BI2736" s="164"/>
      <c r="BK2736" s="137">
        <v>1889</v>
      </c>
      <c r="BL2736" s="137">
        <f t="shared" si="557"/>
        <v>12.083199999999714</v>
      </c>
      <c r="BM2736" s="137">
        <f t="shared" si="558"/>
        <v>9.785577570162915E-2</v>
      </c>
      <c r="BN2736" s="137">
        <f t="shared" si="559"/>
        <v>2.0521675999396471E-4</v>
      </c>
      <c r="BO2736" s="137" t="str">
        <f t="shared" si="560"/>
        <v/>
      </c>
      <c r="BP2736" s="137" t="str">
        <f t="shared" si="556"/>
        <v/>
      </c>
    </row>
    <row r="2737" spans="3:68" ht="20.100000000000001" customHeight="1" x14ac:dyDescent="0.25">
      <c r="C2737" s="12"/>
      <c r="E2737" s="130"/>
      <c r="F2737" s="130"/>
      <c r="S2737" s="138"/>
      <c r="U2737" s="154"/>
      <c r="V2737" s="154"/>
      <c r="AF2737" s="137">
        <v>1913</v>
      </c>
      <c r="AG2737" s="137">
        <f t="shared" si="547"/>
        <v>3.6520000000000001</v>
      </c>
      <c r="AK2737" s="137">
        <f t="shared" si="548"/>
        <v>5.0675113483115172E-4</v>
      </c>
      <c r="AL2737" s="137">
        <f t="shared" si="549"/>
        <v>0.99986989705750806</v>
      </c>
      <c r="AM2737" s="137">
        <f t="shared" si="550"/>
        <v>5.0675113483115172E-4</v>
      </c>
      <c r="AN2737" s="137" t="str">
        <f t="shared" si="551"/>
        <v/>
      </c>
      <c r="AO2737" s="137" t="str">
        <f t="shared" si="552"/>
        <v/>
      </c>
      <c r="AP2737" s="137">
        <f t="shared" si="553"/>
        <v>0</v>
      </c>
      <c r="AQ2737" s="137" t="str">
        <f t="shared" si="554"/>
        <v/>
      </c>
      <c r="AR2737" s="137" t="str">
        <f t="shared" si="555"/>
        <v/>
      </c>
      <c r="AZ2737" s="163"/>
      <c r="BA2737" s="142"/>
      <c r="BB2737" s="163"/>
      <c r="BC2737" s="174"/>
      <c r="BD2737" s="174"/>
      <c r="BE2737" s="174"/>
      <c r="BF2737" s="174"/>
      <c r="BG2737" s="164"/>
      <c r="BH2737" s="164"/>
      <c r="BI2737" s="164"/>
      <c r="BK2737" s="137">
        <v>1890</v>
      </c>
      <c r="BL2737" s="137">
        <f t="shared" si="557"/>
        <v>12.089599999999713</v>
      </c>
      <c r="BM2737" s="137">
        <f t="shared" si="558"/>
        <v>9.7650558941635185E-2</v>
      </c>
      <c r="BN2737" s="137">
        <f t="shared" si="559"/>
        <v>2.048320219412425E-4</v>
      </c>
      <c r="BO2737" s="137" t="str">
        <f t="shared" si="560"/>
        <v/>
      </c>
      <c r="BP2737" s="137" t="str">
        <f t="shared" si="556"/>
        <v/>
      </c>
    </row>
    <row r="2738" spans="3:68" ht="20.100000000000001" customHeight="1" x14ac:dyDescent="0.25">
      <c r="C2738" s="12"/>
      <c r="E2738" s="130"/>
      <c r="F2738" s="130"/>
      <c r="S2738" s="138"/>
      <c r="U2738" s="154"/>
      <c r="V2738" s="154"/>
      <c r="AF2738" s="137">
        <v>1914</v>
      </c>
      <c r="AG2738" s="137">
        <f t="shared" si="547"/>
        <v>3.6560000000000006</v>
      </c>
      <c r="AK2738" s="137">
        <f t="shared" si="548"/>
        <v>4.9939832547162227E-4</v>
      </c>
      <c r="AL2738" s="137">
        <f t="shared" si="549"/>
        <v>0.99987190932328884</v>
      </c>
      <c r="AM2738" s="137">
        <f t="shared" si="550"/>
        <v>4.9939832547162227E-4</v>
      </c>
      <c r="AN2738" s="137" t="str">
        <f t="shared" si="551"/>
        <v/>
      </c>
      <c r="AO2738" s="137" t="str">
        <f t="shared" si="552"/>
        <v/>
      </c>
      <c r="AP2738" s="137">
        <f t="shared" si="553"/>
        <v>0</v>
      </c>
      <c r="AQ2738" s="137" t="str">
        <f t="shared" si="554"/>
        <v/>
      </c>
      <c r="AR2738" s="137" t="str">
        <f t="shared" si="555"/>
        <v/>
      </c>
      <c r="AZ2738" s="163"/>
      <c r="BA2738" s="142"/>
      <c r="BB2738" s="163"/>
      <c r="BC2738" s="174"/>
      <c r="BD2738" s="174"/>
      <c r="BE2738" s="174"/>
      <c r="BF2738" s="174"/>
      <c r="BG2738" s="164"/>
      <c r="BH2738" s="164"/>
      <c r="BI2738" s="164"/>
      <c r="BK2738" s="137">
        <v>1891</v>
      </c>
      <c r="BL2738" s="137">
        <f t="shared" si="557"/>
        <v>12.095999999999712</v>
      </c>
      <c r="BM2738" s="137">
        <f t="shared" si="558"/>
        <v>9.7445726919693942E-2</v>
      </c>
      <c r="BN2738" s="137">
        <f t="shared" si="559"/>
        <v>2.044478620287643E-4</v>
      </c>
      <c r="BO2738" s="137" t="str">
        <f t="shared" si="560"/>
        <v/>
      </c>
      <c r="BP2738" s="137" t="str">
        <f t="shared" si="556"/>
        <v/>
      </c>
    </row>
    <row r="2739" spans="3:68" ht="20.100000000000001" customHeight="1" x14ac:dyDescent="0.25">
      <c r="C2739" s="12"/>
      <c r="E2739" s="130"/>
      <c r="F2739" s="130"/>
      <c r="S2739" s="138"/>
      <c r="U2739" s="154"/>
      <c r="V2739" s="154"/>
      <c r="AF2739" s="137">
        <v>1915</v>
      </c>
      <c r="AG2739" s="137">
        <f t="shared" si="547"/>
        <v>3.66</v>
      </c>
      <c r="AK2739" s="137">
        <f t="shared" si="548"/>
        <v>4.9214432883289312E-4</v>
      </c>
      <c r="AL2739" s="137">
        <f t="shared" si="549"/>
        <v>0.99987389237586155</v>
      </c>
      <c r="AM2739" s="137">
        <f t="shared" si="550"/>
        <v>4.9214432883289312E-4</v>
      </c>
      <c r="AN2739" s="137" t="str">
        <f t="shared" si="551"/>
        <v/>
      </c>
      <c r="AO2739" s="137" t="str">
        <f t="shared" si="552"/>
        <v/>
      </c>
      <c r="AP2739" s="137">
        <f t="shared" si="553"/>
        <v>0</v>
      </c>
      <c r="AQ2739" s="137" t="str">
        <f t="shared" si="554"/>
        <v/>
      </c>
      <c r="AR2739" s="137" t="str">
        <f t="shared" si="555"/>
        <v/>
      </c>
      <c r="AZ2739" s="163"/>
      <c r="BA2739" s="142"/>
      <c r="BB2739" s="163"/>
      <c r="BC2739" s="174"/>
      <c r="BD2739" s="174"/>
      <c r="BE2739" s="174"/>
      <c r="BF2739" s="174"/>
      <c r="BG2739" s="164"/>
      <c r="BH2739" s="164"/>
      <c r="BI2739" s="164"/>
      <c r="BK2739" s="137">
        <v>1892</v>
      </c>
      <c r="BL2739" s="137">
        <f t="shared" si="557"/>
        <v>12.102399999999712</v>
      </c>
      <c r="BM2739" s="137">
        <f t="shared" si="558"/>
        <v>9.7241279057665178E-2</v>
      </c>
      <c r="BN2739" s="137">
        <f t="shared" si="559"/>
        <v>2.0406427986058295E-4</v>
      </c>
      <c r="BO2739" s="137" t="str">
        <f t="shared" si="560"/>
        <v/>
      </c>
      <c r="BP2739" s="137" t="str">
        <f t="shared" si="556"/>
        <v/>
      </c>
    </row>
    <row r="2740" spans="3:68" ht="20.100000000000001" customHeight="1" x14ac:dyDescent="0.25">
      <c r="C2740" s="12"/>
      <c r="E2740" s="130"/>
      <c r="F2740" s="130"/>
      <c r="S2740" s="138"/>
      <c r="U2740" s="154"/>
      <c r="V2740" s="154"/>
      <c r="AF2740" s="137">
        <v>1916</v>
      </c>
      <c r="AG2740" s="137">
        <f t="shared" si="547"/>
        <v>3.6640000000000006</v>
      </c>
      <c r="AK2740" s="137">
        <f t="shared" si="548"/>
        <v>4.8498794005366944E-4</v>
      </c>
      <c r="AL2740" s="137">
        <f t="shared" si="549"/>
        <v>0.99987584660806283</v>
      </c>
      <c r="AM2740" s="137">
        <f t="shared" si="550"/>
        <v>4.8498794005366944E-4</v>
      </c>
      <c r="AN2740" s="137" t="str">
        <f t="shared" si="551"/>
        <v/>
      </c>
      <c r="AO2740" s="137" t="str">
        <f t="shared" si="552"/>
        <v/>
      </c>
      <c r="AP2740" s="137">
        <f t="shared" si="553"/>
        <v>0</v>
      </c>
      <c r="AQ2740" s="137" t="str">
        <f t="shared" si="554"/>
        <v/>
      </c>
      <c r="AR2740" s="137" t="str">
        <f t="shared" si="555"/>
        <v/>
      </c>
      <c r="AZ2740" s="163"/>
      <c r="BA2740" s="142"/>
      <c r="BB2740" s="163"/>
      <c r="BC2740" s="174"/>
      <c r="BD2740" s="174"/>
      <c r="BE2740" s="174"/>
      <c r="BF2740" s="174"/>
      <c r="BG2740" s="164"/>
      <c r="BH2740" s="164"/>
      <c r="BI2740" s="164"/>
      <c r="BK2740" s="137">
        <v>1893</v>
      </c>
      <c r="BL2740" s="137">
        <f t="shared" si="557"/>
        <v>12.108799999999711</v>
      </c>
      <c r="BM2740" s="137">
        <f t="shared" si="558"/>
        <v>9.7037214777804595E-2</v>
      </c>
      <c r="BN2740" s="137">
        <f t="shared" si="559"/>
        <v>2.0368127503973821E-4</v>
      </c>
      <c r="BO2740" s="137" t="str">
        <f t="shared" si="560"/>
        <v/>
      </c>
      <c r="BP2740" s="137" t="str">
        <f t="shared" si="556"/>
        <v/>
      </c>
    </row>
    <row r="2741" spans="3:68" ht="20.100000000000001" customHeight="1" x14ac:dyDescent="0.25">
      <c r="C2741" s="12"/>
      <c r="E2741" s="130"/>
      <c r="F2741" s="130"/>
      <c r="S2741" s="138"/>
      <c r="U2741" s="154"/>
      <c r="V2741" s="154"/>
      <c r="AF2741" s="137">
        <v>1917</v>
      </c>
      <c r="AG2741" s="137">
        <f t="shared" si="547"/>
        <v>3.6680000000000001</v>
      </c>
      <c r="AK2741" s="137">
        <f t="shared" si="548"/>
        <v>4.7792796713226453E-4</v>
      </c>
      <c r="AL2741" s="137">
        <f t="shared" si="549"/>
        <v>0.99987777240793585</v>
      </c>
      <c r="AM2741" s="137">
        <f t="shared" si="550"/>
        <v>4.7792796713226453E-4</v>
      </c>
      <c r="AN2741" s="137" t="str">
        <f t="shared" si="551"/>
        <v/>
      </c>
      <c r="AO2741" s="137" t="str">
        <f t="shared" si="552"/>
        <v/>
      </c>
      <c r="AP2741" s="137">
        <f t="shared" si="553"/>
        <v>0</v>
      </c>
      <c r="AQ2741" s="137" t="str">
        <f t="shared" si="554"/>
        <v/>
      </c>
      <c r="AR2741" s="137" t="str">
        <f t="shared" si="555"/>
        <v/>
      </c>
      <c r="AZ2741" s="163"/>
      <c r="BA2741" s="142"/>
      <c r="BB2741" s="163"/>
      <c r="BC2741" s="174"/>
      <c r="BD2741" s="174"/>
      <c r="BE2741" s="174"/>
      <c r="BF2741" s="174"/>
      <c r="BG2741" s="164"/>
      <c r="BH2741" s="164"/>
      <c r="BI2741" s="164"/>
      <c r="BK2741" s="137">
        <v>1894</v>
      </c>
      <c r="BL2741" s="137">
        <f t="shared" si="557"/>
        <v>12.11519999999971</v>
      </c>
      <c r="BM2741" s="137">
        <f t="shared" si="558"/>
        <v>9.6833533502764857E-2</v>
      </c>
      <c r="BN2741" s="137">
        <f t="shared" si="559"/>
        <v>2.0329884716721591E-4</v>
      </c>
      <c r="BO2741" s="137" t="str">
        <f t="shared" si="560"/>
        <v/>
      </c>
      <c r="BP2741" s="137" t="str">
        <f t="shared" si="556"/>
        <v/>
      </c>
    </row>
    <row r="2742" spans="3:68" ht="20.100000000000001" customHeight="1" x14ac:dyDescent="0.25">
      <c r="C2742" s="12"/>
      <c r="E2742" s="130"/>
      <c r="F2742" s="130"/>
      <c r="S2742" s="138"/>
      <c r="U2742" s="154"/>
      <c r="V2742" s="154"/>
      <c r="AF2742" s="137">
        <v>1918</v>
      </c>
      <c r="AG2742" s="137">
        <f t="shared" si="547"/>
        <v>3.6720000000000006</v>
      </c>
      <c r="AK2742" s="137">
        <f t="shared" si="548"/>
        <v>4.7096323081532873E-4</v>
      </c>
      <c r="AL2742" s="137">
        <f t="shared" si="549"/>
        <v>0.99987967015878143</v>
      </c>
      <c r="AM2742" s="137">
        <f t="shared" si="550"/>
        <v>4.7096323081532873E-4</v>
      </c>
      <c r="AN2742" s="137" t="str">
        <f t="shared" si="551"/>
        <v/>
      </c>
      <c r="AO2742" s="137" t="str">
        <f t="shared" si="552"/>
        <v/>
      </c>
      <c r="AP2742" s="137">
        <f t="shared" si="553"/>
        <v>0</v>
      </c>
      <c r="AQ2742" s="137" t="str">
        <f t="shared" si="554"/>
        <v/>
      </c>
      <c r="AR2742" s="137" t="str">
        <f t="shared" si="555"/>
        <v/>
      </c>
      <c r="AZ2742" s="163"/>
      <c r="BA2742" s="142"/>
      <c r="BB2742" s="163"/>
      <c r="BC2742" s="174"/>
      <c r="BD2742" s="174"/>
      <c r="BE2742" s="174"/>
      <c r="BF2742" s="174"/>
      <c r="BG2742" s="164"/>
      <c r="BH2742" s="164"/>
      <c r="BI2742" s="164"/>
      <c r="BK2742" s="137">
        <v>1895</v>
      </c>
      <c r="BL2742" s="137">
        <f t="shared" si="557"/>
        <v>12.121599999999709</v>
      </c>
      <c r="BM2742" s="137">
        <f t="shared" si="558"/>
        <v>9.6630234655597641E-2</v>
      </c>
      <c r="BN2742" s="137">
        <f t="shared" si="559"/>
        <v>2.0291699584297496E-4</v>
      </c>
      <c r="BO2742" s="137" t="str">
        <f t="shared" si="560"/>
        <v/>
      </c>
      <c r="BP2742" s="137" t="str">
        <f t="shared" si="556"/>
        <v/>
      </c>
    </row>
    <row r="2743" spans="3:68" ht="20.100000000000001" customHeight="1" x14ac:dyDescent="0.25">
      <c r="C2743" s="12"/>
      <c r="E2743" s="130"/>
      <c r="F2743" s="130"/>
      <c r="S2743" s="138"/>
      <c r="U2743" s="154"/>
      <c r="V2743" s="154"/>
      <c r="AF2743" s="137">
        <v>1919</v>
      </c>
      <c r="AG2743" s="137">
        <f t="shared" si="547"/>
        <v>3.6760000000000002</v>
      </c>
      <c r="AK2743" s="137">
        <f t="shared" si="548"/>
        <v>4.6409256448720165E-4</v>
      </c>
      <c r="AL2743" s="137">
        <f t="shared" si="549"/>
        <v>0.9998815402392085</v>
      </c>
      <c r="AM2743" s="137">
        <f t="shared" si="550"/>
        <v>4.6409256448720165E-4</v>
      </c>
      <c r="AN2743" s="137" t="str">
        <f t="shared" si="551"/>
        <v/>
      </c>
      <c r="AO2743" s="137" t="str">
        <f t="shared" si="552"/>
        <v/>
      </c>
      <c r="AP2743" s="137">
        <f t="shared" si="553"/>
        <v>0</v>
      </c>
      <c r="AQ2743" s="137" t="str">
        <f t="shared" si="554"/>
        <v/>
      </c>
      <c r="AR2743" s="137" t="str">
        <f t="shared" si="555"/>
        <v/>
      </c>
      <c r="AZ2743" s="163"/>
      <c r="BA2743" s="142"/>
      <c r="BB2743" s="163"/>
      <c r="BC2743" s="174"/>
      <c r="BD2743" s="174"/>
      <c r="BE2743" s="174"/>
      <c r="BF2743" s="174"/>
      <c r="BG2743" s="164"/>
      <c r="BH2743" s="164"/>
      <c r="BI2743" s="164"/>
      <c r="BK2743" s="137">
        <v>1896</v>
      </c>
      <c r="BL2743" s="137">
        <f t="shared" si="557"/>
        <v>12.127999999999709</v>
      </c>
      <c r="BM2743" s="137">
        <f t="shared" si="558"/>
        <v>9.6427317659754666E-2</v>
      </c>
      <c r="BN2743" s="137">
        <f t="shared" si="559"/>
        <v>2.0253572066482317E-4</v>
      </c>
      <c r="BO2743" s="137" t="str">
        <f t="shared" si="560"/>
        <v/>
      </c>
      <c r="BP2743" s="137" t="str">
        <f t="shared" si="556"/>
        <v/>
      </c>
    </row>
    <row r="2744" spans="3:68" ht="20.100000000000001" customHeight="1" x14ac:dyDescent="0.25">
      <c r="C2744" s="12"/>
      <c r="E2744" s="130"/>
      <c r="F2744" s="130"/>
      <c r="S2744" s="138"/>
      <c r="U2744" s="154"/>
      <c r="V2744" s="154"/>
      <c r="AF2744" s="137">
        <v>1920</v>
      </c>
      <c r="AG2744" s="137">
        <f t="shared" si="547"/>
        <v>3.6799999999999997</v>
      </c>
      <c r="AK2744" s="137">
        <f t="shared" si="548"/>
        <v>4.5731481405985762E-4</v>
      </c>
      <c r="AL2744" s="137">
        <f t="shared" si="549"/>
        <v>0.99988338302318458</v>
      </c>
      <c r="AM2744" s="137">
        <f t="shared" si="550"/>
        <v>4.5731481405985762E-4</v>
      </c>
      <c r="AN2744" s="137" t="str">
        <f t="shared" si="551"/>
        <v/>
      </c>
      <c r="AO2744" s="137" t="str">
        <f t="shared" si="552"/>
        <v/>
      </c>
      <c r="AP2744" s="137">
        <f t="shared" si="553"/>
        <v>0</v>
      </c>
      <c r="AQ2744" s="137" t="str">
        <f t="shared" si="554"/>
        <v/>
      </c>
      <c r="AR2744" s="137" t="str">
        <f t="shared" si="555"/>
        <v/>
      </c>
      <c r="AZ2744" s="163"/>
      <c r="BA2744" s="142"/>
      <c r="BB2744" s="163"/>
      <c r="BC2744" s="174"/>
      <c r="BD2744" s="174"/>
      <c r="BE2744" s="174"/>
      <c r="BF2744" s="174"/>
      <c r="BG2744" s="164"/>
      <c r="BH2744" s="164"/>
      <c r="BI2744" s="164"/>
      <c r="BK2744" s="137">
        <v>1897</v>
      </c>
      <c r="BL2744" s="137">
        <f t="shared" si="557"/>
        <v>12.134399999999708</v>
      </c>
      <c r="BM2744" s="137">
        <f t="shared" si="558"/>
        <v>9.6224781939089843E-2</v>
      </c>
      <c r="BN2744" s="137">
        <f t="shared" si="559"/>
        <v>2.0215502122979123E-4</v>
      </c>
      <c r="BO2744" s="137" t="str">
        <f t="shared" si="560"/>
        <v/>
      </c>
      <c r="BP2744" s="137" t="str">
        <f t="shared" si="556"/>
        <v/>
      </c>
    </row>
    <row r="2745" spans="3:68" ht="20.100000000000001" customHeight="1" x14ac:dyDescent="0.25">
      <c r="C2745" s="12"/>
      <c r="E2745" s="130"/>
      <c r="F2745" s="130"/>
      <c r="S2745" s="138"/>
      <c r="U2745" s="154"/>
      <c r="V2745" s="154"/>
      <c r="AF2745" s="137">
        <v>1921</v>
      </c>
      <c r="AG2745" s="137">
        <f t="shared" ref="AG2745:AG2808" si="561">AG$818+(AF2745*AG$821)</f>
        <v>3.6840000000000002</v>
      </c>
      <c r="AK2745" s="137">
        <f t="shared" ref="AK2745:AK2808" si="562">_xlfn.NORM.DIST(AG2745,AG$815,AG$816,0)</f>
        <v>4.5062883786346764E-4</v>
      </c>
      <c r="AL2745" s="137">
        <f t="shared" ref="AL2745:AL2808" si="563">_xlfn.NORM.DIST(AG2745,AG$815,AG$816,1)</f>
        <v>0.99988519888008609</v>
      </c>
      <c r="AM2745" s="137">
        <f t="shared" ref="AM2745:AM2808" si="564">IF(OR(AL2745&lt;$AN$820,AL2745&gt;$AN$821),AK2745,"")</f>
        <v>4.5062883786346764E-4</v>
      </c>
      <c r="AN2745" s="137" t="str">
        <f t="shared" ref="AN2745:AN2808" si="565">IF(AND(AL2745&gt;$AN$820,AL2745&lt;$AN$821),AK2745,"")</f>
        <v/>
      </c>
      <c r="AO2745" s="137" t="str">
        <f t="shared" ref="AO2745:AO2808" si="566">IF(AK2745=MAX(AK$824:AK$2815),AK2745,"")</f>
        <v/>
      </c>
      <c r="AP2745" s="137">
        <f t="shared" ref="AP2745:AP2808" si="567">_xlfn.NORM.DIST(AF2745,AN$816,AN$817,0)</f>
        <v>0</v>
      </c>
      <c r="AQ2745" s="137" t="str">
        <f t="shared" ref="AQ2745:AQ2808" si="568">IF(AP2745=MAX(AP$824:AP$2815),AK2745,"")</f>
        <v/>
      </c>
      <c r="AR2745" s="137" t="str">
        <f t="shared" ref="AR2745:AR2808" si="569">IF(AQ2745=MIN(AQ$824:AQ$2815),AQ2745,"")</f>
        <v/>
      </c>
      <c r="AZ2745" s="163"/>
      <c r="BA2745" s="142"/>
      <c r="BB2745" s="163"/>
      <c r="BC2745" s="174"/>
      <c r="BD2745" s="174"/>
      <c r="BE2745" s="174"/>
      <c r="BF2745" s="174"/>
      <c r="BG2745" s="164"/>
      <c r="BH2745" s="164"/>
      <c r="BI2745" s="164"/>
      <c r="BK2745" s="137">
        <v>1898</v>
      </c>
      <c r="BL2745" s="137">
        <f t="shared" si="557"/>
        <v>12.140799999999707</v>
      </c>
      <c r="BM2745" s="137">
        <f t="shared" si="558"/>
        <v>9.6022626917860052E-2</v>
      </c>
      <c r="BN2745" s="137">
        <f t="shared" si="559"/>
        <v>2.0177489713259222E-4</v>
      </c>
      <c r="BO2745" s="137" t="str">
        <f t="shared" si="560"/>
        <v/>
      </c>
      <c r="BP2745" s="137" t="str">
        <f t="shared" si="556"/>
        <v/>
      </c>
    </row>
    <row r="2746" spans="3:68" ht="20.100000000000001" customHeight="1" x14ac:dyDescent="0.25">
      <c r="C2746" s="12"/>
      <c r="E2746" s="130"/>
      <c r="F2746" s="130"/>
      <c r="S2746" s="138"/>
      <c r="U2746" s="154"/>
      <c r="V2746" s="154"/>
      <c r="AF2746" s="137">
        <v>1922</v>
      </c>
      <c r="AG2746" s="137">
        <f t="shared" si="561"/>
        <v>3.6879999999999997</v>
      </c>
      <c r="AK2746" s="137">
        <f t="shared" si="562"/>
        <v>4.4403350653758058E-4</v>
      </c>
      <c r="AL2746" s="137">
        <f t="shared" si="563"/>
        <v>0.99988698817474686</v>
      </c>
      <c r="AM2746" s="137">
        <f t="shared" si="564"/>
        <v>4.4403350653758058E-4</v>
      </c>
      <c r="AN2746" s="137" t="str">
        <f t="shared" si="565"/>
        <v/>
      </c>
      <c r="AO2746" s="137" t="str">
        <f t="shared" si="566"/>
        <v/>
      </c>
      <c r="AP2746" s="137">
        <f t="shared" si="567"/>
        <v>0</v>
      </c>
      <c r="AQ2746" s="137" t="str">
        <f t="shared" si="568"/>
        <v/>
      </c>
      <c r="AR2746" s="137" t="str">
        <f t="shared" si="569"/>
        <v/>
      </c>
      <c r="AZ2746" s="163"/>
      <c r="BA2746" s="142"/>
      <c r="BB2746" s="163"/>
      <c r="BC2746" s="174"/>
      <c r="BD2746" s="174"/>
      <c r="BE2746" s="174"/>
      <c r="BF2746" s="174"/>
      <c r="BG2746" s="164"/>
      <c r="BH2746" s="164"/>
      <c r="BI2746" s="164"/>
      <c r="BK2746" s="137">
        <v>1899</v>
      </c>
      <c r="BL2746" s="137">
        <f t="shared" si="557"/>
        <v>12.147199999999707</v>
      </c>
      <c r="BM2746" s="137">
        <f t="shared" si="558"/>
        <v>9.5820852020727459E-2</v>
      </c>
      <c r="BN2746" s="137">
        <f t="shared" si="559"/>
        <v>2.0139534796707881E-4</v>
      </c>
      <c r="BO2746" s="137" t="str">
        <f t="shared" si="560"/>
        <v/>
      </c>
      <c r="BP2746" s="137" t="str">
        <f t="shared" si="556"/>
        <v/>
      </c>
    </row>
    <row r="2747" spans="3:68" ht="20.100000000000001" customHeight="1" x14ac:dyDescent="0.25">
      <c r="C2747" s="12"/>
      <c r="E2747" s="130"/>
      <c r="F2747" s="130"/>
      <c r="S2747" s="138"/>
      <c r="U2747" s="154"/>
      <c r="V2747" s="154"/>
      <c r="AF2747" s="137">
        <v>1923</v>
      </c>
      <c r="AG2747" s="137">
        <f t="shared" si="561"/>
        <v>3.6920000000000002</v>
      </c>
      <c r="AK2747" s="137">
        <f t="shared" si="562"/>
        <v>4.3752770292289616E-4</v>
      </c>
      <c r="AL2747" s="137">
        <f t="shared" si="563"/>
        <v>0.99988875126750809</v>
      </c>
      <c r="AM2747" s="137">
        <f t="shared" si="564"/>
        <v>4.3752770292289616E-4</v>
      </c>
      <c r="AN2747" s="137" t="str">
        <f t="shared" si="565"/>
        <v/>
      </c>
      <c r="AO2747" s="137" t="str">
        <f t="shared" si="566"/>
        <v/>
      </c>
      <c r="AP2747" s="137">
        <f t="shared" si="567"/>
        <v>0</v>
      </c>
      <c r="AQ2747" s="137" t="str">
        <f t="shared" si="568"/>
        <v/>
      </c>
      <c r="AR2747" s="137" t="str">
        <f t="shared" si="569"/>
        <v/>
      </c>
      <c r="AZ2747" s="163"/>
      <c r="BA2747" s="142"/>
      <c r="BB2747" s="163"/>
      <c r="BC2747" s="174"/>
      <c r="BD2747" s="174"/>
      <c r="BE2747" s="174"/>
      <c r="BF2747" s="174"/>
      <c r="BG2747" s="164"/>
      <c r="BH2747" s="164"/>
      <c r="BI2747" s="164"/>
      <c r="BK2747" s="137">
        <v>1900</v>
      </c>
      <c r="BL2747" s="137">
        <f t="shared" si="557"/>
        <v>12.153599999999706</v>
      </c>
      <c r="BM2747" s="137">
        <f t="shared" si="558"/>
        <v>9.5619456672760381E-2</v>
      </c>
      <c r="BN2747" s="137">
        <f t="shared" si="559"/>
        <v>2.0101637332531341E-4</v>
      </c>
      <c r="BO2747" s="137" t="str">
        <f t="shared" si="560"/>
        <v/>
      </c>
      <c r="BP2747" s="137" t="str">
        <f t="shared" si="556"/>
        <v/>
      </c>
    </row>
    <row r="2748" spans="3:68" ht="20.100000000000001" customHeight="1" x14ac:dyDescent="0.25">
      <c r="C2748" s="12"/>
      <c r="E2748" s="130"/>
      <c r="F2748" s="130"/>
      <c r="S2748" s="138"/>
      <c r="U2748" s="154"/>
      <c r="V2748" s="154"/>
      <c r="AF2748" s="137">
        <v>1924</v>
      </c>
      <c r="AG2748" s="137">
        <f t="shared" si="561"/>
        <v>3.6959999999999997</v>
      </c>
      <c r="AK2748" s="137">
        <f t="shared" si="562"/>
        <v>4.3111032195367678E-4</v>
      </c>
      <c r="AL2748" s="137">
        <f t="shared" si="563"/>
        <v>0.99989048851426654</v>
      </c>
      <c r="AM2748" s="137">
        <f t="shared" si="564"/>
        <v>4.3111032195367678E-4</v>
      </c>
      <c r="AN2748" s="137" t="str">
        <f t="shared" si="565"/>
        <v/>
      </c>
      <c r="AO2748" s="137" t="str">
        <f t="shared" si="566"/>
        <v/>
      </c>
      <c r="AP2748" s="137">
        <f t="shared" si="567"/>
        <v>0</v>
      </c>
      <c r="AQ2748" s="137" t="str">
        <f t="shared" si="568"/>
        <v/>
      </c>
      <c r="AR2748" s="137" t="str">
        <f t="shared" si="569"/>
        <v/>
      </c>
      <c r="AZ2748" s="163"/>
      <c r="BA2748" s="142"/>
      <c r="BB2748" s="163"/>
      <c r="BC2748" s="174"/>
      <c r="BD2748" s="174"/>
      <c r="BE2748" s="174"/>
      <c r="BF2748" s="174"/>
      <c r="BG2748" s="164"/>
      <c r="BH2748" s="164"/>
      <c r="BI2748" s="164"/>
      <c r="BK2748" s="137">
        <v>1901</v>
      </c>
      <c r="BL2748" s="137">
        <f t="shared" si="557"/>
        <v>12.159999999999705</v>
      </c>
      <c r="BM2748" s="137">
        <f t="shared" si="558"/>
        <v>9.5418440299435067E-2</v>
      </c>
      <c r="BN2748" s="137">
        <f t="shared" si="559"/>
        <v>2.0063797279776252E-4</v>
      </c>
      <c r="BO2748" s="137" t="str">
        <f t="shared" si="560"/>
        <v/>
      </c>
      <c r="BP2748" s="137" t="str">
        <f t="shared" si="556"/>
        <v/>
      </c>
    </row>
    <row r="2749" spans="3:68" ht="20.100000000000001" customHeight="1" x14ac:dyDescent="0.25">
      <c r="C2749" s="12"/>
      <c r="E2749" s="130"/>
      <c r="F2749" s="130"/>
      <c r="S2749" s="138"/>
      <c r="U2749" s="154"/>
      <c r="V2749" s="154"/>
      <c r="AF2749" s="137">
        <v>1925</v>
      </c>
      <c r="AG2749" s="137">
        <f t="shared" si="561"/>
        <v>3.7</v>
      </c>
      <c r="AK2749" s="137">
        <f t="shared" si="562"/>
        <v>4.2478027055075143E-4</v>
      </c>
      <c r="AL2749" s="137">
        <f t="shared" si="563"/>
        <v>0.99989220026652259</v>
      </c>
      <c r="AM2749" s="137">
        <f t="shared" si="564"/>
        <v>4.2478027055075143E-4</v>
      </c>
      <c r="AN2749" s="137" t="str">
        <f t="shared" si="565"/>
        <v/>
      </c>
      <c r="AO2749" s="137" t="str">
        <f t="shared" si="566"/>
        <v/>
      </c>
      <c r="AP2749" s="137">
        <f t="shared" si="567"/>
        <v>0</v>
      </c>
      <c r="AQ2749" s="137" t="str">
        <f t="shared" si="568"/>
        <v/>
      </c>
      <c r="AR2749" s="137" t="str">
        <f t="shared" si="569"/>
        <v/>
      </c>
      <c r="AZ2749" s="163"/>
      <c r="BA2749" s="142"/>
      <c r="BB2749" s="163"/>
      <c r="BC2749" s="174"/>
      <c r="BD2749" s="174"/>
      <c r="BE2749" s="174"/>
      <c r="BF2749" s="174"/>
      <c r="BG2749" s="164"/>
      <c r="BH2749" s="164"/>
      <c r="BI2749" s="164"/>
      <c r="BK2749" s="137">
        <v>1902</v>
      </c>
      <c r="BL2749" s="137">
        <f t="shared" si="557"/>
        <v>12.166399999999705</v>
      </c>
      <c r="BM2749" s="137">
        <f t="shared" si="558"/>
        <v>9.5217802326637305E-2</v>
      </c>
      <c r="BN2749" s="137">
        <f t="shared" si="559"/>
        <v>2.002601459738379E-4</v>
      </c>
      <c r="BO2749" s="137" t="str">
        <f t="shared" si="560"/>
        <v/>
      </c>
      <c r="BP2749" s="137" t="str">
        <f t="shared" si="556"/>
        <v/>
      </c>
    </row>
    <row r="2750" spans="3:68" ht="20.100000000000001" customHeight="1" x14ac:dyDescent="0.25">
      <c r="C2750" s="12"/>
      <c r="E2750" s="130"/>
      <c r="F2750" s="130"/>
      <c r="S2750" s="138"/>
      <c r="U2750" s="154"/>
      <c r="V2750" s="154"/>
      <c r="AF2750" s="137">
        <v>1926</v>
      </c>
      <c r="AG2750" s="137">
        <f t="shared" si="561"/>
        <v>3.7039999999999997</v>
      </c>
      <c r="AK2750" s="137">
        <f t="shared" si="562"/>
        <v>4.1853646751515751E-4</v>
      </c>
      <c r="AL2750" s="137">
        <f t="shared" si="563"/>
        <v>0.99989388687142822</v>
      </c>
      <c r="AM2750" s="137">
        <f t="shared" si="564"/>
        <v>4.1853646751515751E-4</v>
      </c>
      <c r="AN2750" s="137" t="str">
        <f t="shared" si="565"/>
        <v/>
      </c>
      <c r="AO2750" s="137" t="str">
        <f t="shared" si="566"/>
        <v/>
      </c>
      <c r="AP2750" s="137">
        <f t="shared" si="567"/>
        <v>0</v>
      </c>
      <c r="AQ2750" s="137" t="str">
        <f t="shared" si="568"/>
        <v/>
      </c>
      <c r="AR2750" s="137" t="str">
        <f t="shared" si="569"/>
        <v/>
      </c>
      <c r="AZ2750" s="163"/>
      <c r="BA2750" s="142"/>
      <c r="BB2750" s="163"/>
      <c r="BC2750" s="174"/>
      <c r="BD2750" s="174"/>
      <c r="BE2750" s="174"/>
      <c r="BF2750" s="174"/>
      <c r="BG2750" s="164"/>
      <c r="BH2750" s="164"/>
      <c r="BI2750" s="164"/>
      <c r="BK2750" s="137">
        <v>1903</v>
      </c>
      <c r="BL2750" s="137">
        <f t="shared" si="557"/>
        <v>12.172799999999704</v>
      </c>
      <c r="BM2750" s="137">
        <f t="shared" si="558"/>
        <v>9.5017542180663467E-2</v>
      </c>
      <c r="BN2750" s="137">
        <f t="shared" si="559"/>
        <v>1.9988289244098068E-4</v>
      </c>
      <c r="BO2750" s="137" t="str">
        <f t="shared" si="560"/>
        <v/>
      </c>
      <c r="BP2750" s="137" t="str">
        <f t="shared" si="556"/>
        <v/>
      </c>
    </row>
    <row r="2751" spans="3:68" ht="20.100000000000001" customHeight="1" x14ac:dyDescent="0.25">
      <c r="C2751" s="12"/>
      <c r="E2751" s="130"/>
      <c r="F2751" s="130"/>
      <c r="S2751" s="138"/>
      <c r="U2751" s="154"/>
      <c r="V2751" s="154"/>
      <c r="AF2751" s="137">
        <v>1927</v>
      </c>
      <c r="AG2751" s="137">
        <f t="shared" si="561"/>
        <v>3.7080000000000002</v>
      </c>
      <c r="AK2751" s="137">
        <f t="shared" si="562"/>
        <v>4.1237784342237931E-4</v>
      </c>
      <c r="AL2751" s="137">
        <f t="shared" si="563"/>
        <v>0.99989554867183417</v>
      </c>
      <c r="AM2751" s="137">
        <f t="shared" si="564"/>
        <v>4.1237784342237931E-4</v>
      </c>
      <c r="AN2751" s="137" t="str">
        <f t="shared" si="565"/>
        <v/>
      </c>
      <c r="AO2751" s="137" t="str">
        <f t="shared" si="566"/>
        <v/>
      </c>
      <c r="AP2751" s="137">
        <f t="shared" si="567"/>
        <v>0</v>
      </c>
      <c r="AQ2751" s="137" t="str">
        <f t="shared" si="568"/>
        <v/>
      </c>
      <c r="AR2751" s="137" t="str">
        <f t="shared" si="569"/>
        <v/>
      </c>
      <c r="AZ2751" s="163"/>
      <c r="BA2751" s="142"/>
      <c r="BB2751" s="163"/>
      <c r="BC2751" s="174"/>
      <c r="BD2751" s="174"/>
      <c r="BE2751" s="174"/>
      <c r="BF2751" s="174"/>
      <c r="BG2751" s="164"/>
      <c r="BH2751" s="164"/>
      <c r="BI2751" s="164"/>
      <c r="BK2751" s="137">
        <v>1904</v>
      </c>
      <c r="BL2751" s="137">
        <f t="shared" si="557"/>
        <v>12.179199999999703</v>
      </c>
      <c r="BM2751" s="137">
        <f t="shared" si="558"/>
        <v>9.4817659288222486E-2</v>
      </c>
      <c r="BN2751" s="137">
        <f t="shared" si="559"/>
        <v>1.9950621178538297E-4</v>
      </c>
      <c r="BO2751" s="137" t="str">
        <f t="shared" si="560"/>
        <v/>
      </c>
      <c r="BP2751" s="137" t="str">
        <f t="shared" si="556"/>
        <v/>
      </c>
    </row>
    <row r="2752" spans="3:68" ht="20.100000000000001" customHeight="1" x14ac:dyDescent="0.25">
      <c r="C2752" s="12"/>
      <c r="E2752" s="130"/>
      <c r="F2752" s="130"/>
      <c r="S2752" s="138"/>
      <c r="U2752" s="154"/>
      <c r="V2752" s="154"/>
      <c r="AF2752" s="137">
        <v>1928</v>
      </c>
      <c r="AG2752" s="137">
        <f t="shared" si="561"/>
        <v>3.7119999999999997</v>
      </c>
      <c r="AK2752" s="137">
        <f t="shared" si="562"/>
        <v>4.063033405172264E-4</v>
      </c>
      <c r="AL2752" s="137">
        <f t="shared" si="563"/>
        <v>0.9998971860063367</v>
      </c>
      <c r="AM2752" s="137">
        <f t="shared" si="564"/>
        <v>4.063033405172264E-4</v>
      </c>
      <c r="AN2752" s="137" t="str">
        <f t="shared" si="565"/>
        <v/>
      </c>
      <c r="AO2752" s="137" t="str">
        <f t="shared" si="566"/>
        <v/>
      </c>
      <c r="AP2752" s="137">
        <f t="shared" si="567"/>
        <v>0</v>
      </c>
      <c r="AQ2752" s="137" t="str">
        <f t="shared" si="568"/>
        <v/>
      </c>
      <c r="AR2752" s="137" t="str">
        <f t="shared" si="569"/>
        <v/>
      </c>
      <c r="AZ2752" s="163"/>
      <c r="BA2752" s="142"/>
      <c r="BB2752" s="163"/>
      <c r="BC2752" s="174"/>
      <c r="BD2752" s="174"/>
      <c r="BE2752" s="174"/>
      <c r="BF2752" s="174"/>
      <c r="BG2752" s="164"/>
      <c r="BH2752" s="164"/>
      <c r="BI2752" s="164"/>
      <c r="BK2752" s="137">
        <v>1905</v>
      </c>
      <c r="BL2752" s="137">
        <f t="shared" si="557"/>
        <v>12.185599999999702</v>
      </c>
      <c r="BM2752" s="137">
        <f t="shared" si="558"/>
        <v>9.4618153076437103E-2</v>
      </c>
      <c r="BN2752" s="137">
        <f t="shared" si="559"/>
        <v>1.9913010359187688E-4</v>
      </c>
      <c r="BO2752" s="137" t="str">
        <f t="shared" si="560"/>
        <v/>
      </c>
      <c r="BP2752" s="137" t="str">
        <f t="shared" si="556"/>
        <v/>
      </c>
    </row>
    <row r="2753" spans="3:68" ht="20.100000000000001" customHeight="1" x14ac:dyDescent="0.25">
      <c r="C2753" s="12"/>
      <c r="E2753" s="130"/>
      <c r="F2753" s="130"/>
      <c r="S2753" s="138"/>
      <c r="U2753" s="154"/>
      <c r="V2753" s="154"/>
      <c r="AF2753" s="137">
        <v>1929</v>
      </c>
      <c r="AG2753" s="137">
        <f t="shared" si="561"/>
        <v>3.7160000000000002</v>
      </c>
      <c r="AK2753" s="137">
        <f t="shared" si="562"/>
        <v>4.0031191260930891E-4</v>
      </c>
      <c r="AL2753" s="137">
        <f t="shared" si="563"/>
        <v>0.99989879920932445</v>
      </c>
      <c r="AM2753" s="137">
        <f t="shared" si="564"/>
        <v>4.0031191260930891E-4</v>
      </c>
      <c r="AN2753" s="137" t="str">
        <f t="shared" si="565"/>
        <v/>
      </c>
      <c r="AO2753" s="137" t="str">
        <f t="shared" si="566"/>
        <v/>
      </c>
      <c r="AP2753" s="137">
        <f t="shared" si="567"/>
        <v>0</v>
      </c>
      <c r="AQ2753" s="137" t="str">
        <f t="shared" si="568"/>
        <v/>
      </c>
      <c r="AR2753" s="137" t="str">
        <f t="shared" si="569"/>
        <v/>
      </c>
      <c r="AZ2753" s="163"/>
      <c r="BA2753" s="142"/>
      <c r="BB2753" s="163"/>
      <c r="BC2753" s="174"/>
      <c r="BD2753" s="174"/>
      <c r="BE2753" s="174"/>
      <c r="BF2753" s="174"/>
      <c r="BG2753" s="164"/>
      <c r="BH2753" s="164"/>
      <c r="BI2753" s="164"/>
      <c r="BK2753" s="137">
        <v>1906</v>
      </c>
      <c r="BL2753" s="137">
        <f t="shared" si="557"/>
        <v>12.191999999999702</v>
      </c>
      <c r="BM2753" s="137">
        <f t="shared" si="558"/>
        <v>9.4419022972845226E-2</v>
      </c>
      <c r="BN2753" s="137">
        <f t="shared" si="559"/>
        <v>1.9875456744379572E-4</v>
      </c>
      <c r="BO2753" s="137" t="str">
        <f t="shared" si="560"/>
        <v/>
      </c>
      <c r="BP2753" s="137" t="str">
        <f t="shared" si="556"/>
        <v/>
      </c>
    </row>
    <row r="2754" spans="3:68" ht="20.100000000000001" customHeight="1" x14ac:dyDescent="0.25">
      <c r="C2754" s="12"/>
      <c r="E2754" s="130"/>
      <c r="F2754" s="130"/>
      <c r="S2754" s="138"/>
      <c r="U2754" s="154"/>
      <c r="V2754" s="154"/>
      <c r="AF2754" s="137">
        <v>1930</v>
      </c>
      <c r="AG2754" s="137">
        <f t="shared" si="561"/>
        <v>3.7199999999999998</v>
      </c>
      <c r="AK2754" s="137">
        <f t="shared" si="562"/>
        <v>3.9440252496915693E-4</v>
      </c>
      <c r="AL2754" s="137">
        <f t="shared" si="563"/>
        <v>0.99990038861102404</v>
      </c>
      <c r="AM2754" s="137">
        <f t="shared" si="564"/>
        <v>3.9440252496915693E-4</v>
      </c>
      <c r="AN2754" s="137" t="str">
        <f t="shared" si="565"/>
        <v/>
      </c>
      <c r="AO2754" s="137" t="str">
        <f t="shared" si="566"/>
        <v/>
      </c>
      <c r="AP2754" s="137">
        <f t="shared" si="567"/>
        <v>0</v>
      </c>
      <c r="AQ2754" s="137" t="str">
        <f t="shared" si="568"/>
        <v/>
      </c>
      <c r="AR2754" s="137" t="str">
        <f t="shared" si="569"/>
        <v/>
      </c>
      <c r="AZ2754" s="163"/>
      <c r="BA2754" s="142"/>
      <c r="BB2754" s="163"/>
      <c r="BC2754" s="174"/>
      <c r="BD2754" s="174"/>
      <c r="BE2754" s="174"/>
      <c r="BF2754" s="174"/>
      <c r="BG2754" s="164"/>
      <c r="BH2754" s="164"/>
      <c r="BI2754" s="164"/>
      <c r="BK2754" s="137">
        <v>1907</v>
      </c>
      <c r="BL2754" s="137">
        <f t="shared" si="557"/>
        <v>12.198399999999701</v>
      </c>
      <c r="BM2754" s="137">
        <f t="shared" si="558"/>
        <v>9.4220268405401431E-2</v>
      </c>
      <c r="BN2754" s="137">
        <f t="shared" si="559"/>
        <v>1.9837960292290457E-4</v>
      </c>
      <c r="BO2754" s="137" t="str">
        <f t="shared" si="560"/>
        <v/>
      </c>
      <c r="BP2754" s="137" t="str">
        <f t="shared" si="556"/>
        <v/>
      </c>
    </row>
    <row r="2755" spans="3:68" ht="20.100000000000001" customHeight="1" x14ac:dyDescent="0.25">
      <c r="C2755" s="12"/>
      <c r="E2755" s="130"/>
      <c r="F2755" s="130"/>
      <c r="S2755" s="138"/>
      <c r="U2755" s="154"/>
      <c r="V2755" s="154"/>
      <c r="AF2755" s="137">
        <v>1931</v>
      </c>
      <c r="AG2755" s="137">
        <f t="shared" si="561"/>
        <v>3.7240000000000002</v>
      </c>
      <c r="AK2755" s="137">
        <f t="shared" si="562"/>
        <v>3.8857415422493793E-4</v>
      </c>
      <c r="AL2755" s="137">
        <f t="shared" si="563"/>
        <v>0.99990195453754616</v>
      </c>
      <c r="AM2755" s="137">
        <f t="shared" si="564"/>
        <v>3.8857415422493793E-4</v>
      </c>
      <c r="AN2755" s="137" t="str">
        <f t="shared" si="565"/>
        <v/>
      </c>
      <c r="AO2755" s="137" t="str">
        <f t="shared" si="566"/>
        <v/>
      </c>
      <c r="AP2755" s="137">
        <f t="shared" si="567"/>
        <v>0</v>
      </c>
      <c r="AQ2755" s="137" t="str">
        <f t="shared" si="568"/>
        <v/>
      </c>
      <c r="AR2755" s="137" t="str">
        <f t="shared" si="569"/>
        <v/>
      </c>
      <c r="AZ2755" s="163"/>
      <c r="BA2755" s="142"/>
      <c r="BB2755" s="163"/>
      <c r="BC2755" s="174"/>
      <c r="BD2755" s="174"/>
      <c r="BE2755" s="174"/>
      <c r="BF2755" s="174"/>
      <c r="BG2755" s="164"/>
      <c r="BH2755" s="164"/>
      <c r="BI2755" s="164"/>
      <c r="BK2755" s="137">
        <v>1908</v>
      </c>
      <c r="BL2755" s="137">
        <f t="shared" si="557"/>
        <v>12.2047999999997</v>
      </c>
      <c r="BM2755" s="137">
        <f t="shared" si="558"/>
        <v>9.4021888802478526E-2</v>
      </c>
      <c r="BN2755" s="137">
        <f t="shared" si="559"/>
        <v>1.980052096096363E-4</v>
      </c>
      <c r="BO2755" s="137" t="str">
        <f t="shared" si="560"/>
        <v/>
      </c>
      <c r="BP2755" s="137" t="str">
        <f t="shared" si="556"/>
        <v/>
      </c>
    </row>
    <row r="2756" spans="3:68" ht="20.100000000000001" customHeight="1" x14ac:dyDescent="0.25">
      <c r="C2756" s="12"/>
      <c r="E2756" s="130"/>
      <c r="F2756" s="130"/>
      <c r="S2756" s="138"/>
      <c r="U2756" s="154"/>
      <c r="V2756" s="154"/>
      <c r="AF2756" s="137">
        <v>1932</v>
      </c>
      <c r="AG2756" s="137">
        <f t="shared" si="561"/>
        <v>3.7279999999999998</v>
      </c>
      <c r="AK2756" s="137">
        <f t="shared" si="562"/>
        <v>3.8282578825981722E-4</v>
      </c>
      <c r="AL2756" s="137">
        <f t="shared" si="563"/>
        <v>0.99990349731093042</v>
      </c>
      <c r="AM2756" s="137">
        <f t="shared" si="564"/>
        <v>3.8282578825981722E-4</v>
      </c>
      <c r="AN2756" s="137" t="str">
        <f t="shared" si="565"/>
        <v/>
      </c>
      <c r="AO2756" s="137" t="str">
        <f t="shared" si="566"/>
        <v/>
      </c>
      <c r="AP2756" s="137">
        <f t="shared" si="567"/>
        <v>0</v>
      </c>
      <c r="AQ2756" s="137" t="str">
        <f t="shared" si="568"/>
        <v/>
      </c>
      <c r="AR2756" s="137" t="str">
        <f t="shared" si="569"/>
        <v/>
      </c>
      <c r="AZ2756" s="163"/>
      <c r="BA2756" s="142"/>
      <c r="BB2756" s="163"/>
      <c r="BC2756" s="174"/>
      <c r="BD2756" s="174"/>
      <c r="BE2756" s="174"/>
      <c r="BF2756" s="174"/>
      <c r="BG2756" s="164"/>
      <c r="BH2756" s="164"/>
      <c r="BI2756" s="164"/>
      <c r="BK2756" s="137">
        <v>1909</v>
      </c>
      <c r="BL2756" s="137">
        <f t="shared" si="557"/>
        <v>12.2111999999997</v>
      </c>
      <c r="BM2756" s="137">
        <f t="shared" si="558"/>
        <v>9.382388359286889E-2</v>
      </c>
      <c r="BN2756" s="137">
        <f t="shared" si="559"/>
        <v>1.9763138708292494E-4</v>
      </c>
      <c r="BO2756" s="137" t="str">
        <f t="shared" si="560"/>
        <v/>
      </c>
      <c r="BP2756" s="137" t="str">
        <f t="shared" si="556"/>
        <v/>
      </c>
    </row>
    <row r="2757" spans="3:68" ht="20.100000000000001" customHeight="1" x14ac:dyDescent="0.25">
      <c r="C2757" s="12"/>
      <c r="E2757" s="130"/>
      <c r="F2757" s="130"/>
      <c r="S2757" s="138"/>
      <c r="U2757" s="154"/>
      <c r="V2757" s="154"/>
      <c r="AF2757" s="137">
        <v>1933</v>
      </c>
      <c r="AG2757" s="137">
        <f t="shared" si="561"/>
        <v>3.7320000000000002</v>
      </c>
      <c r="AK2757" s="137">
        <f t="shared" si="562"/>
        <v>3.7715642610991967E-4</v>
      </c>
      <c r="AL2757" s="137">
        <f t="shared" si="563"/>
        <v>0.99990501724919023</v>
      </c>
      <c r="AM2757" s="137">
        <f t="shared" si="564"/>
        <v>3.7715642610991967E-4</v>
      </c>
      <c r="AN2757" s="137" t="str">
        <f t="shared" si="565"/>
        <v/>
      </c>
      <c r="AO2757" s="137" t="str">
        <f t="shared" si="566"/>
        <v/>
      </c>
      <c r="AP2757" s="137">
        <f t="shared" si="567"/>
        <v>0</v>
      </c>
      <c r="AQ2757" s="137" t="str">
        <f t="shared" si="568"/>
        <v/>
      </c>
      <c r="AR2757" s="137" t="str">
        <f t="shared" si="569"/>
        <v/>
      </c>
      <c r="AZ2757" s="163"/>
      <c r="BA2757" s="142"/>
      <c r="BB2757" s="163"/>
      <c r="BC2757" s="174"/>
      <c r="BD2757" s="174"/>
      <c r="BE2757" s="174"/>
      <c r="BF2757" s="174"/>
      <c r="BG2757" s="164"/>
      <c r="BH2757" s="164"/>
      <c r="BI2757" s="164"/>
      <c r="BK2757" s="137">
        <v>1910</v>
      </c>
      <c r="BL2757" s="137">
        <f t="shared" si="557"/>
        <v>12.217599999999699</v>
      </c>
      <c r="BM2757" s="137">
        <f t="shared" si="558"/>
        <v>9.3626252205785965E-2</v>
      </c>
      <c r="BN2757" s="137">
        <f t="shared" si="559"/>
        <v>1.9725813492062205E-4</v>
      </c>
      <c r="BO2757" s="137" t="str">
        <f t="shared" si="560"/>
        <v/>
      </c>
      <c r="BP2757" s="137" t="str">
        <f t="shared" si="556"/>
        <v/>
      </c>
    </row>
    <row r="2758" spans="3:68" ht="20.100000000000001" customHeight="1" x14ac:dyDescent="0.25">
      <c r="C2758" s="12"/>
      <c r="E2758" s="130"/>
      <c r="F2758" s="130"/>
      <c r="S2758" s="138"/>
      <c r="U2758" s="154"/>
      <c r="V2758" s="154"/>
      <c r="AF2758" s="137">
        <v>1934</v>
      </c>
      <c r="AG2758" s="137">
        <f t="shared" si="561"/>
        <v>3.7359999999999998</v>
      </c>
      <c r="AK2758" s="137">
        <f t="shared" si="562"/>
        <v>3.7156507786293677E-4</v>
      </c>
      <c r="AL2758" s="137">
        <f t="shared" si="563"/>
        <v>0.99990651466635738</v>
      </c>
      <c r="AM2758" s="137">
        <f t="shared" si="564"/>
        <v>3.7156507786293677E-4</v>
      </c>
      <c r="AN2758" s="137" t="str">
        <f t="shared" si="565"/>
        <v/>
      </c>
      <c r="AO2758" s="137" t="str">
        <f t="shared" si="566"/>
        <v/>
      </c>
      <c r="AP2758" s="137">
        <f t="shared" si="567"/>
        <v>0</v>
      </c>
      <c r="AQ2758" s="137" t="str">
        <f t="shared" si="568"/>
        <v/>
      </c>
      <c r="AR2758" s="137" t="str">
        <f t="shared" si="569"/>
        <v/>
      </c>
      <c r="AZ2758" s="163"/>
      <c r="BA2758" s="142"/>
      <c r="BB2758" s="163"/>
      <c r="BC2758" s="174"/>
      <c r="BD2758" s="174"/>
      <c r="BE2758" s="174"/>
      <c r="BF2758" s="174"/>
      <c r="BG2758" s="164"/>
      <c r="BH2758" s="164"/>
      <c r="BI2758" s="164"/>
      <c r="BK2758" s="137">
        <v>1911</v>
      </c>
      <c r="BL2758" s="137">
        <f t="shared" si="557"/>
        <v>12.223999999999698</v>
      </c>
      <c r="BM2758" s="137">
        <f t="shared" si="558"/>
        <v>9.3428994070865343E-2</v>
      </c>
      <c r="BN2758" s="137">
        <f t="shared" si="559"/>
        <v>1.9688545269865021E-4</v>
      </c>
      <c r="BO2758" s="137" t="str">
        <f t="shared" si="560"/>
        <v/>
      </c>
      <c r="BP2758" s="137" t="str">
        <f t="shared" si="556"/>
        <v/>
      </c>
    </row>
    <row r="2759" spans="3:68" ht="20.100000000000001" customHeight="1" x14ac:dyDescent="0.25">
      <c r="C2759" s="12"/>
      <c r="E2759" s="130"/>
      <c r="F2759" s="130"/>
      <c r="S2759" s="138"/>
      <c r="U2759" s="154"/>
      <c r="V2759" s="154"/>
      <c r="AF2759" s="137">
        <v>1935</v>
      </c>
      <c r="AG2759" s="137">
        <f t="shared" si="561"/>
        <v>3.74</v>
      </c>
      <c r="AK2759" s="137">
        <f t="shared" si="562"/>
        <v>3.6605076455733496E-4</v>
      </c>
      <c r="AL2759" s="137">
        <f t="shared" si="563"/>
        <v>0.99990798987252594</v>
      </c>
      <c r="AM2759" s="137">
        <f t="shared" si="564"/>
        <v>3.6605076455733496E-4</v>
      </c>
      <c r="AN2759" s="137" t="str">
        <f t="shared" si="565"/>
        <v/>
      </c>
      <c r="AO2759" s="137" t="str">
        <f t="shared" si="566"/>
        <v/>
      </c>
      <c r="AP2759" s="137">
        <f t="shared" si="567"/>
        <v>0</v>
      </c>
      <c r="AQ2759" s="137" t="str">
        <f t="shared" si="568"/>
        <v/>
      </c>
      <c r="AR2759" s="137" t="str">
        <f t="shared" si="569"/>
        <v/>
      </c>
      <c r="AZ2759" s="163"/>
      <c r="BA2759" s="142"/>
      <c r="BB2759" s="163"/>
      <c r="BC2759" s="174"/>
      <c r="BD2759" s="174"/>
      <c r="BE2759" s="174"/>
      <c r="BF2759" s="174"/>
      <c r="BG2759" s="164"/>
      <c r="BH2759" s="164"/>
      <c r="BI2759" s="164"/>
      <c r="BK2759" s="137">
        <v>1912</v>
      </c>
      <c r="BL2759" s="137">
        <f t="shared" si="557"/>
        <v>12.230399999999698</v>
      </c>
      <c r="BM2759" s="137">
        <f t="shared" si="558"/>
        <v>9.3232108618166692E-2</v>
      </c>
      <c r="BN2759" s="137">
        <f t="shared" si="559"/>
        <v>1.9651333999186338E-4</v>
      </c>
      <c r="BO2759" s="137" t="str">
        <f t="shared" si="560"/>
        <v/>
      </c>
      <c r="BP2759" s="137" t="str">
        <f t="shared" si="556"/>
        <v/>
      </c>
    </row>
    <row r="2760" spans="3:68" ht="20.100000000000001" customHeight="1" x14ac:dyDescent="0.25">
      <c r="C2760" s="12"/>
      <c r="E2760" s="130"/>
      <c r="F2760" s="130"/>
      <c r="S2760" s="138"/>
      <c r="U2760" s="154"/>
      <c r="V2760" s="154"/>
      <c r="AF2760" s="137">
        <v>1936</v>
      </c>
      <c r="AG2760" s="137">
        <f t="shared" si="561"/>
        <v>3.7439999999999998</v>
      </c>
      <c r="AK2760" s="137">
        <f t="shared" si="562"/>
        <v>3.6061251808220806E-4</v>
      </c>
      <c r="AL2760" s="137">
        <f t="shared" si="563"/>
        <v>0.99990944317389574</v>
      </c>
      <c r="AM2760" s="137">
        <f t="shared" si="564"/>
        <v>3.6061251808220806E-4</v>
      </c>
      <c r="AN2760" s="137" t="str">
        <f t="shared" si="565"/>
        <v/>
      </c>
      <c r="AO2760" s="137" t="str">
        <f t="shared" si="566"/>
        <v/>
      </c>
      <c r="AP2760" s="137">
        <f t="shared" si="567"/>
        <v>0</v>
      </c>
      <c r="AQ2760" s="137" t="str">
        <f t="shared" si="568"/>
        <v/>
      </c>
      <c r="AR2760" s="137" t="str">
        <f t="shared" si="569"/>
        <v/>
      </c>
      <c r="AZ2760" s="163"/>
      <c r="BA2760" s="142"/>
      <c r="BB2760" s="163"/>
      <c r="BC2760" s="174"/>
      <c r="BD2760" s="174"/>
      <c r="BE2760" s="174"/>
      <c r="BF2760" s="174"/>
      <c r="BG2760" s="164"/>
      <c r="BH2760" s="164"/>
      <c r="BI2760" s="164"/>
      <c r="BK2760" s="137">
        <v>1913</v>
      </c>
      <c r="BL2760" s="137">
        <f t="shared" si="557"/>
        <v>12.236799999999697</v>
      </c>
      <c r="BM2760" s="137">
        <f t="shared" si="558"/>
        <v>9.3035595278174829E-2</v>
      </c>
      <c r="BN2760" s="137">
        <f t="shared" si="559"/>
        <v>1.9614179637379714E-4</v>
      </c>
      <c r="BO2760" s="137" t="str">
        <f t="shared" si="560"/>
        <v/>
      </c>
      <c r="BP2760" s="137" t="str">
        <f t="shared" si="556"/>
        <v/>
      </c>
    </row>
    <row r="2761" spans="3:68" ht="20.100000000000001" customHeight="1" x14ac:dyDescent="0.25">
      <c r="C2761" s="12"/>
      <c r="E2761" s="130"/>
      <c r="F2761" s="130"/>
      <c r="S2761" s="138"/>
      <c r="U2761" s="154"/>
      <c r="V2761" s="154"/>
      <c r="AF2761" s="137">
        <v>1937</v>
      </c>
      <c r="AG2761" s="137">
        <f t="shared" si="561"/>
        <v>3.7480000000000002</v>
      </c>
      <c r="AK2761" s="137">
        <f t="shared" si="562"/>
        <v>3.5524938107773336E-4</v>
      </c>
      <c r="AL2761" s="137">
        <f t="shared" si="563"/>
        <v>0.99991087487281605</v>
      </c>
      <c r="AM2761" s="137">
        <f t="shared" si="564"/>
        <v>3.5524938107773336E-4</v>
      </c>
      <c r="AN2761" s="137" t="str">
        <f t="shared" si="565"/>
        <v/>
      </c>
      <c r="AO2761" s="137" t="str">
        <f t="shared" si="566"/>
        <v/>
      </c>
      <c r="AP2761" s="137">
        <f t="shared" si="567"/>
        <v>0</v>
      </c>
      <c r="AQ2761" s="137" t="str">
        <f t="shared" si="568"/>
        <v/>
      </c>
      <c r="AR2761" s="137" t="str">
        <f t="shared" si="569"/>
        <v/>
      </c>
      <c r="AZ2761" s="163"/>
      <c r="BA2761" s="142"/>
      <c r="BB2761" s="163"/>
      <c r="BC2761" s="174"/>
      <c r="BD2761" s="174"/>
      <c r="BE2761" s="174"/>
      <c r="BF2761" s="174"/>
      <c r="BG2761" s="164"/>
      <c r="BH2761" s="164"/>
      <c r="BI2761" s="164"/>
      <c r="BK2761" s="137">
        <v>1914</v>
      </c>
      <c r="BL2761" s="137">
        <f t="shared" si="557"/>
        <v>12.243199999999696</v>
      </c>
      <c r="BM2761" s="137">
        <f t="shared" si="558"/>
        <v>9.2839453481801032E-2</v>
      </c>
      <c r="BN2761" s="137">
        <f t="shared" si="559"/>
        <v>1.9577082141629398E-4</v>
      </c>
      <c r="BO2761" s="137" t="str">
        <f t="shared" si="560"/>
        <v/>
      </c>
      <c r="BP2761" s="137" t="str">
        <f t="shared" si="556"/>
        <v/>
      </c>
    </row>
    <row r="2762" spans="3:68" ht="20.100000000000001" customHeight="1" x14ac:dyDescent="0.25">
      <c r="C2762" s="12"/>
      <c r="E2762" s="130"/>
      <c r="F2762" s="130"/>
      <c r="S2762" s="138"/>
      <c r="U2762" s="154"/>
      <c r="V2762" s="154"/>
      <c r="AF2762" s="137">
        <v>1938</v>
      </c>
      <c r="AG2762" s="137">
        <f t="shared" si="561"/>
        <v>3.7519999999999998</v>
      </c>
      <c r="AK2762" s="137">
        <f t="shared" si="562"/>
        <v>3.4996040683627421E-4</v>
      </c>
      <c r="AL2762" s="137">
        <f t="shared" si="563"/>
        <v>0.99991228526782761</v>
      </c>
      <c r="AM2762" s="137">
        <f t="shared" si="564"/>
        <v>3.4996040683627421E-4</v>
      </c>
      <c r="AN2762" s="137" t="str">
        <f t="shared" si="565"/>
        <v/>
      </c>
      <c r="AO2762" s="137" t="str">
        <f t="shared" si="566"/>
        <v/>
      </c>
      <c r="AP2762" s="137">
        <f t="shared" si="567"/>
        <v>0</v>
      </c>
      <c r="AQ2762" s="137" t="str">
        <f t="shared" si="568"/>
        <v/>
      </c>
      <c r="AR2762" s="137" t="str">
        <f t="shared" si="569"/>
        <v/>
      </c>
      <c r="AZ2762" s="163"/>
      <c r="BA2762" s="142"/>
      <c r="BB2762" s="163"/>
      <c r="BC2762" s="174"/>
      <c r="BD2762" s="174"/>
      <c r="BE2762" s="174"/>
      <c r="BF2762" s="174"/>
      <c r="BG2762" s="164"/>
      <c r="BH2762" s="164"/>
      <c r="BI2762" s="164"/>
      <c r="BK2762" s="137">
        <v>1915</v>
      </c>
      <c r="BL2762" s="137">
        <f t="shared" si="557"/>
        <v>12.249599999999695</v>
      </c>
      <c r="BM2762" s="137">
        <f t="shared" si="558"/>
        <v>9.2643682660384738E-2</v>
      </c>
      <c r="BN2762" s="137">
        <f t="shared" si="559"/>
        <v>1.9540041469014169E-4</v>
      </c>
      <c r="BO2762" s="137" t="str">
        <f t="shared" si="560"/>
        <v/>
      </c>
      <c r="BP2762" s="137" t="str">
        <f t="shared" si="556"/>
        <v/>
      </c>
    </row>
    <row r="2763" spans="3:68" ht="20.100000000000001" customHeight="1" x14ac:dyDescent="0.25">
      <c r="C2763" s="12"/>
      <c r="E2763" s="130"/>
      <c r="F2763" s="130"/>
      <c r="S2763" s="138"/>
      <c r="U2763" s="154"/>
      <c r="V2763" s="154"/>
      <c r="AF2763" s="137">
        <v>1939</v>
      </c>
      <c r="AG2763" s="137">
        <f t="shared" si="561"/>
        <v>3.7560000000000002</v>
      </c>
      <c r="AK2763" s="137">
        <f t="shared" si="562"/>
        <v>3.4474465920408354E-4</v>
      </c>
      <c r="AL2763" s="137">
        <f t="shared" si="563"/>
        <v>0.99991367465370573</v>
      </c>
      <c r="AM2763" s="137">
        <f t="shared" si="564"/>
        <v>3.4474465920408354E-4</v>
      </c>
      <c r="AN2763" s="137" t="str">
        <f t="shared" si="565"/>
        <v/>
      </c>
      <c r="AO2763" s="137" t="str">
        <f t="shared" si="566"/>
        <v/>
      </c>
      <c r="AP2763" s="137">
        <f t="shared" si="567"/>
        <v>0</v>
      </c>
      <c r="AQ2763" s="137" t="str">
        <f t="shared" si="568"/>
        <v/>
      </c>
      <c r="AR2763" s="137" t="str">
        <f t="shared" si="569"/>
        <v/>
      </c>
      <c r="AZ2763" s="163"/>
      <c r="BA2763" s="142"/>
      <c r="BB2763" s="163"/>
      <c r="BC2763" s="174"/>
      <c r="BD2763" s="174"/>
      <c r="BE2763" s="174"/>
      <c r="BF2763" s="174"/>
      <c r="BG2763" s="164"/>
      <c r="BH2763" s="164"/>
      <c r="BI2763" s="164"/>
      <c r="BK2763" s="137">
        <v>1916</v>
      </c>
      <c r="BL2763" s="137">
        <f t="shared" si="557"/>
        <v>12.255999999999695</v>
      </c>
      <c r="BM2763" s="137">
        <f t="shared" si="558"/>
        <v>9.2448282245694596E-2</v>
      </c>
      <c r="BN2763" s="137">
        <f t="shared" si="559"/>
        <v>1.9503057576461535E-4</v>
      </c>
      <c r="BO2763" s="137" t="str">
        <f t="shared" si="560"/>
        <v/>
      </c>
      <c r="BP2763" s="137" t="str">
        <f t="shared" si="556"/>
        <v/>
      </c>
    </row>
    <row r="2764" spans="3:68" ht="20.100000000000001" customHeight="1" x14ac:dyDescent="0.25">
      <c r="C2764" s="12"/>
      <c r="E2764" s="130"/>
      <c r="F2764" s="130"/>
      <c r="S2764" s="138"/>
      <c r="U2764" s="154"/>
      <c r="V2764" s="154"/>
      <c r="AF2764" s="137">
        <v>1940</v>
      </c>
      <c r="AG2764" s="137">
        <f t="shared" si="561"/>
        <v>3.76</v>
      </c>
      <c r="AK2764" s="137">
        <f t="shared" si="562"/>
        <v>3.3960121248365478E-4</v>
      </c>
      <c r="AL2764" s="137">
        <f t="shared" si="563"/>
        <v>0.99991504332150205</v>
      </c>
      <c r="AM2764" s="137">
        <f t="shared" si="564"/>
        <v>3.3960121248365478E-4</v>
      </c>
      <c r="AN2764" s="137" t="str">
        <f t="shared" si="565"/>
        <v/>
      </c>
      <c r="AO2764" s="137" t="str">
        <f t="shared" si="566"/>
        <v/>
      </c>
      <c r="AP2764" s="137">
        <f t="shared" si="567"/>
        <v>0</v>
      </c>
      <c r="AQ2764" s="137" t="str">
        <f t="shared" si="568"/>
        <v/>
      </c>
      <c r="AR2764" s="137" t="str">
        <f t="shared" si="569"/>
        <v/>
      </c>
      <c r="AZ2764" s="163"/>
      <c r="BA2764" s="142"/>
      <c r="BB2764" s="163"/>
      <c r="BC2764" s="174"/>
      <c r="BD2764" s="174"/>
      <c r="BE2764" s="174"/>
      <c r="BF2764" s="174"/>
      <c r="BG2764" s="164"/>
      <c r="BH2764" s="164"/>
      <c r="BI2764" s="164"/>
      <c r="BK2764" s="137">
        <v>1917</v>
      </c>
      <c r="BL2764" s="137">
        <f t="shared" si="557"/>
        <v>12.262399999999694</v>
      </c>
      <c r="BM2764" s="137">
        <f t="shared" si="558"/>
        <v>9.2253251669929981E-2</v>
      </c>
      <c r="BN2764" s="137">
        <f t="shared" si="559"/>
        <v>1.9466130420767169E-4</v>
      </c>
      <c r="BO2764" s="137" t="str">
        <f t="shared" si="560"/>
        <v/>
      </c>
      <c r="BP2764" s="137" t="str">
        <f t="shared" si="556"/>
        <v/>
      </c>
    </row>
    <row r="2765" spans="3:68" ht="20.100000000000001" customHeight="1" x14ac:dyDescent="0.25">
      <c r="C2765" s="12"/>
      <c r="E2765" s="130"/>
      <c r="F2765" s="130"/>
      <c r="S2765" s="138"/>
      <c r="U2765" s="154"/>
      <c r="V2765" s="154"/>
      <c r="AF2765" s="137">
        <v>1941</v>
      </c>
      <c r="AG2765" s="137">
        <f t="shared" si="561"/>
        <v>3.7640000000000002</v>
      </c>
      <c r="AK2765" s="137">
        <f t="shared" si="562"/>
        <v>3.3452915133667672E-4</v>
      </c>
      <c r="AL2765" s="137">
        <f t="shared" si="563"/>
        <v>0.99991639155858592</v>
      </c>
      <c r="AM2765" s="137">
        <f t="shared" si="564"/>
        <v>3.3452915133667672E-4</v>
      </c>
      <c r="AN2765" s="137" t="str">
        <f t="shared" si="565"/>
        <v/>
      </c>
      <c r="AO2765" s="137" t="str">
        <f t="shared" si="566"/>
        <v/>
      </c>
      <c r="AP2765" s="137">
        <f t="shared" si="567"/>
        <v>0</v>
      </c>
      <c r="AQ2765" s="137" t="str">
        <f t="shared" si="568"/>
        <v/>
      </c>
      <c r="AR2765" s="137" t="str">
        <f t="shared" si="569"/>
        <v/>
      </c>
      <c r="AZ2765" s="163"/>
      <c r="BA2765" s="142"/>
      <c r="BB2765" s="163"/>
      <c r="BC2765" s="174"/>
      <c r="BD2765" s="174"/>
      <c r="BE2765" s="174"/>
      <c r="BF2765" s="174"/>
      <c r="BG2765" s="164"/>
      <c r="BH2765" s="164"/>
      <c r="BI2765" s="164"/>
      <c r="BK2765" s="137">
        <v>1918</v>
      </c>
      <c r="BL2765" s="137">
        <f t="shared" si="557"/>
        <v>12.268799999999693</v>
      </c>
      <c r="BM2765" s="137">
        <f t="shared" si="558"/>
        <v>9.2058590365722309E-2</v>
      </c>
      <c r="BN2765" s="137">
        <f t="shared" si="559"/>
        <v>1.9429259958562983E-4</v>
      </c>
      <c r="BO2765" s="137" t="str">
        <f t="shared" si="560"/>
        <v/>
      </c>
      <c r="BP2765" s="137" t="str">
        <f t="shared" si="556"/>
        <v/>
      </c>
    </row>
    <row r="2766" spans="3:68" ht="20.100000000000001" customHeight="1" x14ac:dyDescent="0.25">
      <c r="C2766" s="12"/>
      <c r="E2766" s="130"/>
      <c r="F2766" s="130"/>
      <c r="S2766" s="138"/>
      <c r="U2766" s="154"/>
      <c r="V2766" s="154"/>
      <c r="AF2766" s="137">
        <v>1942</v>
      </c>
      <c r="AG2766" s="137">
        <f t="shared" si="561"/>
        <v>3.7679999999999998</v>
      </c>
      <c r="AK2766" s="137">
        <f t="shared" si="562"/>
        <v>3.2952757068762962E-4</v>
      </c>
      <c r="AL2766" s="137">
        <f t="shared" si="563"/>
        <v>0.99991771964868625</v>
      </c>
      <c r="AM2766" s="137">
        <f t="shared" si="564"/>
        <v>3.2952757068762962E-4</v>
      </c>
      <c r="AN2766" s="137" t="str">
        <f t="shared" si="565"/>
        <v/>
      </c>
      <c r="AO2766" s="137" t="str">
        <f t="shared" si="566"/>
        <v/>
      </c>
      <c r="AP2766" s="137">
        <f t="shared" si="567"/>
        <v>0</v>
      </c>
      <c r="AQ2766" s="137" t="str">
        <f t="shared" si="568"/>
        <v/>
      </c>
      <c r="AR2766" s="137" t="str">
        <f t="shared" si="569"/>
        <v/>
      </c>
      <c r="AZ2766" s="163"/>
      <c r="BA2766" s="142"/>
      <c r="BB2766" s="163"/>
      <c r="BC2766" s="174"/>
      <c r="BD2766" s="174"/>
      <c r="BE2766" s="174"/>
      <c r="BF2766" s="174"/>
      <c r="BG2766" s="164"/>
      <c r="BH2766" s="164"/>
      <c r="BI2766" s="164"/>
      <c r="BK2766" s="137">
        <v>1919</v>
      </c>
      <c r="BL2766" s="137">
        <f t="shared" si="557"/>
        <v>12.275199999999693</v>
      </c>
      <c r="BM2766" s="137">
        <f t="shared" si="558"/>
        <v>9.1864297766136679E-2</v>
      </c>
      <c r="BN2766" s="137">
        <f t="shared" si="559"/>
        <v>1.9392446146429543E-4</v>
      </c>
      <c r="BO2766" s="137" t="str">
        <f t="shared" si="560"/>
        <v/>
      </c>
      <c r="BP2766" s="137" t="str">
        <f t="shared" si="556"/>
        <v/>
      </c>
    </row>
    <row r="2767" spans="3:68" ht="20.100000000000001" customHeight="1" x14ac:dyDescent="0.25">
      <c r="C2767" s="12"/>
      <c r="E2767" s="130"/>
      <c r="F2767" s="130"/>
      <c r="S2767" s="138"/>
      <c r="U2767" s="154"/>
      <c r="V2767" s="154"/>
      <c r="AF2767" s="137">
        <v>1943</v>
      </c>
      <c r="AG2767" s="137">
        <f t="shared" si="561"/>
        <v>3.7720000000000002</v>
      </c>
      <c r="AK2767" s="137">
        <f t="shared" si="562"/>
        <v>3.24595575627992E-4</v>
      </c>
      <c r="AL2767" s="137">
        <f t="shared" si="563"/>
        <v>0.99991902787193176</v>
      </c>
      <c r="AM2767" s="137">
        <f t="shared" si="564"/>
        <v>3.24595575627992E-4</v>
      </c>
      <c r="AN2767" s="137" t="str">
        <f t="shared" si="565"/>
        <v/>
      </c>
      <c r="AO2767" s="137" t="str">
        <f t="shared" si="566"/>
        <v/>
      </c>
      <c r="AP2767" s="137">
        <f t="shared" si="567"/>
        <v>0</v>
      </c>
      <c r="AQ2767" s="137" t="str">
        <f t="shared" si="568"/>
        <v/>
      </c>
      <c r="AR2767" s="137" t="str">
        <f t="shared" si="569"/>
        <v/>
      </c>
      <c r="AZ2767" s="163"/>
      <c r="BA2767" s="142"/>
      <c r="BB2767" s="163"/>
      <c r="BC2767" s="174"/>
      <c r="BD2767" s="174"/>
      <c r="BE2767" s="174"/>
      <c r="BF2767" s="174"/>
      <c r="BG2767" s="164"/>
      <c r="BH2767" s="164"/>
      <c r="BI2767" s="164"/>
      <c r="BK2767" s="137">
        <v>1920</v>
      </c>
      <c r="BL2767" s="137">
        <f t="shared" si="557"/>
        <v>12.281599999999692</v>
      </c>
      <c r="BM2767" s="137">
        <f t="shared" si="558"/>
        <v>9.1670373304672384E-2</v>
      </c>
      <c r="BN2767" s="137">
        <f t="shared" si="559"/>
        <v>1.9355688940704552E-4</v>
      </c>
      <c r="BO2767" s="137" t="str">
        <f t="shared" si="560"/>
        <v/>
      </c>
      <c r="BP2767" s="137" t="str">
        <f t="shared" si="556"/>
        <v/>
      </c>
    </row>
    <row r="2768" spans="3:68" ht="20.100000000000001" customHeight="1" x14ac:dyDescent="0.25">
      <c r="C2768" s="12"/>
      <c r="E2768" s="130"/>
      <c r="F2768" s="130"/>
      <c r="S2768" s="138"/>
      <c r="U2768" s="154"/>
      <c r="V2768" s="154"/>
      <c r="AF2768" s="137">
        <v>1944</v>
      </c>
      <c r="AG2768" s="137">
        <f t="shared" si="561"/>
        <v>3.7759999999999998</v>
      </c>
      <c r="AK2768" s="137">
        <f t="shared" si="562"/>
        <v>3.1973228132108387E-4</v>
      </c>
      <c r="AL2768" s="137">
        <f t="shared" si="563"/>
        <v>0.99992031650489177</v>
      </c>
      <c r="AM2768" s="137">
        <f t="shared" si="564"/>
        <v>3.1973228132108387E-4</v>
      </c>
      <c r="AN2768" s="137" t="str">
        <f t="shared" si="565"/>
        <v/>
      </c>
      <c r="AO2768" s="137" t="str">
        <f t="shared" si="566"/>
        <v/>
      </c>
      <c r="AP2768" s="137">
        <f t="shared" si="567"/>
        <v>0</v>
      </c>
      <c r="AQ2768" s="137" t="str">
        <f t="shared" si="568"/>
        <v/>
      </c>
      <c r="AR2768" s="137" t="str">
        <f t="shared" si="569"/>
        <v/>
      </c>
      <c r="AZ2768" s="163"/>
      <c r="BA2768" s="142"/>
      <c r="BB2768" s="163"/>
      <c r="BC2768" s="174"/>
      <c r="BD2768" s="174"/>
      <c r="BE2768" s="174"/>
      <c r="BF2768" s="174"/>
      <c r="BG2768" s="164"/>
      <c r="BH2768" s="164"/>
      <c r="BI2768" s="164"/>
      <c r="BK2768" s="137">
        <v>1921</v>
      </c>
      <c r="BL2768" s="137">
        <f t="shared" si="557"/>
        <v>12.287999999999691</v>
      </c>
      <c r="BM2768" s="137">
        <f t="shared" si="558"/>
        <v>9.1476816415265338E-2</v>
      </c>
      <c r="BN2768" s="137">
        <f t="shared" si="559"/>
        <v>1.9318988297674367E-4</v>
      </c>
      <c r="BO2768" s="137" t="str">
        <f t="shared" si="560"/>
        <v/>
      </c>
      <c r="BP2768" s="137" t="str">
        <f t="shared" ref="BP2768:BP2831" si="570">IF($BM2768&lt;(1-$BI$860),$BN2768,"")</f>
        <v/>
      </c>
    </row>
    <row r="2769" spans="3:68" ht="20.100000000000001" customHeight="1" x14ac:dyDescent="0.25">
      <c r="C2769" s="12"/>
      <c r="E2769" s="130"/>
      <c r="F2769" s="130"/>
      <c r="S2769" s="138"/>
      <c r="U2769" s="154"/>
      <c r="V2769" s="154"/>
      <c r="AF2769" s="137">
        <v>1945</v>
      </c>
      <c r="AG2769" s="137">
        <f t="shared" si="561"/>
        <v>3.7800000000000002</v>
      </c>
      <c r="AK2769" s="137">
        <f t="shared" si="562"/>
        <v>3.1493681290752155E-4</v>
      </c>
      <c r="AL2769" s="137">
        <f t="shared" si="563"/>
        <v>0.99992158582061641</v>
      </c>
      <c r="AM2769" s="137">
        <f t="shared" si="564"/>
        <v>3.1493681290752155E-4</v>
      </c>
      <c r="AN2769" s="137" t="str">
        <f t="shared" si="565"/>
        <v/>
      </c>
      <c r="AO2769" s="137" t="str">
        <f t="shared" si="566"/>
        <v/>
      </c>
      <c r="AP2769" s="137">
        <f t="shared" si="567"/>
        <v>0</v>
      </c>
      <c r="AQ2769" s="137" t="str">
        <f t="shared" si="568"/>
        <v/>
      </c>
      <c r="AR2769" s="137" t="str">
        <f t="shared" si="569"/>
        <v/>
      </c>
      <c r="AZ2769" s="163"/>
      <c r="BA2769" s="142"/>
      <c r="BB2769" s="163"/>
      <c r="BC2769" s="174"/>
      <c r="BD2769" s="174"/>
      <c r="BE2769" s="174"/>
      <c r="BF2769" s="174"/>
      <c r="BG2769" s="164"/>
      <c r="BH2769" s="164"/>
      <c r="BI2769" s="164"/>
      <c r="BK2769" s="137">
        <v>1922</v>
      </c>
      <c r="BL2769" s="137">
        <f t="shared" si="557"/>
        <v>12.29439999999969</v>
      </c>
      <c r="BM2769" s="137">
        <f t="shared" si="558"/>
        <v>9.1283626532288595E-2</v>
      </c>
      <c r="BN2769" s="137">
        <f t="shared" si="559"/>
        <v>1.9282344173479626E-4</v>
      </c>
      <c r="BO2769" s="137" t="str">
        <f t="shared" si="560"/>
        <v/>
      </c>
      <c r="BP2769" s="137" t="str">
        <f t="shared" si="570"/>
        <v/>
      </c>
    </row>
    <row r="2770" spans="3:68" ht="20.100000000000001" customHeight="1" x14ac:dyDescent="0.25">
      <c r="C2770" s="12"/>
      <c r="E2770" s="130"/>
      <c r="F2770" s="130"/>
      <c r="S2770" s="138"/>
      <c r="U2770" s="154"/>
      <c r="V2770" s="154"/>
      <c r="AF2770" s="137">
        <v>1946</v>
      </c>
      <c r="AG2770" s="137">
        <f t="shared" si="561"/>
        <v>3.7839999999999998</v>
      </c>
      <c r="AK2770" s="137">
        <f t="shared" si="562"/>
        <v>3.1020830541130824E-4</v>
      </c>
      <c r="AL2770" s="137">
        <f t="shared" si="563"/>
        <v>0.99992283608867583</v>
      </c>
      <c r="AM2770" s="137">
        <f t="shared" si="564"/>
        <v>3.1020830541130824E-4</v>
      </c>
      <c r="AN2770" s="137" t="str">
        <f t="shared" si="565"/>
        <v/>
      </c>
      <c r="AO2770" s="137" t="str">
        <f t="shared" si="566"/>
        <v/>
      </c>
      <c r="AP2770" s="137">
        <f t="shared" si="567"/>
        <v>0</v>
      </c>
      <c r="AQ2770" s="137" t="str">
        <f t="shared" si="568"/>
        <v/>
      </c>
      <c r="AR2770" s="137" t="str">
        <f t="shared" si="569"/>
        <v/>
      </c>
      <c r="AZ2770" s="163"/>
      <c r="BA2770" s="142"/>
      <c r="BB2770" s="163"/>
      <c r="BC2770" s="174"/>
      <c r="BD2770" s="174"/>
      <c r="BE2770" s="174"/>
      <c r="BF2770" s="174"/>
      <c r="BG2770" s="164"/>
      <c r="BH2770" s="164"/>
      <c r="BI2770" s="164"/>
      <c r="BK2770" s="137">
        <v>1923</v>
      </c>
      <c r="BL2770" s="137">
        <f t="shared" si="557"/>
        <v>12.30079999999969</v>
      </c>
      <c r="BM2770" s="137">
        <f t="shared" si="558"/>
        <v>9.1090803090553799E-2</v>
      </c>
      <c r="BN2770" s="137">
        <f t="shared" si="559"/>
        <v>1.9245756524091662E-4</v>
      </c>
      <c r="BO2770" s="137" t="str">
        <f t="shared" si="560"/>
        <v/>
      </c>
      <c r="BP2770" s="137" t="str">
        <f t="shared" si="570"/>
        <v/>
      </c>
    </row>
    <row r="2771" spans="3:68" ht="20.100000000000001" customHeight="1" x14ac:dyDescent="0.25">
      <c r="C2771" s="12"/>
      <c r="E2771" s="130"/>
      <c r="F2771" s="130"/>
      <c r="S2771" s="138"/>
      <c r="U2771" s="154"/>
      <c r="V2771" s="154"/>
      <c r="AF2771" s="137">
        <v>1947</v>
      </c>
      <c r="AG2771" s="137">
        <f t="shared" si="561"/>
        <v>3.7880000000000003</v>
      </c>
      <c r="AK2771" s="137">
        <f t="shared" si="562"/>
        <v>3.0554590364653564E-4</v>
      </c>
      <c r="AL2771" s="137">
        <f t="shared" si="563"/>
        <v>0.99992406757520025</v>
      </c>
      <c r="AM2771" s="137">
        <f t="shared" si="564"/>
        <v>3.0554590364653564E-4</v>
      </c>
      <c r="AN2771" s="137" t="str">
        <f t="shared" si="565"/>
        <v/>
      </c>
      <c r="AO2771" s="137" t="str">
        <f t="shared" si="566"/>
        <v/>
      </c>
      <c r="AP2771" s="137">
        <f t="shared" si="567"/>
        <v>0</v>
      </c>
      <c r="AQ2771" s="137" t="str">
        <f t="shared" si="568"/>
        <v/>
      </c>
      <c r="AR2771" s="137" t="str">
        <f t="shared" si="569"/>
        <v/>
      </c>
      <c r="AZ2771" s="163"/>
      <c r="BA2771" s="142"/>
      <c r="BB2771" s="163"/>
      <c r="BC2771" s="174"/>
      <c r="BD2771" s="174"/>
      <c r="BE2771" s="174"/>
      <c r="BF2771" s="174"/>
      <c r="BG2771" s="164"/>
      <c r="BH2771" s="164"/>
      <c r="BI2771" s="164"/>
      <c r="BK2771" s="137">
        <v>1924</v>
      </c>
      <c r="BL2771" s="137">
        <f t="shared" si="557"/>
        <v>12.307199999999689</v>
      </c>
      <c r="BM2771" s="137">
        <f t="shared" si="558"/>
        <v>9.0898345525312882E-2</v>
      </c>
      <c r="BN2771" s="137">
        <f t="shared" si="559"/>
        <v>1.9209225305392985E-4</v>
      </c>
      <c r="BO2771" s="137" t="str">
        <f t="shared" si="560"/>
        <v/>
      </c>
      <c r="BP2771" s="137" t="str">
        <f t="shared" si="570"/>
        <v/>
      </c>
    </row>
    <row r="2772" spans="3:68" ht="20.100000000000001" customHeight="1" x14ac:dyDescent="0.25">
      <c r="C2772" s="12"/>
      <c r="E2772" s="130"/>
      <c r="F2772" s="130"/>
      <c r="S2772" s="138"/>
      <c r="U2772" s="154"/>
      <c r="V2772" s="154"/>
      <c r="AF2772" s="137">
        <v>1948</v>
      </c>
      <c r="AG2772" s="137">
        <f t="shared" si="561"/>
        <v>3.7919999999999998</v>
      </c>
      <c r="AK2772" s="137">
        <f t="shared" si="562"/>
        <v>3.0094876212471999E-4</v>
      </c>
      <c r="AL2772" s="137">
        <f t="shared" si="563"/>
        <v>0.99992528054291829</v>
      </c>
      <c r="AM2772" s="137">
        <f t="shared" si="564"/>
        <v>3.0094876212471999E-4</v>
      </c>
      <c r="AN2772" s="137" t="str">
        <f t="shared" si="565"/>
        <v/>
      </c>
      <c r="AO2772" s="137" t="str">
        <f t="shared" si="566"/>
        <v/>
      </c>
      <c r="AP2772" s="137">
        <f t="shared" si="567"/>
        <v>0</v>
      </c>
      <c r="AQ2772" s="137" t="str">
        <f t="shared" si="568"/>
        <v/>
      </c>
      <c r="AR2772" s="137" t="str">
        <f t="shared" si="569"/>
        <v/>
      </c>
      <c r="AZ2772" s="163"/>
      <c r="BA2772" s="142"/>
      <c r="BB2772" s="163"/>
      <c r="BC2772" s="174"/>
      <c r="BD2772" s="174"/>
      <c r="BE2772" s="174"/>
      <c r="BF2772" s="174"/>
      <c r="BG2772" s="164"/>
      <c r="BH2772" s="164"/>
      <c r="BI2772" s="164"/>
      <c r="BK2772" s="137">
        <v>1925</v>
      </c>
      <c r="BL2772" s="137">
        <f t="shared" si="557"/>
        <v>12.313599999999688</v>
      </c>
      <c r="BM2772" s="137">
        <f t="shared" si="558"/>
        <v>9.0706253272258952E-2</v>
      </c>
      <c r="BN2772" s="137">
        <f t="shared" si="559"/>
        <v>1.9172750473138434E-4</v>
      </c>
      <c r="BO2772" s="137" t="str">
        <f t="shared" si="560"/>
        <v/>
      </c>
      <c r="BP2772" s="137" t="str">
        <f t="shared" si="570"/>
        <v/>
      </c>
    </row>
    <row r="2773" spans="3:68" ht="20.100000000000001" customHeight="1" x14ac:dyDescent="0.25">
      <c r="C2773" s="12"/>
      <c r="E2773" s="130"/>
      <c r="F2773" s="130"/>
      <c r="S2773" s="138"/>
      <c r="U2773" s="154"/>
      <c r="V2773" s="154"/>
      <c r="AF2773" s="137">
        <v>1949</v>
      </c>
      <c r="AG2773" s="137">
        <f t="shared" si="561"/>
        <v>3.7960000000000003</v>
      </c>
      <c r="AK2773" s="137">
        <f t="shared" si="562"/>
        <v>2.9641604496274878E-4</v>
      </c>
      <c r="AL2773" s="137">
        <f t="shared" si="563"/>
        <v>0.99992647525119593</v>
      </c>
      <c r="AM2773" s="137">
        <f t="shared" si="564"/>
        <v>2.9641604496274878E-4</v>
      </c>
      <c r="AN2773" s="137" t="str">
        <f t="shared" si="565"/>
        <v/>
      </c>
      <c r="AO2773" s="137" t="str">
        <f t="shared" si="566"/>
        <v/>
      </c>
      <c r="AP2773" s="137">
        <f t="shared" si="567"/>
        <v>0</v>
      </c>
      <c r="AQ2773" s="137" t="str">
        <f t="shared" si="568"/>
        <v/>
      </c>
      <c r="AR2773" s="137" t="str">
        <f t="shared" si="569"/>
        <v/>
      </c>
      <c r="AZ2773" s="163"/>
      <c r="BA2773" s="142"/>
      <c r="BB2773" s="163"/>
      <c r="BC2773" s="174"/>
      <c r="BD2773" s="174"/>
      <c r="BE2773" s="174"/>
      <c r="BF2773" s="174"/>
      <c r="BG2773" s="164"/>
      <c r="BH2773" s="164"/>
      <c r="BI2773" s="164"/>
      <c r="BK2773" s="137">
        <v>1926</v>
      </c>
      <c r="BL2773" s="137">
        <f t="shared" si="557"/>
        <v>12.319999999999688</v>
      </c>
      <c r="BM2773" s="137">
        <f t="shared" si="558"/>
        <v>9.0514525767527568E-2</v>
      </c>
      <c r="BN2773" s="137">
        <f t="shared" si="559"/>
        <v>1.913633198290382E-4</v>
      </c>
      <c r="BO2773" s="137" t="str">
        <f t="shared" si="560"/>
        <v/>
      </c>
      <c r="BP2773" s="137" t="str">
        <f t="shared" si="570"/>
        <v/>
      </c>
    </row>
    <row r="2774" spans="3:68" ht="20.100000000000001" customHeight="1" x14ac:dyDescent="0.25">
      <c r="C2774" s="12"/>
      <c r="E2774" s="130"/>
      <c r="F2774" s="130"/>
      <c r="S2774" s="138"/>
      <c r="U2774" s="154"/>
      <c r="V2774" s="154"/>
      <c r="AF2774" s="137">
        <v>1950</v>
      </c>
      <c r="AG2774" s="137">
        <f t="shared" si="561"/>
        <v>3.8</v>
      </c>
      <c r="AK2774" s="137">
        <f t="shared" si="562"/>
        <v>2.9194692579146027E-4</v>
      </c>
      <c r="AL2774" s="137">
        <f t="shared" si="563"/>
        <v>0.99992765195607491</v>
      </c>
      <c r="AM2774" s="137">
        <f t="shared" si="564"/>
        <v>2.9194692579146027E-4</v>
      </c>
      <c r="AN2774" s="137" t="str">
        <f t="shared" si="565"/>
        <v/>
      </c>
      <c r="AO2774" s="137" t="str">
        <f t="shared" si="566"/>
        <v/>
      </c>
      <c r="AP2774" s="137">
        <f t="shared" si="567"/>
        <v>0</v>
      </c>
      <c r="AQ2774" s="137" t="str">
        <f t="shared" si="568"/>
        <v/>
      </c>
      <c r="AR2774" s="137" t="str">
        <f t="shared" si="569"/>
        <v/>
      </c>
      <c r="AZ2774" s="163"/>
      <c r="BA2774" s="142"/>
      <c r="BB2774" s="163"/>
      <c r="BC2774" s="174"/>
      <c r="BD2774" s="174"/>
      <c r="BE2774" s="174"/>
      <c r="BF2774" s="174"/>
      <c r="BG2774" s="164"/>
      <c r="BH2774" s="164"/>
      <c r="BI2774" s="164"/>
      <c r="BK2774" s="137">
        <v>1927</v>
      </c>
      <c r="BL2774" s="137">
        <f t="shared" si="557"/>
        <v>12.326399999999687</v>
      </c>
      <c r="BM2774" s="137">
        <f t="shared" si="558"/>
        <v>9.032316244769853E-2</v>
      </c>
      <c r="BN2774" s="137">
        <f t="shared" si="559"/>
        <v>1.9099969790216387E-4</v>
      </c>
      <c r="BO2774" s="137" t="str">
        <f t="shared" si="560"/>
        <v/>
      </c>
      <c r="BP2774" s="137" t="str">
        <f t="shared" si="570"/>
        <v/>
      </c>
    </row>
    <row r="2775" spans="3:68" ht="20.100000000000001" customHeight="1" x14ac:dyDescent="0.25">
      <c r="C2775" s="12"/>
      <c r="E2775" s="130"/>
      <c r="F2775" s="130"/>
      <c r="S2775" s="138"/>
      <c r="U2775" s="154"/>
      <c r="V2775" s="154"/>
      <c r="AF2775" s="137">
        <v>1951</v>
      </c>
      <c r="AG2775" s="137">
        <f t="shared" si="561"/>
        <v>3.8040000000000003</v>
      </c>
      <c r="AK2775" s="137">
        <f t="shared" si="562"/>
        <v>2.8754058766483295E-4</v>
      </c>
      <c r="AL2775" s="137">
        <f t="shared" si="563"/>
        <v>0.99992881091030994</v>
      </c>
      <c r="AM2775" s="137">
        <f t="shared" si="564"/>
        <v>2.8754058766483295E-4</v>
      </c>
      <c r="AN2775" s="137" t="str">
        <f t="shared" si="565"/>
        <v/>
      </c>
      <c r="AO2775" s="137" t="str">
        <f t="shared" si="566"/>
        <v/>
      </c>
      <c r="AP2775" s="137">
        <f t="shared" si="567"/>
        <v>0</v>
      </c>
      <c r="AQ2775" s="137" t="str">
        <f t="shared" si="568"/>
        <v/>
      </c>
      <c r="AR2775" s="137" t="str">
        <f t="shared" si="569"/>
        <v/>
      </c>
      <c r="AZ2775" s="163"/>
      <c r="BA2775" s="142"/>
      <c r="BB2775" s="163"/>
      <c r="BC2775" s="174"/>
      <c r="BD2775" s="174"/>
      <c r="BE2775" s="174"/>
      <c r="BF2775" s="174"/>
      <c r="BG2775" s="164"/>
      <c r="BH2775" s="164"/>
      <c r="BI2775" s="164"/>
      <c r="BK2775" s="137">
        <v>1928</v>
      </c>
      <c r="BL2775" s="137">
        <f t="shared" si="557"/>
        <v>12.332799999999686</v>
      </c>
      <c r="BM2775" s="137">
        <f t="shared" si="558"/>
        <v>9.0132162749796366E-2</v>
      </c>
      <c r="BN2775" s="137">
        <f t="shared" si="559"/>
        <v>1.9063663850400758E-4</v>
      </c>
      <c r="BO2775" s="137" t="str">
        <f t="shared" si="560"/>
        <v/>
      </c>
      <c r="BP2775" s="137" t="str">
        <f t="shared" si="570"/>
        <v/>
      </c>
    </row>
    <row r="2776" spans="3:68" ht="20.100000000000001" customHeight="1" x14ac:dyDescent="0.25">
      <c r="C2776" s="12"/>
      <c r="E2776" s="130"/>
      <c r="F2776" s="130"/>
      <c r="S2776" s="138"/>
      <c r="U2776" s="154"/>
      <c r="V2776" s="154"/>
      <c r="AF2776" s="137">
        <v>1952</v>
      </c>
      <c r="AG2776" s="137">
        <f t="shared" si="561"/>
        <v>3.8079999999999998</v>
      </c>
      <c r="AK2776" s="137">
        <f t="shared" si="562"/>
        <v>2.8319622296980597E-4</v>
      </c>
      <c r="AL2776" s="137">
        <f t="shared" si="563"/>
        <v>0.99992995236340698</v>
      </c>
      <c r="AM2776" s="137">
        <f t="shared" si="564"/>
        <v>2.8319622296980597E-4</v>
      </c>
      <c r="AN2776" s="137" t="str">
        <f t="shared" si="565"/>
        <v/>
      </c>
      <c r="AO2776" s="137" t="str">
        <f t="shared" si="566"/>
        <v/>
      </c>
      <c r="AP2776" s="137">
        <f t="shared" si="567"/>
        <v>0</v>
      </c>
      <c r="AQ2776" s="137" t="str">
        <f t="shared" si="568"/>
        <v/>
      </c>
      <c r="AR2776" s="137" t="str">
        <f t="shared" si="569"/>
        <v/>
      </c>
      <c r="AZ2776" s="163"/>
      <c r="BA2776" s="142"/>
      <c r="BB2776" s="163"/>
      <c r="BC2776" s="174"/>
      <c r="BD2776" s="174"/>
      <c r="BE2776" s="174"/>
      <c r="BF2776" s="174"/>
      <c r="BG2776" s="164"/>
      <c r="BH2776" s="164"/>
      <c r="BI2776" s="164"/>
      <c r="BK2776" s="137">
        <v>1929</v>
      </c>
      <c r="BL2776" s="137">
        <f t="shared" si="557"/>
        <v>12.339199999999686</v>
      </c>
      <c r="BM2776" s="137">
        <f t="shared" si="558"/>
        <v>8.9941526111292358E-2</v>
      </c>
      <c r="BN2776" s="137">
        <f t="shared" si="559"/>
        <v>1.9027414118696906E-4</v>
      </c>
      <c r="BO2776" s="137" t="str">
        <f t="shared" si="560"/>
        <v/>
      </c>
      <c r="BP2776" s="137" t="str">
        <f t="shared" si="570"/>
        <v/>
      </c>
    </row>
    <row r="2777" spans="3:68" ht="20.100000000000001" customHeight="1" x14ac:dyDescent="0.25">
      <c r="C2777" s="12"/>
      <c r="E2777" s="130"/>
      <c r="F2777" s="130"/>
      <c r="S2777" s="138"/>
      <c r="U2777" s="154"/>
      <c r="V2777" s="154"/>
      <c r="AF2777" s="137">
        <v>1953</v>
      </c>
      <c r="AG2777" s="137">
        <f t="shared" si="561"/>
        <v>3.8120000000000003</v>
      </c>
      <c r="AK2777" s="137">
        <f t="shared" si="562"/>
        <v>2.7891303333670752E-4</v>
      </c>
      <c r="AL2777" s="137">
        <f t="shared" si="563"/>
        <v>0.99993107656166003</v>
      </c>
      <c r="AM2777" s="137">
        <f t="shared" si="564"/>
        <v>2.7891303333670752E-4</v>
      </c>
      <c r="AN2777" s="137" t="str">
        <f t="shared" si="565"/>
        <v/>
      </c>
      <c r="AO2777" s="137" t="str">
        <f t="shared" si="566"/>
        <v/>
      </c>
      <c r="AP2777" s="137">
        <f t="shared" si="567"/>
        <v>0</v>
      </c>
      <c r="AQ2777" s="137" t="str">
        <f t="shared" si="568"/>
        <v/>
      </c>
      <c r="AR2777" s="137" t="str">
        <f t="shared" si="569"/>
        <v/>
      </c>
      <c r="AZ2777" s="163"/>
      <c r="BA2777" s="142"/>
      <c r="BB2777" s="163"/>
      <c r="BC2777" s="174"/>
      <c r="BD2777" s="174"/>
      <c r="BE2777" s="174"/>
      <c r="BF2777" s="174"/>
      <c r="BG2777" s="164"/>
      <c r="BH2777" s="164"/>
      <c r="BI2777" s="164"/>
      <c r="BK2777" s="137">
        <v>1930</v>
      </c>
      <c r="BL2777" s="137">
        <f t="shared" si="557"/>
        <v>12.345599999999685</v>
      </c>
      <c r="BM2777" s="137">
        <f t="shared" si="558"/>
        <v>8.9751251970105389E-2</v>
      </c>
      <c r="BN2777" s="137">
        <f t="shared" si="559"/>
        <v>1.8991220550237942E-4</v>
      </c>
      <c r="BO2777" s="137" t="str">
        <f t="shared" si="560"/>
        <v/>
      </c>
      <c r="BP2777" s="137" t="str">
        <f t="shared" si="570"/>
        <v/>
      </c>
    </row>
    <row r="2778" spans="3:68" ht="20.100000000000001" customHeight="1" x14ac:dyDescent="0.25">
      <c r="C2778" s="12"/>
      <c r="E2778" s="130"/>
      <c r="F2778" s="130"/>
      <c r="S2778" s="138"/>
      <c r="U2778" s="154"/>
      <c r="V2778" s="154"/>
      <c r="AF2778" s="137">
        <v>1954</v>
      </c>
      <c r="AG2778" s="137">
        <f t="shared" si="561"/>
        <v>3.8159999999999998</v>
      </c>
      <c r="AK2778" s="137">
        <f t="shared" si="562"/>
        <v>2.7469022955031567E-4</v>
      </c>
      <c r="AL2778" s="137">
        <f t="shared" si="563"/>
        <v>0.99993218374818782</v>
      </c>
      <c r="AM2778" s="137">
        <f t="shared" si="564"/>
        <v>2.7469022955031567E-4</v>
      </c>
      <c r="AN2778" s="137" t="str">
        <f t="shared" si="565"/>
        <v/>
      </c>
      <c r="AO2778" s="137" t="str">
        <f t="shared" si="566"/>
        <v/>
      </c>
      <c r="AP2778" s="137">
        <f t="shared" si="567"/>
        <v>0</v>
      </c>
      <c r="AQ2778" s="137" t="str">
        <f t="shared" si="568"/>
        <v/>
      </c>
      <c r="AR2778" s="137" t="str">
        <f t="shared" si="569"/>
        <v/>
      </c>
      <c r="AZ2778" s="163"/>
      <c r="BA2778" s="142"/>
      <c r="BB2778" s="163"/>
      <c r="BC2778" s="174"/>
      <c r="BD2778" s="174"/>
      <c r="BE2778" s="174"/>
      <c r="BF2778" s="174"/>
      <c r="BG2778" s="164"/>
      <c r="BH2778" s="164"/>
      <c r="BI2778" s="164"/>
      <c r="BK2778" s="137">
        <v>1931</v>
      </c>
      <c r="BL2778" s="137">
        <f t="shared" si="557"/>
        <v>12.351999999999684</v>
      </c>
      <c r="BM2778" s="137">
        <f t="shared" si="558"/>
        <v>8.956133976460301E-2</v>
      </c>
      <c r="BN2778" s="137">
        <f t="shared" si="559"/>
        <v>1.8955083099977954E-4</v>
      </c>
      <c r="BO2778" s="137" t="str">
        <f t="shared" si="560"/>
        <v/>
      </c>
      <c r="BP2778" s="137" t="str">
        <f t="shared" si="570"/>
        <v/>
      </c>
    </row>
    <row r="2779" spans="3:68" ht="20.100000000000001" customHeight="1" x14ac:dyDescent="0.25">
      <c r="C2779" s="12"/>
      <c r="E2779" s="130"/>
      <c r="F2779" s="130"/>
      <c r="S2779" s="138"/>
      <c r="U2779" s="154"/>
      <c r="V2779" s="154"/>
      <c r="AF2779" s="137">
        <v>1955</v>
      </c>
      <c r="AG2779" s="137">
        <f t="shared" si="561"/>
        <v>3.8200000000000003</v>
      </c>
      <c r="AK2779" s="137">
        <f t="shared" si="562"/>
        <v>2.7052703146152073E-4</v>
      </c>
      <c r="AL2779" s="137">
        <f t="shared" si="563"/>
        <v>0.99993327416297029</v>
      </c>
      <c r="AM2779" s="137">
        <f t="shared" si="564"/>
        <v>2.7052703146152073E-4</v>
      </c>
      <c r="AN2779" s="137" t="str">
        <f t="shared" si="565"/>
        <v/>
      </c>
      <c r="AO2779" s="137" t="str">
        <f t="shared" si="566"/>
        <v/>
      </c>
      <c r="AP2779" s="137">
        <f t="shared" si="567"/>
        <v>0</v>
      </c>
      <c r="AQ2779" s="137" t="str">
        <f t="shared" si="568"/>
        <v/>
      </c>
      <c r="AR2779" s="137" t="str">
        <f t="shared" si="569"/>
        <v/>
      </c>
      <c r="AZ2779" s="163"/>
      <c r="BA2779" s="142"/>
      <c r="BB2779" s="163"/>
      <c r="BC2779" s="174"/>
      <c r="BD2779" s="174"/>
      <c r="BE2779" s="174"/>
      <c r="BF2779" s="174"/>
      <c r="BG2779" s="164"/>
      <c r="BH2779" s="164"/>
      <c r="BI2779" s="164"/>
      <c r="BK2779" s="137">
        <v>1932</v>
      </c>
      <c r="BL2779" s="137">
        <f t="shared" si="557"/>
        <v>12.358399999999683</v>
      </c>
      <c r="BM2779" s="137">
        <f t="shared" si="558"/>
        <v>8.937178893360323E-2</v>
      </c>
      <c r="BN2779" s="137">
        <f t="shared" si="559"/>
        <v>1.8919001722787765E-4</v>
      </c>
      <c r="BO2779" s="137" t="str">
        <f t="shared" si="560"/>
        <v/>
      </c>
      <c r="BP2779" s="137" t="str">
        <f t="shared" si="570"/>
        <v/>
      </c>
    </row>
    <row r="2780" spans="3:68" ht="20.100000000000001" customHeight="1" x14ac:dyDescent="0.25">
      <c r="C2780" s="12"/>
      <c r="E2780" s="130"/>
      <c r="F2780" s="130"/>
      <c r="S2780" s="138"/>
      <c r="U2780" s="154"/>
      <c r="V2780" s="154"/>
      <c r="AF2780" s="137">
        <v>1956</v>
      </c>
      <c r="AG2780" s="137">
        <f t="shared" si="561"/>
        <v>3.8239999999999998</v>
      </c>
      <c r="AK2780" s="137">
        <f t="shared" si="562"/>
        <v>2.6642266789962096E-4</v>
      </c>
      <c r="AL2780" s="137">
        <f t="shared" si="563"/>
        <v>0.99993434804288517</v>
      </c>
      <c r="AM2780" s="137">
        <f t="shared" si="564"/>
        <v>2.6642266789962096E-4</v>
      </c>
      <c r="AN2780" s="137" t="str">
        <f t="shared" si="565"/>
        <v/>
      </c>
      <c r="AO2780" s="137" t="str">
        <f t="shared" si="566"/>
        <v/>
      </c>
      <c r="AP2780" s="137">
        <f t="shared" si="567"/>
        <v>0</v>
      </c>
      <c r="AQ2780" s="137" t="str">
        <f t="shared" si="568"/>
        <v/>
      </c>
      <c r="AR2780" s="137" t="str">
        <f t="shared" si="569"/>
        <v/>
      </c>
      <c r="AZ2780" s="163"/>
      <c r="BA2780" s="142"/>
      <c r="BB2780" s="163"/>
      <c r="BC2780" s="174"/>
      <c r="BD2780" s="174"/>
      <c r="BE2780" s="174"/>
      <c r="BF2780" s="174"/>
      <c r="BG2780" s="164"/>
      <c r="BH2780" s="164"/>
      <c r="BI2780" s="164"/>
      <c r="BK2780" s="137">
        <v>1933</v>
      </c>
      <c r="BL2780" s="137">
        <f t="shared" si="557"/>
        <v>12.364799999999683</v>
      </c>
      <c r="BM2780" s="137">
        <f t="shared" si="558"/>
        <v>8.9182598916375352E-2</v>
      </c>
      <c r="BN2780" s="137">
        <f t="shared" si="559"/>
        <v>1.8882976373407745E-4</v>
      </c>
      <c r="BO2780" s="137" t="str">
        <f t="shared" si="560"/>
        <v/>
      </c>
      <c r="BP2780" s="137" t="str">
        <f t="shared" si="570"/>
        <v/>
      </c>
    </row>
    <row r="2781" spans="3:68" ht="20.100000000000001" customHeight="1" x14ac:dyDescent="0.25">
      <c r="C2781" s="12"/>
      <c r="E2781" s="130"/>
      <c r="F2781" s="130"/>
      <c r="S2781" s="138"/>
      <c r="U2781" s="154"/>
      <c r="V2781" s="154"/>
      <c r="AF2781" s="137">
        <v>1957</v>
      </c>
      <c r="AG2781" s="137">
        <f t="shared" si="561"/>
        <v>3.8280000000000003</v>
      </c>
      <c r="AK2781" s="137">
        <f t="shared" si="562"/>
        <v>2.6237637658521975E-4</v>
      </c>
      <c r="AL2781" s="137">
        <f t="shared" si="563"/>
        <v>0.99993540562174277</v>
      </c>
      <c r="AM2781" s="137">
        <f t="shared" si="564"/>
        <v>2.6237637658521975E-4</v>
      </c>
      <c r="AN2781" s="137" t="str">
        <f t="shared" si="565"/>
        <v/>
      </c>
      <c r="AO2781" s="137" t="str">
        <f t="shared" si="566"/>
        <v/>
      </c>
      <c r="AP2781" s="137">
        <f t="shared" si="567"/>
        <v>0</v>
      </c>
      <c r="AQ2781" s="137" t="str">
        <f t="shared" si="568"/>
        <v/>
      </c>
      <c r="AR2781" s="137" t="str">
        <f t="shared" si="569"/>
        <v/>
      </c>
      <c r="AZ2781" s="163"/>
      <c r="BA2781" s="142"/>
      <c r="BB2781" s="163"/>
      <c r="BC2781" s="174"/>
      <c r="BD2781" s="174"/>
      <c r="BE2781" s="174"/>
      <c r="BF2781" s="174"/>
      <c r="BG2781" s="164"/>
      <c r="BH2781" s="164"/>
      <c r="BI2781" s="164"/>
      <c r="BK2781" s="137">
        <v>1934</v>
      </c>
      <c r="BL2781" s="137">
        <f t="shared" si="557"/>
        <v>12.371199999999682</v>
      </c>
      <c r="BM2781" s="137">
        <f t="shared" si="558"/>
        <v>8.8993769152641275E-2</v>
      </c>
      <c r="BN2781" s="137">
        <f t="shared" si="559"/>
        <v>1.8847007006445038E-4</v>
      </c>
      <c r="BO2781" s="137" t="str">
        <f t="shared" si="560"/>
        <v/>
      </c>
      <c r="BP2781" s="137" t="str">
        <f t="shared" si="570"/>
        <v/>
      </c>
    </row>
    <row r="2782" spans="3:68" ht="20.100000000000001" customHeight="1" x14ac:dyDescent="0.25">
      <c r="C2782" s="12"/>
      <c r="E2782" s="130"/>
      <c r="F2782" s="130"/>
      <c r="S2782" s="138"/>
      <c r="U2782" s="154"/>
      <c r="V2782" s="154"/>
      <c r="AF2782" s="137">
        <v>1958</v>
      </c>
      <c r="AG2782" s="137">
        <f t="shared" si="561"/>
        <v>3.8319999999999999</v>
      </c>
      <c r="AK2782" s="137">
        <f t="shared" si="562"/>
        <v>2.5838740404374953E-4</v>
      </c>
      <c r="AL2782" s="137">
        <f t="shared" si="563"/>
        <v>0.99993644713032248</v>
      </c>
      <c r="AM2782" s="137">
        <f t="shared" si="564"/>
        <v>2.5838740404374953E-4</v>
      </c>
      <c r="AN2782" s="137" t="str">
        <f t="shared" si="565"/>
        <v/>
      </c>
      <c r="AO2782" s="137" t="str">
        <f t="shared" si="566"/>
        <v/>
      </c>
      <c r="AP2782" s="137">
        <f t="shared" si="567"/>
        <v>0</v>
      </c>
      <c r="AQ2782" s="137" t="str">
        <f t="shared" si="568"/>
        <v/>
      </c>
      <c r="AR2782" s="137" t="str">
        <f t="shared" si="569"/>
        <v/>
      </c>
      <c r="AZ2782" s="163"/>
      <c r="BA2782" s="142"/>
      <c r="BB2782" s="163"/>
      <c r="BC2782" s="174"/>
      <c r="BD2782" s="174"/>
      <c r="BE2782" s="174"/>
      <c r="BF2782" s="174"/>
      <c r="BG2782" s="164"/>
      <c r="BH2782" s="164"/>
      <c r="BI2782" s="164"/>
      <c r="BK2782" s="137">
        <v>1935</v>
      </c>
      <c r="BL2782" s="137">
        <f t="shared" si="557"/>
        <v>12.377599999999681</v>
      </c>
      <c r="BM2782" s="137">
        <f t="shared" si="558"/>
        <v>8.8805299082576825E-2</v>
      </c>
      <c r="BN2782" s="137">
        <f t="shared" si="559"/>
        <v>1.8811093576409643E-4</v>
      </c>
      <c r="BO2782" s="137" t="str">
        <f t="shared" si="560"/>
        <v/>
      </c>
      <c r="BP2782" s="137" t="str">
        <f t="shared" si="570"/>
        <v/>
      </c>
    </row>
    <row r="2783" spans="3:68" ht="20.100000000000001" customHeight="1" x14ac:dyDescent="0.25">
      <c r="C2783" s="12"/>
      <c r="E2783" s="130"/>
      <c r="F2783" s="130"/>
      <c r="S2783" s="138"/>
      <c r="U2783" s="154"/>
      <c r="V2783" s="154"/>
      <c r="AF2783" s="137">
        <v>1959</v>
      </c>
      <c r="AG2783" s="137">
        <f t="shared" si="561"/>
        <v>3.8360000000000003</v>
      </c>
      <c r="AK2783" s="137">
        <f t="shared" si="562"/>
        <v>2.5445500551959818E-4</v>
      </c>
      <c r="AL2783" s="137">
        <f t="shared" si="563"/>
        <v>0.99993747279640677</v>
      </c>
      <c r="AM2783" s="137">
        <f t="shared" si="564"/>
        <v>2.5445500551959818E-4</v>
      </c>
      <c r="AN2783" s="137" t="str">
        <f t="shared" si="565"/>
        <v/>
      </c>
      <c r="AO2783" s="137" t="str">
        <f t="shared" si="566"/>
        <v/>
      </c>
      <c r="AP2783" s="137">
        <f t="shared" si="567"/>
        <v>0</v>
      </c>
      <c r="AQ2783" s="137" t="str">
        <f t="shared" si="568"/>
        <v/>
      </c>
      <c r="AR2783" s="137" t="str">
        <f t="shared" si="569"/>
        <v/>
      </c>
      <c r="AZ2783" s="163"/>
      <c r="BA2783" s="142"/>
      <c r="BB2783" s="163"/>
      <c r="BC2783" s="174"/>
      <c r="BD2783" s="174"/>
      <c r="BE2783" s="174"/>
      <c r="BF2783" s="174"/>
      <c r="BG2783" s="164"/>
      <c r="BH2783" s="164"/>
      <c r="BI2783" s="164"/>
      <c r="BK2783" s="137">
        <v>1936</v>
      </c>
      <c r="BL2783" s="137">
        <f t="shared" si="557"/>
        <v>12.383999999999681</v>
      </c>
      <c r="BM2783" s="137">
        <f t="shared" si="558"/>
        <v>8.8617188146812728E-2</v>
      </c>
      <c r="BN2783" s="137">
        <f t="shared" si="559"/>
        <v>1.8775236037664456E-4</v>
      </c>
      <c r="BO2783" s="137" t="str">
        <f t="shared" si="560"/>
        <v/>
      </c>
      <c r="BP2783" s="137" t="str">
        <f t="shared" si="570"/>
        <v/>
      </c>
    </row>
    <row r="2784" spans="3:68" ht="20.100000000000001" customHeight="1" x14ac:dyDescent="0.25">
      <c r="C2784" s="12"/>
      <c r="E2784" s="130"/>
      <c r="F2784" s="130"/>
      <c r="S2784" s="138"/>
      <c r="U2784" s="154"/>
      <c r="V2784" s="154"/>
      <c r="AF2784" s="137">
        <v>1960</v>
      </c>
      <c r="AG2784" s="137">
        <f t="shared" si="561"/>
        <v>3.84</v>
      </c>
      <c r="AK2784" s="137">
        <f t="shared" si="562"/>
        <v>2.5057844489086075E-4</v>
      </c>
      <c r="AL2784" s="137">
        <f t="shared" si="563"/>
        <v>0.99993848284481679</v>
      </c>
      <c r="AM2784" s="137">
        <f t="shared" si="564"/>
        <v>2.5057844489086075E-4</v>
      </c>
      <c r="AN2784" s="137" t="str">
        <f t="shared" si="565"/>
        <v/>
      </c>
      <c r="AO2784" s="137" t="str">
        <f t="shared" si="566"/>
        <v/>
      </c>
      <c r="AP2784" s="137">
        <f t="shared" si="567"/>
        <v>0</v>
      </c>
      <c r="AQ2784" s="137" t="str">
        <f t="shared" si="568"/>
        <v/>
      </c>
      <c r="AR2784" s="137" t="str">
        <f t="shared" si="569"/>
        <v/>
      </c>
      <c r="AZ2784" s="163"/>
      <c r="BA2784" s="142"/>
      <c r="BB2784" s="163"/>
      <c r="BC2784" s="174"/>
      <c r="BD2784" s="174"/>
      <c r="BE2784" s="174"/>
      <c r="BF2784" s="174"/>
      <c r="BG2784" s="164"/>
      <c r="BH2784" s="164"/>
      <c r="BI2784" s="164"/>
      <c r="BK2784" s="137">
        <v>1937</v>
      </c>
      <c r="BL2784" s="137">
        <f t="shared" si="557"/>
        <v>12.39039999999968</v>
      </c>
      <c r="BM2784" s="137">
        <f t="shared" si="558"/>
        <v>8.8429435786436084E-2</v>
      </c>
      <c r="BN2784" s="137">
        <f t="shared" si="559"/>
        <v>1.8739434344478001E-4</v>
      </c>
      <c r="BO2784" s="137" t="str">
        <f t="shared" si="560"/>
        <v/>
      </c>
      <c r="BP2784" s="137" t="str">
        <f t="shared" si="570"/>
        <v/>
      </c>
    </row>
    <row r="2785" spans="3:68" ht="20.100000000000001" customHeight="1" x14ac:dyDescent="0.25">
      <c r="C2785" s="12"/>
      <c r="E2785" s="130"/>
      <c r="F2785" s="130"/>
      <c r="S2785" s="138"/>
      <c r="U2785" s="154"/>
      <c r="V2785" s="154"/>
      <c r="AF2785" s="137">
        <v>1961</v>
      </c>
      <c r="AG2785" s="137">
        <f t="shared" si="561"/>
        <v>3.8440000000000003</v>
      </c>
      <c r="AK2785" s="137">
        <f t="shared" si="562"/>
        <v>2.4675699458468815E-4</v>
      </c>
      <c r="AL2785" s="137">
        <f t="shared" si="563"/>
        <v>0.99993947749744594</v>
      </c>
      <c r="AM2785" s="137">
        <f t="shared" si="564"/>
        <v>2.4675699458468815E-4</v>
      </c>
      <c r="AN2785" s="137" t="str">
        <f t="shared" si="565"/>
        <v/>
      </c>
      <c r="AO2785" s="137" t="str">
        <f t="shared" si="566"/>
        <v/>
      </c>
      <c r="AP2785" s="137">
        <f t="shared" si="567"/>
        <v>0</v>
      </c>
      <c r="AQ2785" s="137" t="str">
        <f t="shared" si="568"/>
        <v/>
      </c>
      <c r="AR2785" s="137" t="str">
        <f t="shared" si="569"/>
        <v/>
      </c>
      <c r="AZ2785" s="163"/>
      <c r="BA2785" s="142"/>
      <c r="BB2785" s="163"/>
      <c r="BC2785" s="174"/>
      <c r="BD2785" s="174"/>
      <c r="BE2785" s="174"/>
      <c r="BF2785" s="174"/>
      <c r="BG2785" s="164"/>
      <c r="BH2785" s="164"/>
      <c r="BI2785" s="164"/>
      <c r="BK2785" s="137">
        <v>1938</v>
      </c>
      <c r="BL2785" s="137">
        <f t="shared" si="557"/>
        <v>12.396799999999679</v>
      </c>
      <c r="BM2785" s="137">
        <f t="shared" si="558"/>
        <v>8.8242041442991304E-2</v>
      </c>
      <c r="BN2785" s="137">
        <f t="shared" si="559"/>
        <v>1.8703688450974476E-4</v>
      </c>
      <c r="BO2785" s="137" t="str">
        <f t="shared" si="560"/>
        <v/>
      </c>
      <c r="BP2785" s="137" t="str">
        <f t="shared" si="570"/>
        <v/>
      </c>
    </row>
    <row r="2786" spans="3:68" ht="20.100000000000001" customHeight="1" x14ac:dyDescent="0.25">
      <c r="C2786" s="12"/>
      <c r="E2786" s="130"/>
      <c r="F2786" s="130"/>
      <c r="S2786" s="138"/>
      <c r="U2786" s="154"/>
      <c r="V2786" s="154"/>
      <c r="AF2786" s="137">
        <v>1962</v>
      </c>
      <c r="AG2786" s="137">
        <f t="shared" si="561"/>
        <v>3.8479999999999999</v>
      </c>
      <c r="AK2786" s="137">
        <f t="shared" si="562"/>
        <v>2.4298993549326024E-4</v>
      </c>
      <c r="AL2786" s="137">
        <f t="shared" si="563"/>
        <v>0.9999404569732947</v>
      </c>
      <c r="AM2786" s="137">
        <f t="shared" si="564"/>
        <v>2.4298993549326024E-4</v>
      </c>
      <c r="AN2786" s="137" t="str">
        <f t="shared" si="565"/>
        <v/>
      </c>
      <c r="AO2786" s="137" t="str">
        <f t="shared" si="566"/>
        <v/>
      </c>
      <c r="AP2786" s="137">
        <f t="shared" si="567"/>
        <v>0</v>
      </c>
      <c r="AQ2786" s="137" t="str">
        <f t="shared" si="568"/>
        <v/>
      </c>
      <c r="AR2786" s="137" t="str">
        <f t="shared" si="569"/>
        <v/>
      </c>
      <c r="AZ2786" s="163"/>
      <c r="BA2786" s="142"/>
      <c r="BB2786" s="163"/>
      <c r="BC2786" s="174"/>
      <c r="BD2786" s="174"/>
      <c r="BE2786" s="174"/>
      <c r="BF2786" s="174"/>
      <c r="BG2786" s="164"/>
      <c r="BH2786" s="164"/>
      <c r="BI2786" s="164"/>
      <c r="BK2786" s="137">
        <v>1939</v>
      </c>
      <c r="BL2786" s="137">
        <f t="shared" si="557"/>
        <v>12.403199999999678</v>
      </c>
      <c r="BM2786" s="137">
        <f t="shared" si="558"/>
        <v>8.8055004558481559E-2</v>
      </c>
      <c r="BN2786" s="137">
        <f t="shared" si="559"/>
        <v>1.8667998311180933E-4</v>
      </c>
      <c r="BO2786" s="137" t="str">
        <f t="shared" si="560"/>
        <v/>
      </c>
      <c r="BP2786" s="137" t="str">
        <f t="shared" si="570"/>
        <v/>
      </c>
    </row>
    <row r="2787" spans="3:68" ht="20.100000000000001" customHeight="1" x14ac:dyDescent="0.25">
      <c r="C2787" s="12"/>
      <c r="E2787" s="130"/>
      <c r="F2787" s="130"/>
      <c r="S2787" s="138"/>
      <c r="U2787" s="154"/>
      <c r="V2787" s="154"/>
      <c r="AF2787" s="137">
        <v>1963</v>
      </c>
      <c r="AG2787" s="137">
        <f t="shared" si="561"/>
        <v>3.8520000000000003</v>
      </c>
      <c r="AK2787" s="137">
        <f t="shared" si="562"/>
        <v>2.3927655689035511E-4</v>
      </c>
      <c r="AL2787" s="137">
        <f t="shared" si="563"/>
        <v>0.99994142148850351</v>
      </c>
      <c r="AM2787" s="137">
        <f t="shared" si="564"/>
        <v>2.3927655689035511E-4</v>
      </c>
      <c r="AN2787" s="137" t="str">
        <f t="shared" si="565"/>
        <v/>
      </c>
      <c r="AO2787" s="137" t="str">
        <f t="shared" si="566"/>
        <v/>
      </c>
      <c r="AP2787" s="137">
        <f t="shared" si="567"/>
        <v>0</v>
      </c>
      <c r="AQ2787" s="137" t="str">
        <f t="shared" si="568"/>
        <v/>
      </c>
      <c r="AR2787" s="137" t="str">
        <f t="shared" si="569"/>
        <v/>
      </c>
      <c r="AZ2787" s="163"/>
      <c r="BA2787" s="142"/>
      <c r="BB2787" s="163"/>
      <c r="BC2787" s="174"/>
      <c r="BD2787" s="174"/>
      <c r="BE2787" s="174"/>
      <c r="BF2787" s="174"/>
      <c r="BG2787" s="164"/>
      <c r="BH2787" s="164"/>
      <c r="BI2787" s="164"/>
      <c r="BK2787" s="137">
        <v>1940</v>
      </c>
      <c r="BL2787" s="137">
        <f t="shared" si="557"/>
        <v>12.409599999999678</v>
      </c>
      <c r="BM2787" s="137">
        <f t="shared" si="558"/>
        <v>8.7868324575369749E-2</v>
      </c>
      <c r="BN2787" s="137">
        <f t="shared" si="559"/>
        <v>1.8632363878998137E-4</v>
      </c>
      <c r="BO2787" s="137" t="str">
        <f t="shared" si="560"/>
        <v/>
      </c>
      <c r="BP2787" s="137" t="str">
        <f t="shared" si="570"/>
        <v/>
      </c>
    </row>
    <row r="2788" spans="3:68" ht="20.100000000000001" customHeight="1" x14ac:dyDescent="0.25">
      <c r="C2788" s="12"/>
      <c r="E2788" s="130"/>
      <c r="F2788" s="130"/>
      <c r="S2788" s="138"/>
      <c r="U2788" s="154"/>
      <c r="V2788" s="154"/>
      <c r="AF2788" s="137">
        <v>1964</v>
      </c>
      <c r="AG2788" s="137">
        <f t="shared" si="561"/>
        <v>3.8559999999999999</v>
      </c>
      <c r="AK2788" s="137">
        <f t="shared" si="562"/>
        <v>2.3561615634853757E-4</v>
      </c>
      <c r="AL2788" s="137">
        <f t="shared" si="563"/>
        <v>0.99994237125638685</v>
      </c>
      <c r="AM2788" s="137">
        <f t="shared" si="564"/>
        <v>2.3561615634853757E-4</v>
      </c>
      <c r="AN2788" s="137" t="str">
        <f t="shared" si="565"/>
        <v/>
      </c>
      <c r="AO2788" s="137" t="str">
        <f t="shared" si="566"/>
        <v/>
      </c>
      <c r="AP2788" s="137">
        <f t="shared" si="567"/>
        <v>0</v>
      </c>
      <c r="AQ2788" s="137" t="str">
        <f t="shared" si="568"/>
        <v/>
      </c>
      <c r="AR2788" s="137" t="str">
        <f t="shared" si="569"/>
        <v/>
      </c>
      <c r="AZ2788" s="163"/>
      <c r="BA2788" s="142"/>
      <c r="BB2788" s="163"/>
      <c r="BC2788" s="174"/>
      <c r="BD2788" s="174"/>
      <c r="BE2788" s="174"/>
      <c r="BF2788" s="174"/>
      <c r="BG2788" s="164"/>
      <c r="BH2788" s="164"/>
      <c r="BI2788" s="164"/>
      <c r="BK2788" s="137">
        <v>1941</v>
      </c>
      <c r="BL2788" s="137">
        <f t="shared" si="557"/>
        <v>12.415999999999677</v>
      </c>
      <c r="BM2788" s="137">
        <f t="shared" si="558"/>
        <v>8.7682000936579768E-2</v>
      </c>
      <c r="BN2788" s="137">
        <f t="shared" si="559"/>
        <v>1.8596785108206115E-4</v>
      </c>
      <c r="BO2788" s="137" t="str">
        <f t="shared" si="560"/>
        <v/>
      </c>
      <c r="BP2788" s="137" t="str">
        <f t="shared" si="570"/>
        <v/>
      </c>
    </row>
    <row r="2789" spans="3:68" ht="20.100000000000001" customHeight="1" x14ac:dyDescent="0.25">
      <c r="C2789" s="12"/>
      <c r="E2789" s="130"/>
      <c r="F2789" s="130"/>
      <c r="S2789" s="138"/>
      <c r="U2789" s="154"/>
      <c r="V2789" s="154"/>
      <c r="AF2789" s="137">
        <v>1965</v>
      </c>
      <c r="AG2789" s="137">
        <f t="shared" si="561"/>
        <v>3.8600000000000003</v>
      </c>
      <c r="AK2789" s="137">
        <f t="shared" si="562"/>
        <v>2.3200803965694195E-4</v>
      </c>
      <c r="AL2789" s="137">
        <f t="shared" si="563"/>
        <v>0.99994330648746577</v>
      </c>
      <c r="AM2789" s="137">
        <f t="shared" si="564"/>
        <v>2.3200803965694195E-4</v>
      </c>
      <c r="AN2789" s="137" t="str">
        <f t="shared" si="565"/>
        <v/>
      </c>
      <c r="AO2789" s="137" t="str">
        <f t="shared" si="566"/>
        <v/>
      </c>
      <c r="AP2789" s="137">
        <f t="shared" si="567"/>
        <v>0</v>
      </c>
      <c r="AQ2789" s="137" t="str">
        <f t="shared" si="568"/>
        <v/>
      </c>
      <c r="AR2789" s="137" t="str">
        <f t="shared" si="569"/>
        <v/>
      </c>
      <c r="AZ2789" s="163"/>
      <c r="BA2789" s="142"/>
      <c r="BB2789" s="163"/>
      <c r="BC2789" s="174"/>
      <c r="BD2789" s="174"/>
      <c r="BE2789" s="174"/>
      <c r="BF2789" s="174"/>
      <c r="BG2789" s="164"/>
      <c r="BH2789" s="164"/>
      <c r="BI2789" s="164"/>
      <c r="BK2789" s="137">
        <v>1942</v>
      </c>
      <c r="BL2789" s="137">
        <f t="shared" ref="BL2789:BL2852" si="571">BL2788+$BO$845</f>
        <v>12.422399999999676</v>
      </c>
      <c r="BM2789" s="137">
        <f t="shared" ref="BM2789:BM2852" si="572">_xlfn.CHISQ.DIST.RT(BL2789,7)</f>
        <v>8.7496033085497707E-2</v>
      </c>
      <c r="BN2789" s="137">
        <f t="shared" ref="BN2789:BN2852" si="573">BM2789-BM2790</f>
        <v>1.8561261952487751E-4</v>
      </c>
      <c r="BO2789" s="137" t="str">
        <f t="shared" ref="BO2789:BO2852" si="574">IF(BM2789&lt;(1-$BI$852),BN2789,"")</f>
        <v/>
      </c>
      <c r="BP2789" s="137" t="str">
        <f t="shared" si="570"/>
        <v/>
      </c>
    </row>
    <row r="2790" spans="3:68" ht="20.100000000000001" customHeight="1" x14ac:dyDescent="0.25">
      <c r="C2790" s="12"/>
      <c r="E2790" s="130"/>
      <c r="F2790" s="130"/>
      <c r="S2790" s="138"/>
      <c r="U2790" s="154"/>
      <c r="V2790" s="154"/>
      <c r="AF2790" s="137">
        <v>1966</v>
      </c>
      <c r="AG2790" s="137">
        <f t="shared" si="561"/>
        <v>3.8639999999999999</v>
      </c>
      <c r="AK2790" s="137">
        <f t="shared" si="562"/>
        <v>2.2845152073967242E-4</v>
      </c>
      <c r="AL2790" s="137">
        <f t="shared" si="563"/>
        <v>0.99994422738950073</v>
      </c>
      <c r="AM2790" s="137">
        <f t="shared" si="564"/>
        <v>2.2845152073967242E-4</v>
      </c>
      <c r="AN2790" s="137" t="str">
        <f t="shared" si="565"/>
        <v/>
      </c>
      <c r="AO2790" s="137" t="str">
        <f t="shared" si="566"/>
        <v/>
      </c>
      <c r="AP2790" s="137">
        <f t="shared" si="567"/>
        <v>0</v>
      </c>
      <c r="AQ2790" s="137" t="str">
        <f t="shared" si="568"/>
        <v/>
      </c>
      <c r="AR2790" s="137" t="str">
        <f t="shared" si="569"/>
        <v/>
      </c>
      <c r="AZ2790" s="163"/>
      <c r="BA2790" s="142"/>
      <c r="BB2790" s="163"/>
      <c r="BC2790" s="174"/>
      <c r="BD2790" s="174"/>
      <c r="BE2790" s="174"/>
      <c r="BF2790" s="174"/>
      <c r="BG2790" s="164"/>
      <c r="BH2790" s="164"/>
      <c r="BI2790" s="164"/>
      <c r="BK2790" s="137">
        <v>1943</v>
      </c>
      <c r="BL2790" s="137">
        <f t="shared" si="571"/>
        <v>12.428799999999676</v>
      </c>
      <c r="BM2790" s="137">
        <f t="shared" si="572"/>
        <v>8.7310420465972829E-2</v>
      </c>
      <c r="BN2790" s="137">
        <f t="shared" si="573"/>
        <v>1.8525794365394088E-4</v>
      </c>
      <c r="BO2790" s="137" t="str">
        <f t="shared" si="574"/>
        <v/>
      </c>
      <c r="BP2790" s="137" t="str">
        <f t="shared" si="570"/>
        <v/>
      </c>
    </row>
    <row r="2791" spans="3:68" ht="20.100000000000001" customHeight="1" x14ac:dyDescent="0.25">
      <c r="C2791" s="12"/>
      <c r="E2791" s="130"/>
      <c r="F2791" s="130"/>
      <c r="S2791" s="138"/>
      <c r="U2791" s="154"/>
      <c r="V2791" s="154"/>
      <c r="AF2791" s="137">
        <v>1967</v>
      </c>
      <c r="AG2791" s="137">
        <f t="shared" si="561"/>
        <v>3.8680000000000003</v>
      </c>
      <c r="AK2791" s="137">
        <f t="shared" si="562"/>
        <v>2.2494592157479274E-4</v>
      </c>
      <c r="AL2791" s="137">
        <f t="shared" si="563"/>
        <v>0.99994513416752429</v>
      </c>
      <c r="AM2791" s="137">
        <f t="shared" si="564"/>
        <v>2.2494592157479274E-4</v>
      </c>
      <c r="AN2791" s="137" t="str">
        <f t="shared" si="565"/>
        <v/>
      </c>
      <c r="AO2791" s="137" t="str">
        <f t="shared" si="566"/>
        <v/>
      </c>
      <c r="AP2791" s="137">
        <f t="shared" si="567"/>
        <v>0</v>
      </c>
      <c r="AQ2791" s="137" t="str">
        <f t="shared" si="568"/>
        <v/>
      </c>
      <c r="AR2791" s="137" t="str">
        <f t="shared" si="569"/>
        <v/>
      </c>
      <c r="AZ2791" s="163"/>
      <c r="BA2791" s="142"/>
      <c r="BB2791" s="163"/>
      <c r="BC2791" s="174"/>
      <c r="BD2791" s="174"/>
      <c r="BE2791" s="174"/>
      <c r="BF2791" s="174"/>
      <c r="BG2791" s="164"/>
      <c r="BH2791" s="164"/>
      <c r="BI2791" s="164"/>
      <c r="BK2791" s="137">
        <v>1944</v>
      </c>
      <c r="BL2791" s="137">
        <f t="shared" si="571"/>
        <v>12.435199999999675</v>
      </c>
      <c r="BM2791" s="137">
        <f t="shared" si="572"/>
        <v>8.7125162522318889E-2</v>
      </c>
      <c r="BN2791" s="137">
        <f t="shared" si="573"/>
        <v>1.8490382300355435E-4</v>
      </c>
      <c r="BO2791" s="137" t="str">
        <f t="shared" si="574"/>
        <v/>
      </c>
      <c r="BP2791" s="137" t="str">
        <f t="shared" si="570"/>
        <v/>
      </c>
    </row>
    <row r="2792" spans="3:68" ht="20.100000000000001" customHeight="1" x14ac:dyDescent="0.25">
      <c r="C2792" s="12"/>
      <c r="E2792" s="130"/>
      <c r="F2792" s="130"/>
      <c r="S2792" s="138"/>
      <c r="U2792" s="154"/>
      <c r="V2792" s="154"/>
      <c r="AF2792" s="137">
        <v>1968</v>
      </c>
      <c r="AG2792" s="137">
        <f t="shared" si="561"/>
        <v>3.8719999999999999</v>
      </c>
      <c r="AK2792" s="137">
        <f t="shared" si="562"/>
        <v>2.2149057211393126E-4</v>
      </c>
      <c r="AL2792" s="137">
        <f t="shared" si="563"/>
        <v>0.99994602702387259</v>
      </c>
      <c r="AM2792" s="137">
        <f t="shared" si="564"/>
        <v>2.2149057211393126E-4</v>
      </c>
      <c r="AN2792" s="137" t="str">
        <f t="shared" si="565"/>
        <v/>
      </c>
      <c r="AO2792" s="137" t="str">
        <f t="shared" si="566"/>
        <v/>
      </c>
      <c r="AP2792" s="137">
        <f t="shared" si="567"/>
        <v>0</v>
      </c>
      <c r="AQ2792" s="137" t="str">
        <f t="shared" si="568"/>
        <v/>
      </c>
      <c r="AR2792" s="137" t="str">
        <f t="shared" si="569"/>
        <v/>
      </c>
      <c r="AZ2792" s="163"/>
      <c r="BA2792" s="142"/>
      <c r="BB2792" s="163"/>
      <c r="BC2792" s="174"/>
      <c r="BD2792" s="174"/>
      <c r="BE2792" s="174"/>
      <c r="BF2792" s="174"/>
      <c r="BG2792" s="164"/>
      <c r="BH2792" s="164"/>
      <c r="BI2792" s="164"/>
      <c r="BK2792" s="137">
        <v>1945</v>
      </c>
      <c r="BL2792" s="137">
        <f t="shared" si="571"/>
        <v>12.441599999999674</v>
      </c>
      <c r="BM2792" s="137">
        <f t="shared" si="572"/>
        <v>8.6940258699315334E-2</v>
      </c>
      <c r="BN2792" s="137">
        <f t="shared" si="573"/>
        <v>1.8455025710727158E-4</v>
      </c>
      <c r="BO2792" s="137" t="str">
        <f t="shared" si="574"/>
        <v/>
      </c>
      <c r="BP2792" s="137" t="str">
        <f t="shared" si="570"/>
        <v/>
      </c>
    </row>
    <row r="2793" spans="3:68" ht="20.100000000000001" customHeight="1" x14ac:dyDescent="0.25">
      <c r="C2793" s="12"/>
      <c r="E2793" s="130"/>
      <c r="F2793" s="130"/>
      <c r="S2793" s="138"/>
      <c r="U2793" s="154"/>
      <c r="V2793" s="154"/>
      <c r="AF2793" s="137">
        <v>1969</v>
      </c>
      <c r="AG2793" s="137">
        <f t="shared" si="561"/>
        <v>3.8760000000000003</v>
      </c>
      <c r="AK2793" s="137">
        <f t="shared" si="562"/>
        <v>2.1808481020247391E-4</v>
      </c>
      <c r="AL2793" s="137">
        <f t="shared" si="563"/>
        <v>0.99994690615821757</v>
      </c>
      <c r="AM2793" s="137">
        <f t="shared" si="564"/>
        <v>2.1808481020247391E-4</v>
      </c>
      <c r="AN2793" s="137" t="str">
        <f t="shared" si="565"/>
        <v/>
      </c>
      <c r="AO2793" s="137" t="str">
        <f t="shared" si="566"/>
        <v/>
      </c>
      <c r="AP2793" s="137">
        <f t="shared" si="567"/>
        <v>0</v>
      </c>
      <c r="AQ2793" s="137" t="str">
        <f t="shared" si="568"/>
        <v/>
      </c>
      <c r="AR2793" s="137" t="str">
        <f t="shared" si="569"/>
        <v/>
      </c>
      <c r="AZ2793" s="163"/>
      <c r="BA2793" s="142"/>
      <c r="BB2793" s="163"/>
      <c r="BC2793" s="174"/>
      <c r="BD2793" s="174"/>
      <c r="BE2793" s="174"/>
      <c r="BF2793" s="174"/>
      <c r="BG2793" s="164"/>
      <c r="BH2793" s="164"/>
      <c r="BI2793" s="164"/>
      <c r="BK2793" s="137">
        <v>1946</v>
      </c>
      <c r="BL2793" s="137">
        <f t="shared" si="571"/>
        <v>12.447999999999674</v>
      </c>
      <c r="BM2793" s="137">
        <f t="shared" si="572"/>
        <v>8.6755708442208063E-2</v>
      </c>
      <c r="BN2793" s="137">
        <f t="shared" si="573"/>
        <v>1.8419724549696703E-4</v>
      </c>
      <c r="BO2793" s="137" t="str">
        <f t="shared" si="574"/>
        <v/>
      </c>
      <c r="BP2793" s="137" t="str">
        <f t="shared" si="570"/>
        <v/>
      </c>
    </row>
    <row r="2794" spans="3:68" ht="20.100000000000001" customHeight="1" x14ac:dyDescent="0.25">
      <c r="C2794" s="12"/>
      <c r="E2794" s="130"/>
      <c r="F2794" s="130"/>
      <c r="S2794" s="138"/>
      <c r="U2794" s="154"/>
      <c r="V2794" s="154"/>
      <c r="AF2794" s="137">
        <v>1970</v>
      </c>
      <c r="AG2794" s="137">
        <f t="shared" si="561"/>
        <v>3.88</v>
      </c>
      <c r="AK2794" s="137">
        <f t="shared" si="562"/>
        <v>2.1472798150036704E-4</v>
      </c>
      <c r="AL2794" s="137">
        <f t="shared" si="563"/>
        <v>0.99994777176759819</v>
      </c>
      <c r="AM2794" s="137">
        <f t="shared" si="564"/>
        <v>2.1472798150036704E-4</v>
      </c>
      <c r="AN2794" s="137" t="str">
        <f t="shared" si="565"/>
        <v/>
      </c>
      <c r="AO2794" s="137" t="str">
        <f t="shared" si="566"/>
        <v/>
      </c>
      <c r="AP2794" s="137">
        <f t="shared" si="567"/>
        <v>0</v>
      </c>
      <c r="AQ2794" s="137" t="str">
        <f t="shared" si="568"/>
        <v/>
      </c>
      <c r="AR2794" s="137" t="str">
        <f t="shared" si="569"/>
        <v/>
      </c>
      <c r="AZ2794" s="163"/>
      <c r="BA2794" s="142"/>
      <c r="BB2794" s="163"/>
      <c r="BC2794" s="174"/>
      <c r="BD2794" s="174"/>
      <c r="BE2794" s="174"/>
      <c r="BF2794" s="174"/>
      <c r="BG2794" s="164"/>
      <c r="BH2794" s="164"/>
      <c r="BI2794" s="164"/>
      <c r="BK2794" s="137">
        <v>1947</v>
      </c>
      <c r="BL2794" s="137">
        <f t="shared" si="571"/>
        <v>12.454399999999673</v>
      </c>
      <c r="BM2794" s="137">
        <f t="shared" si="572"/>
        <v>8.6571511196711096E-2</v>
      </c>
      <c r="BN2794" s="137">
        <f t="shared" si="573"/>
        <v>1.8384478770379353E-4</v>
      </c>
      <c r="BO2794" s="137" t="str">
        <f t="shared" si="574"/>
        <v/>
      </c>
      <c r="BP2794" s="137" t="str">
        <f t="shared" si="570"/>
        <v/>
      </c>
    </row>
    <row r="2795" spans="3:68" ht="20.100000000000001" customHeight="1" x14ac:dyDescent="0.25">
      <c r="C2795" s="12"/>
      <c r="E2795" s="130"/>
      <c r="F2795" s="130"/>
      <c r="S2795" s="138"/>
      <c r="U2795" s="154"/>
      <c r="V2795" s="154"/>
      <c r="AF2795" s="137">
        <v>1971</v>
      </c>
      <c r="AG2795" s="137">
        <f t="shared" si="561"/>
        <v>3.8840000000000003</v>
      </c>
      <c r="AK2795" s="137">
        <f t="shared" si="562"/>
        <v>2.1141943940350584E-4</v>
      </c>
      <c r="AL2795" s="137">
        <f t="shared" si="563"/>
        <v>0.99994862404645146</v>
      </c>
      <c r="AM2795" s="137">
        <f t="shared" si="564"/>
        <v>2.1141943940350584E-4</v>
      </c>
      <c r="AN2795" s="137" t="str">
        <f t="shared" si="565"/>
        <v/>
      </c>
      <c r="AO2795" s="137" t="str">
        <f t="shared" si="566"/>
        <v/>
      </c>
      <c r="AP2795" s="137">
        <f t="shared" si="567"/>
        <v>0</v>
      </c>
      <c r="AQ2795" s="137" t="str">
        <f t="shared" si="568"/>
        <v/>
      </c>
      <c r="AR2795" s="137" t="str">
        <f t="shared" si="569"/>
        <v/>
      </c>
      <c r="AZ2795" s="163"/>
      <c r="BA2795" s="142"/>
      <c r="BB2795" s="163"/>
      <c r="BC2795" s="174"/>
      <c r="BD2795" s="174"/>
      <c r="BE2795" s="174"/>
      <c r="BF2795" s="174"/>
      <c r="BG2795" s="164"/>
      <c r="BH2795" s="164"/>
      <c r="BI2795" s="164"/>
      <c r="BK2795" s="137">
        <v>1948</v>
      </c>
      <c r="BL2795" s="137">
        <f t="shared" si="571"/>
        <v>12.460799999999672</v>
      </c>
      <c r="BM2795" s="137">
        <f t="shared" si="572"/>
        <v>8.6387666409007302E-2</v>
      </c>
      <c r="BN2795" s="137">
        <f t="shared" si="573"/>
        <v>1.8349288325776592E-4</v>
      </c>
      <c r="BO2795" s="137" t="str">
        <f t="shared" si="574"/>
        <v/>
      </c>
      <c r="BP2795" s="137" t="str">
        <f t="shared" si="570"/>
        <v/>
      </c>
    </row>
    <row r="2796" spans="3:68" ht="20.100000000000001" customHeight="1" x14ac:dyDescent="0.25">
      <c r="C2796" s="12"/>
      <c r="E2796" s="130"/>
      <c r="F2796" s="130"/>
      <c r="S2796" s="138"/>
      <c r="U2796" s="154"/>
      <c r="V2796" s="154"/>
      <c r="AF2796" s="137">
        <v>1972</v>
      </c>
      <c r="AG2796" s="137">
        <f t="shared" si="561"/>
        <v>3.8879999999999999</v>
      </c>
      <c r="AK2796" s="137">
        <f t="shared" si="562"/>
        <v>2.0815854496572918E-4</v>
      </c>
      <c r="AL2796" s="137">
        <f t="shared" si="563"/>
        <v>0.99994946318664324</v>
      </c>
      <c r="AM2796" s="137">
        <f t="shared" si="564"/>
        <v>2.0815854496572918E-4</v>
      </c>
      <c r="AN2796" s="137" t="str">
        <f t="shared" si="565"/>
        <v/>
      </c>
      <c r="AO2796" s="137" t="str">
        <f t="shared" si="566"/>
        <v/>
      </c>
      <c r="AP2796" s="137">
        <f t="shared" si="567"/>
        <v>0</v>
      </c>
      <c r="AQ2796" s="137" t="str">
        <f t="shared" si="568"/>
        <v/>
      </c>
      <c r="AR2796" s="137" t="str">
        <f t="shared" si="569"/>
        <v/>
      </c>
      <c r="AZ2796" s="163"/>
      <c r="BA2796" s="142"/>
      <c r="BB2796" s="163"/>
      <c r="BC2796" s="174"/>
      <c r="BD2796" s="174"/>
      <c r="BE2796" s="174"/>
      <c r="BF2796" s="174"/>
      <c r="BG2796" s="164"/>
      <c r="BH2796" s="164"/>
      <c r="BI2796" s="164"/>
      <c r="BK2796" s="137">
        <v>1949</v>
      </c>
      <c r="BL2796" s="137">
        <f t="shared" si="571"/>
        <v>12.467199999999671</v>
      </c>
      <c r="BM2796" s="137">
        <f t="shared" si="572"/>
        <v>8.6204173525749536E-2</v>
      </c>
      <c r="BN2796" s="137">
        <f t="shared" si="573"/>
        <v>1.8314153168766389E-4</v>
      </c>
      <c r="BO2796" s="137" t="str">
        <f t="shared" si="574"/>
        <v/>
      </c>
      <c r="BP2796" s="137" t="str">
        <f t="shared" si="570"/>
        <v/>
      </c>
    </row>
    <row r="2797" spans="3:68" ht="20.100000000000001" customHeight="1" x14ac:dyDescent="0.25">
      <c r="C2797" s="12"/>
      <c r="E2797" s="130"/>
      <c r="F2797" s="130"/>
      <c r="S2797" s="138"/>
      <c r="U2797" s="154"/>
      <c r="V2797" s="154"/>
      <c r="AF2797" s="137">
        <v>1973</v>
      </c>
      <c r="AG2797" s="137">
        <f t="shared" si="561"/>
        <v>3.8920000000000003</v>
      </c>
      <c r="AK2797" s="137">
        <f t="shared" si="562"/>
        <v>2.0494466682139734E-4</v>
      </c>
      <c r="AL2797" s="137">
        <f t="shared" si="563"/>
        <v>0.99995028937749919</v>
      </c>
      <c r="AM2797" s="137">
        <f t="shared" si="564"/>
        <v>2.0494466682139734E-4</v>
      </c>
      <c r="AN2797" s="137" t="str">
        <f t="shared" si="565"/>
        <v/>
      </c>
      <c r="AO2797" s="137" t="str">
        <f t="shared" si="566"/>
        <v/>
      </c>
      <c r="AP2797" s="137">
        <f t="shared" si="567"/>
        <v>0</v>
      </c>
      <c r="AQ2797" s="137" t="str">
        <f t="shared" si="568"/>
        <v/>
      </c>
      <c r="AR2797" s="137" t="str">
        <f t="shared" si="569"/>
        <v/>
      </c>
      <c r="AZ2797" s="163"/>
      <c r="BA2797" s="142"/>
      <c r="BB2797" s="163"/>
      <c r="BC2797" s="174"/>
      <c r="BD2797" s="174"/>
      <c r="BE2797" s="174"/>
      <c r="BF2797" s="174"/>
      <c r="BG2797" s="164"/>
      <c r="BH2797" s="164"/>
      <c r="BI2797" s="164"/>
      <c r="BK2797" s="137">
        <v>1950</v>
      </c>
      <c r="BL2797" s="137">
        <f t="shared" si="571"/>
        <v>12.473599999999671</v>
      </c>
      <c r="BM2797" s="137">
        <f t="shared" si="572"/>
        <v>8.6021031994061872E-2</v>
      </c>
      <c r="BN2797" s="137">
        <f t="shared" si="573"/>
        <v>1.8279073252125411E-4</v>
      </c>
      <c r="BO2797" s="137" t="str">
        <f t="shared" si="574"/>
        <v/>
      </c>
      <c r="BP2797" s="137" t="str">
        <f t="shared" si="570"/>
        <v/>
      </c>
    </row>
    <row r="2798" spans="3:68" ht="20.100000000000001" customHeight="1" x14ac:dyDescent="0.25">
      <c r="C2798" s="12"/>
      <c r="E2798" s="130"/>
      <c r="F2798" s="130"/>
      <c r="S2798" s="138"/>
      <c r="U2798" s="154"/>
      <c r="V2798" s="154"/>
      <c r="AF2798" s="137">
        <v>1974</v>
      </c>
      <c r="AG2798" s="137">
        <f t="shared" si="561"/>
        <v>3.8959999999999999</v>
      </c>
      <c r="AK2798" s="137">
        <f t="shared" si="562"/>
        <v>2.0177718110857127E-4</v>
      </c>
      <c r="AL2798" s="137">
        <f t="shared" si="563"/>
        <v>0.9999511028058341</v>
      </c>
      <c r="AM2798" s="137">
        <f t="shared" si="564"/>
        <v>2.0177718110857127E-4</v>
      </c>
      <c r="AN2798" s="137" t="str">
        <f t="shared" si="565"/>
        <v/>
      </c>
      <c r="AO2798" s="137" t="str">
        <f t="shared" si="566"/>
        <v/>
      </c>
      <c r="AP2798" s="137">
        <f t="shared" si="567"/>
        <v>0</v>
      </c>
      <c r="AQ2798" s="137" t="str">
        <f t="shared" si="568"/>
        <v/>
      </c>
      <c r="AR2798" s="137" t="str">
        <f t="shared" si="569"/>
        <v/>
      </c>
      <c r="AZ2798" s="163"/>
      <c r="BA2798" s="142"/>
      <c r="BB2798" s="163"/>
      <c r="BC2798" s="174"/>
      <c r="BD2798" s="174"/>
      <c r="BE2798" s="174"/>
      <c r="BF2798" s="174"/>
      <c r="BG2798" s="164"/>
      <c r="BH2798" s="164"/>
      <c r="BI2798" s="164"/>
      <c r="BK2798" s="137">
        <v>1951</v>
      </c>
      <c r="BL2798" s="137">
        <f t="shared" si="571"/>
        <v>12.47999999999967</v>
      </c>
      <c r="BM2798" s="137">
        <f t="shared" si="572"/>
        <v>8.5838241261540618E-2</v>
      </c>
      <c r="BN2798" s="137">
        <f t="shared" si="573"/>
        <v>1.824404852849848E-4</v>
      </c>
      <c r="BO2798" s="137" t="str">
        <f t="shared" si="574"/>
        <v/>
      </c>
      <c r="BP2798" s="137" t="str">
        <f t="shared" si="570"/>
        <v/>
      </c>
    </row>
    <row r="2799" spans="3:68" ht="20.100000000000001" customHeight="1" x14ac:dyDescent="0.25">
      <c r="C2799" s="12"/>
      <c r="E2799" s="130"/>
      <c r="F2799" s="130"/>
      <c r="S2799" s="138"/>
      <c r="U2799" s="154"/>
      <c r="V2799" s="154"/>
      <c r="AF2799" s="137">
        <v>1975</v>
      </c>
      <c r="AG2799" s="137">
        <f t="shared" si="561"/>
        <v>3.9000000000000004</v>
      </c>
      <c r="AK2799" s="137">
        <f t="shared" si="562"/>
        <v>1.9865547139277237E-4</v>
      </c>
      <c r="AL2799" s="137">
        <f t="shared" si="563"/>
        <v>0.99995190365598241</v>
      </c>
      <c r="AM2799" s="137">
        <f t="shared" si="564"/>
        <v>1.9865547139277237E-4</v>
      </c>
      <c r="AN2799" s="137" t="str">
        <f t="shared" si="565"/>
        <v/>
      </c>
      <c r="AO2799" s="137" t="str">
        <f t="shared" si="566"/>
        <v/>
      </c>
      <c r="AP2799" s="137">
        <f t="shared" si="567"/>
        <v>0</v>
      </c>
      <c r="AQ2799" s="137" t="str">
        <f t="shared" si="568"/>
        <v/>
      </c>
      <c r="AR2799" s="137" t="str">
        <f t="shared" si="569"/>
        <v/>
      </c>
      <c r="AZ2799" s="163"/>
      <c r="BA2799" s="142"/>
      <c r="BB2799" s="163"/>
      <c r="BC2799" s="174"/>
      <c r="BD2799" s="174"/>
      <c r="BE2799" s="174"/>
      <c r="BF2799" s="174"/>
      <c r="BG2799" s="164"/>
      <c r="BH2799" s="164"/>
      <c r="BI2799" s="164"/>
      <c r="BK2799" s="137">
        <v>1952</v>
      </c>
      <c r="BL2799" s="137">
        <f t="shared" si="571"/>
        <v>12.486399999999669</v>
      </c>
      <c r="BM2799" s="137">
        <f t="shared" si="572"/>
        <v>8.5655800776255633E-2</v>
      </c>
      <c r="BN2799" s="137">
        <f t="shared" si="573"/>
        <v>1.8209078950486013E-4</v>
      </c>
      <c r="BO2799" s="137" t="str">
        <f t="shared" si="574"/>
        <v/>
      </c>
      <c r="BP2799" s="137" t="str">
        <f t="shared" si="570"/>
        <v/>
      </c>
    </row>
    <row r="2800" spans="3:68" ht="20.100000000000001" customHeight="1" x14ac:dyDescent="0.25">
      <c r="C2800" s="12"/>
      <c r="E2800" s="130"/>
      <c r="F2800" s="130"/>
      <c r="S2800" s="138"/>
      <c r="U2800" s="154"/>
      <c r="V2800" s="154"/>
      <c r="AF2800" s="137">
        <v>1976</v>
      </c>
      <c r="AG2800" s="137">
        <f t="shared" si="561"/>
        <v>3.9039999999999999</v>
      </c>
      <c r="AK2800" s="137">
        <f t="shared" si="562"/>
        <v>1.9557892859133955E-4</v>
      </c>
      <c r="AL2800" s="137">
        <f t="shared" si="563"/>
        <v>0.99995269210982751</v>
      </c>
      <c r="AM2800" s="137">
        <f t="shared" si="564"/>
        <v>1.9557892859133955E-4</v>
      </c>
      <c r="AN2800" s="137" t="str">
        <f t="shared" si="565"/>
        <v/>
      </c>
      <c r="AO2800" s="137" t="str">
        <f t="shared" si="566"/>
        <v/>
      </c>
      <c r="AP2800" s="137">
        <f t="shared" si="567"/>
        <v>0</v>
      </c>
      <c r="AQ2800" s="137" t="str">
        <f t="shared" si="568"/>
        <v/>
      </c>
      <c r="AR2800" s="137" t="str">
        <f t="shared" si="569"/>
        <v/>
      </c>
      <c r="AZ2800" s="163"/>
      <c r="BA2800" s="142"/>
      <c r="BB2800" s="163"/>
      <c r="BC2800" s="174"/>
      <c r="BD2800" s="174"/>
      <c r="BE2800" s="174"/>
      <c r="BF2800" s="174"/>
      <c r="BG2800" s="164"/>
      <c r="BH2800" s="164"/>
      <c r="BI2800" s="164"/>
      <c r="BK2800" s="137">
        <v>1953</v>
      </c>
      <c r="BL2800" s="137">
        <f t="shared" si="571"/>
        <v>12.492799999999669</v>
      </c>
      <c r="BM2800" s="137">
        <f t="shared" si="572"/>
        <v>8.5473709986750773E-2</v>
      </c>
      <c r="BN2800" s="137">
        <f t="shared" si="573"/>
        <v>1.8174164470483034E-4</v>
      </c>
      <c r="BO2800" s="137" t="str">
        <f t="shared" si="574"/>
        <v/>
      </c>
      <c r="BP2800" s="137" t="str">
        <f t="shared" si="570"/>
        <v/>
      </c>
    </row>
    <row r="2801" spans="3:68" ht="20.100000000000001" customHeight="1" x14ac:dyDescent="0.25">
      <c r="C2801" s="12"/>
      <c r="E2801" s="130"/>
      <c r="F2801" s="130"/>
      <c r="S2801" s="138"/>
      <c r="U2801" s="154"/>
      <c r="V2801" s="154"/>
      <c r="AF2801" s="137">
        <v>1977</v>
      </c>
      <c r="AG2801" s="137">
        <f t="shared" si="561"/>
        <v>3.9080000000000004</v>
      </c>
      <c r="AK2801" s="137">
        <f t="shared" si="562"/>
        <v>1.9254695089836331E-4</v>
      </c>
      <c r="AL2801" s="137">
        <f t="shared" si="563"/>
        <v>0.99995346834683096</v>
      </c>
      <c r="AM2801" s="137">
        <f t="shared" si="564"/>
        <v>1.9254695089836331E-4</v>
      </c>
      <c r="AN2801" s="137" t="str">
        <f t="shared" si="565"/>
        <v/>
      </c>
      <c r="AO2801" s="137" t="str">
        <f t="shared" si="566"/>
        <v/>
      </c>
      <c r="AP2801" s="137">
        <f t="shared" si="567"/>
        <v>0</v>
      </c>
      <c r="AQ2801" s="137" t="str">
        <f t="shared" si="568"/>
        <v/>
      </c>
      <c r="AR2801" s="137" t="str">
        <f t="shared" si="569"/>
        <v/>
      </c>
      <c r="AZ2801" s="163"/>
      <c r="BA2801" s="142"/>
      <c r="BB2801" s="163"/>
      <c r="BC2801" s="174"/>
      <c r="BD2801" s="174"/>
      <c r="BE2801" s="174"/>
      <c r="BF2801" s="174"/>
      <c r="BG2801" s="164"/>
      <c r="BH2801" s="164"/>
      <c r="BI2801" s="164"/>
      <c r="BK2801" s="137">
        <v>1954</v>
      </c>
      <c r="BL2801" s="137">
        <f t="shared" si="571"/>
        <v>12.499199999999668</v>
      </c>
      <c r="BM2801" s="137">
        <f t="shared" si="572"/>
        <v>8.5291968342045943E-2</v>
      </c>
      <c r="BN2801" s="137">
        <f t="shared" si="573"/>
        <v>1.8139305040880405E-4</v>
      </c>
      <c r="BO2801" s="137" t="str">
        <f t="shared" si="574"/>
        <v/>
      </c>
      <c r="BP2801" s="137" t="str">
        <f t="shared" si="570"/>
        <v/>
      </c>
    </row>
    <row r="2802" spans="3:68" ht="20.100000000000001" customHeight="1" x14ac:dyDescent="0.25">
      <c r="C2802" s="12"/>
      <c r="E2802" s="130"/>
      <c r="F2802" s="130"/>
      <c r="S2802" s="138"/>
      <c r="U2802" s="154"/>
      <c r="V2802" s="154"/>
      <c r="AF2802" s="137">
        <v>1978</v>
      </c>
      <c r="AG2802" s="137">
        <f t="shared" si="561"/>
        <v>3.9119999999999999</v>
      </c>
      <c r="AK2802" s="137">
        <f t="shared" si="562"/>
        <v>1.8955894371021315E-4</v>
      </c>
      <c r="AL2802" s="137">
        <f t="shared" si="563"/>
        <v>0.99995423254406168</v>
      </c>
      <c r="AM2802" s="137">
        <f t="shared" si="564"/>
        <v>1.8955894371021315E-4</v>
      </c>
      <c r="AN2802" s="137" t="str">
        <f t="shared" si="565"/>
        <v/>
      </c>
      <c r="AO2802" s="137" t="str">
        <f t="shared" si="566"/>
        <v/>
      </c>
      <c r="AP2802" s="137">
        <f t="shared" si="567"/>
        <v>0</v>
      </c>
      <c r="AQ2802" s="137" t="str">
        <f t="shared" si="568"/>
        <v/>
      </c>
      <c r="AR2802" s="137" t="str">
        <f t="shared" si="569"/>
        <v/>
      </c>
      <c r="AZ2802" s="163"/>
      <c r="BA2802" s="142"/>
      <c r="BB2802" s="163"/>
      <c r="BC2802" s="174"/>
      <c r="BD2802" s="174"/>
      <c r="BE2802" s="174"/>
      <c r="BF2802" s="174"/>
      <c r="BG2802" s="164"/>
      <c r="BH2802" s="164"/>
      <c r="BI2802" s="164"/>
      <c r="BK2802" s="137">
        <v>1955</v>
      </c>
      <c r="BL2802" s="137">
        <f t="shared" si="571"/>
        <v>12.505599999999667</v>
      </c>
      <c r="BM2802" s="137">
        <f t="shared" si="572"/>
        <v>8.5110575291637139E-2</v>
      </c>
      <c r="BN2802" s="137">
        <f t="shared" si="573"/>
        <v>1.8104500613889962E-4</v>
      </c>
      <c r="BO2802" s="137" t="str">
        <f t="shared" si="574"/>
        <v/>
      </c>
      <c r="BP2802" s="137" t="str">
        <f t="shared" si="570"/>
        <v/>
      </c>
    </row>
    <row r="2803" spans="3:68" ht="20.100000000000001" customHeight="1" x14ac:dyDescent="0.25">
      <c r="C2803" s="12"/>
      <c r="E2803" s="130"/>
      <c r="F2803" s="130"/>
      <c r="S2803" s="138"/>
      <c r="U2803" s="154"/>
      <c r="V2803" s="154"/>
      <c r="AF2803" s="137">
        <v>1979</v>
      </c>
      <c r="AG2803" s="137">
        <f t="shared" si="561"/>
        <v>3.9160000000000004</v>
      </c>
      <c r="AK2803" s="137">
        <f t="shared" si="562"/>
        <v>1.8661431955163809E-4</v>
      </c>
      <c r="AL2803" s="137">
        <f t="shared" si="563"/>
        <v>0.99995498487622436</v>
      </c>
      <c r="AM2803" s="137">
        <f t="shared" si="564"/>
        <v>1.8661431955163809E-4</v>
      </c>
      <c r="AN2803" s="137" t="str">
        <f t="shared" si="565"/>
        <v/>
      </c>
      <c r="AO2803" s="137" t="str">
        <f t="shared" si="566"/>
        <v/>
      </c>
      <c r="AP2803" s="137">
        <f t="shared" si="567"/>
        <v>0</v>
      </c>
      <c r="AQ2803" s="137" t="str">
        <f t="shared" si="568"/>
        <v/>
      </c>
      <c r="AR2803" s="137" t="str">
        <f t="shared" si="569"/>
        <v/>
      </c>
      <c r="AZ2803" s="163"/>
      <c r="BA2803" s="142"/>
      <c r="BB2803" s="163"/>
      <c r="BC2803" s="174"/>
      <c r="BD2803" s="174"/>
      <c r="BE2803" s="174"/>
      <c r="BF2803" s="174"/>
      <c r="BG2803" s="164"/>
      <c r="BH2803" s="164"/>
      <c r="BI2803" s="164"/>
      <c r="BK2803" s="137">
        <v>1956</v>
      </c>
      <c r="BL2803" s="137">
        <f t="shared" si="571"/>
        <v>12.511999999999666</v>
      </c>
      <c r="BM2803" s="137">
        <f t="shared" si="572"/>
        <v>8.4929530285498239E-2</v>
      </c>
      <c r="BN2803" s="137">
        <f t="shared" si="573"/>
        <v>1.8069751141652768E-4</v>
      </c>
      <c r="BO2803" s="137" t="str">
        <f t="shared" si="574"/>
        <v/>
      </c>
      <c r="BP2803" s="137" t="str">
        <f t="shared" si="570"/>
        <v/>
      </c>
    </row>
    <row r="2804" spans="3:68" ht="20.100000000000001" customHeight="1" x14ac:dyDescent="0.25">
      <c r="C2804" s="12"/>
      <c r="E2804" s="130"/>
      <c r="F2804" s="130"/>
      <c r="S2804" s="138"/>
      <c r="U2804" s="154"/>
      <c r="V2804" s="154"/>
      <c r="AF2804" s="137">
        <v>1980</v>
      </c>
      <c r="AG2804" s="137">
        <f t="shared" si="561"/>
        <v>3.92</v>
      </c>
      <c r="AK2804" s="137">
        <f t="shared" si="562"/>
        <v>1.8371249800245711E-4</v>
      </c>
      <c r="AL2804" s="137">
        <f t="shared" si="563"/>
        <v>0.9999557255156879</v>
      </c>
      <c r="AM2804" s="137">
        <f t="shared" si="564"/>
        <v>1.8371249800245711E-4</v>
      </c>
      <c r="AN2804" s="137" t="str">
        <f t="shared" si="565"/>
        <v/>
      </c>
      <c r="AO2804" s="137" t="str">
        <f t="shared" si="566"/>
        <v/>
      </c>
      <c r="AP2804" s="137">
        <f t="shared" si="567"/>
        <v>0</v>
      </c>
      <c r="AQ2804" s="137" t="str">
        <f t="shared" si="568"/>
        <v/>
      </c>
      <c r="AR2804" s="137" t="str">
        <f t="shared" si="569"/>
        <v/>
      </c>
      <c r="AZ2804" s="163"/>
      <c r="BA2804" s="142"/>
      <c r="BB2804" s="163"/>
      <c r="BC2804" s="174"/>
      <c r="BD2804" s="174"/>
      <c r="BE2804" s="174"/>
      <c r="BF2804" s="174"/>
      <c r="BG2804" s="164"/>
      <c r="BH2804" s="164"/>
      <c r="BI2804" s="164"/>
      <c r="BK2804" s="137">
        <v>1957</v>
      </c>
      <c r="BL2804" s="137">
        <f t="shared" si="571"/>
        <v>12.518399999999666</v>
      </c>
      <c r="BM2804" s="137">
        <f t="shared" si="572"/>
        <v>8.4748832774081712E-2</v>
      </c>
      <c r="BN2804" s="137">
        <f t="shared" si="573"/>
        <v>1.8035056576190533E-4</v>
      </c>
      <c r="BO2804" s="137" t="str">
        <f t="shared" si="574"/>
        <v/>
      </c>
      <c r="BP2804" s="137" t="str">
        <f t="shared" si="570"/>
        <v/>
      </c>
    </row>
    <row r="2805" spans="3:68" ht="20.100000000000001" customHeight="1" x14ac:dyDescent="0.25">
      <c r="C2805" s="12"/>
      <c r="E2805" s="130"/>
      <c r="F2805" s="130"/>
      <c r="S2805" s="138"/>
      <c r="U2805" s="154"/>
      <c r="V2805" s="154"/>
      <c r="AF2805" s="137">
        <v>1981</v>
      </c>
      <c r="AG2805" s="137">
        <f t="shared" si="561"/>
        <v>3.9240000000000004</v>
      </c>
      <c r="AK2805" s="137">
        <f t="shared" si="562"/>
        <v>1.8085290562481744E-4</v>
      </c>
      <c r="AL2805" s="137">
        <f t="shared" si="563"/>
        <v>0.99995645463251359</v>
      </c>
      <c r="AM2805" s="137">
        <f t="shared" si="564"/>
        <v>1.8085290562481744E-4</v>
      </c>
      <c r="AN2805" s="137" t="str">
        <f t="shared" si="565"/>
        <v/>
      </c>
      <c r="AO2805" s="137" t="str">
        <f t="shared" si="566"/>
        <v/>
      </c>
      <c r="AP2805" s="137">
        <f t="shared" si="567"/>
        <v>0</v>
      </c>
      <c r="AQ2805" s="137" t="str">
        <f t="shared" si="568"/>
        <v/>
      </c>
      <c r="AR2805" s="137" t="str">
        <f t="shared" si="569"/>
        <v/>
      </c>
      <c r="AZ2805" s="163"/>
      <c r="BA2805" s="142"/>
      <c r="BB2805" s="163"/>
      <c r="BC2805" s="174"/>
      <c r="BD2805" s="174"/>
      <c r="BE2805" s="174"/>
      <c r="BF2805" s="174"/>
      <c r="BG2805" s="164"/>
      <c r="BH2805" s="164"/>
      <c r="BI2805" s="164"/>
      <c r="BK2805" s="137">
        <v>1958</v>
      </c>
      <c r="BL2805" s="137">
        <f t="shared" si="571"/>
        <v>12.524799999999665</v>
      </c>
      <c r="BM2805" s="137">
        <f t="shared" si="572"/>
        <v>8.4568482208319806E-2</v>
      </c>
      <c r="BN2805" s="137">
        <f t="shared" si="573"/>
        <v>1.8000416869440317E-4</v>
      </c>
      <c r="BO2805" s="137" t="str">
        <f t="shared" si="574"/>
        <v/>
      </c>
      <c r="BP2805" s="137" t="str">
        <f t="shared" si="570"/>
        <v/>
      </c>
    </row>
    <row r="2806" spans="3:68" ht="20.100000000000001" customHeight="1" x14ac:dyDescent="0.25">
      <c r="C2806" s="12"/>
      <c r="E2806" s="130"/>
      <c r="F2806" s="130"/>
      <c r="S2806" s="138"/>
      <c r="U2806" s="154"/>
      <c r="V2806" s="154"/>
      <c r="AF2806" s="137">
        <v>1982</v>
      </c>
      <c r="AG2806" s="137">
        <f t="shared" si="561"/>
        <v>3.9279999999999999</v>
      </c>
      <c r="AK2806" s="137">
        <f t="shared" si="562"/>
        <v>1.7803497589104022E-4</v>
      </c>
      <c r="AL2806" s="137">
        <f t="shared" si="563"/>
        <v>0.99995717239448279</v>
      </c>
      <c r="AM2806" s="137">
        <f t="shared" si="564"/>
        <v>1.7803497589104022E-4</v>
      </c>
      <c r="AN2806" s="137" t="str">
        <f t="shared" si="565"/>
        <v/>
      </c>
      <c r="AO2806" s="137" t="str">
        <f t="shared" si="566"/>
        <v/>
      </c>
      <c r="AP2806" s="137">
        <f t="shared" si="567"/>
        <v>0</v>
      </c>
      <c r="AQ2806" s="137" t="str">
        <f t="shared" si="568"/>
        <v/>
      </c>
      <c r="AR2806" s="137" t="str">
        <f t="shared" si="569"/>
        <v/>
      </c>
      <c r="AZ2806" s="163"/>
      <c r="BA2806" s="142"/>
      <c r="BB2806" s="163"/>
      <c r="BC2806" s="174"/>
      <c r="BD2806" s="174"/>
      <c r="BE2806" s="174"/>
      <c r="BF2806" s="174"/>
      <c r="BG2806" s="164"/>
      <c r="BH2806" s="164"/>
      <c r="BI2806" s="164"/>
      <c r="BK2806" s="137">
        <v>1959</v>
      </c>
      <c r="BL2806" s="137">
        <f t="shared" si="571"/>
        <v>12.531199999999664</v>
      </c>
      <c r="BM2806" s="137">
        <f t="shared" si="572"/>
        <v>8.4388478039625403E-2</v>
      </c>
      <c r="BN2806" s="137">
        <f t="shared" si="573"/>
        <v>1.7965831973212887E-4</v>
      </c>
      <c r="BO2806" s="137" t="str">
        <f t="shared" si="574"/>
        <v/>
      </c>
      <c r="BP2806" s="137" t="str">
        <f t="shared" si="570"/>
        <v/>
      </c>
    </row>
    <row r="2807" spans="3:68" ht="20.100000000000001" customHeight="1" x14ac:dyDescent="0.25">
      <c r="C2807" s="12"/>
      <c r="E2807" s="130"/>
      <c r="F2807" s="130"/>
      <c r="S2807" s="138"/>
      <c r="U2807" s="154"/>
      <c r="V2807" s="154"/>
      <c r="AF2807" s="137">
        <v>1983</v>
      </c>
      <c r="AG2807" s="137">
        <f t="shared" si="561"/>
        <v>3.9320000000000004</v>
      </c>
      <c r="AK2807" s="137">
        <f t="shared" si="562"/>
        <v>1.7525814911202952E-4</v>
      </c>
      <c r="AL2807" s="137">
        <f t="shared" si="563"/>
        <v>0.9999578789671244</v>
      </c>
      <c r="AM2807" s="137">
        <f t="shared" si="564"/>
        <v>1.7525814911202952E-4</v>
      </c>
      <c r="AN2807" s="137" t="str">
        <f t="shared" si="565"/>
        <v/>
      </c>
      <c r="AO2807" s="137" t="str">
        <f t="shared" si="566"/>
        <v/>
      </c>
      <c r="AP2807" s="137">
        <f t="shared" si="567"/>
        <v>0</v>
      </c>
      <c r="AQ2807" s="137" t="str">
        <f t="shared" si="568"/>
        <v/>
      </c>
      <c r="AR2807" s="137" t="str">
        <f t="shared" si="569"/>
        <v/>
      </c>
      <c r="AZ2807" s="163"/>
      <c r="BA2807" s="142"/>
      <c r="BB2807" s="163"/>
      <c r="BC2807" s="174"/>
      <c r="BD2807" s="174"/>
      <c r="BE2807" s="174"/>
      <c r="BF2807" s="174"/>
      <c r="BG2807" s="164"/>
      <c r="BH2807" s="164"/>
      <c r="BI2807" s="164"/>
      <c r="BK2807" s="137">
        <v>1960</v>
      </c>
      <c r="BL2807" s="137">
        <f t="shared" si="571"/>
        <v>12.537599999999664</v>
      </c>
      <c r="BM2807" s="137">
        <f t="shared" si="572"/>
        <v>8.4208819719893274E-2</v>
      </c>
      <c r="BN2807" s="137">
        <f t="shared" si="573"/>
        <v>1.7931301839223257E-4</v>
      </c>
      <c r="BO2807" s="137" t="str">
        <f t="shared" si="574"/>
        <v/>
      </c>
      <c r="BP2807" s="137" t="str">
        <f t="shared" si="570"/>
        <v/>
      </c>
    </row>
    <row r="2808" spans="3:68" ht="20.100000000000001" customHeight="1" x14ac:dyDescent="0.25">
      <c r="C2808" s="12"/>
      <c r="E2808" s="130"/>
      <c r="F2808" s="130"/>
      <c r="S2808" s="138"/>
      <c r="U2808" s="154"/>
      <c r="V2808" s="154"/>
      <c r="AF2808" s="137">
        <v>1984</v>
      </c>
      <c r="AG2808" s="137">
        <f t="shared" si="561"/>
        <v>3.9359999999999999</v>
      </c>
      <c r="AK2808" s="137">
        <f t="shared" si="562"/>
        <v>1.7252187236626288E-4</v>
      </c>
      <c r="AL2808" s="137">
        <f t="shared" si="563"/>
        <v>0.99995857451374215</v>
      </c>
      <c r="AM2808" s="137">
        <f t="shared" si="564"/>
        <v>1.7252187236626288E-4</v>
      </c>
      <c r="AN2808" s="137" t="str">
        <f t="shared" si="565"/>
        <v/>
      </c>
      <c r="AO2808" s="137" t="str">
        <f t="shared" si="566"/>
        <v/>
      </c>
      <c r="AP2808" s="137">
        <f t="shared" si="567"/>
        <v>0</v>
      </c>
      <c r="AQ2808" s="137" t="str">
        <f t="shared" si="568"/>
        <v/>
      </c>
      <c r="AR2808" s="137" t="str">
        <f t="shared" si="569"/>
        <v/>
      </c>
      <c r="AZ2808" s="163"/>
      <c r="BA2808" s="142"/>
      <c r="BB2808" s="163"/>
      <c r="BC2808" s="174"/>
      <c r="BD2808" s="174"/>
      <c r="BE2808" s="174"/>
      <c r="BF2808" s="174"/>
      <c r="BG2808" s="164"/>
      <c r="BH2808" s="164"/>
      <c r="BI2808" s="164"/>
      <c r="BK2808" s="137">
        <v>1961</v>
      </c>
      <c r="BL2808" s="137">
        <f t="shared" si="571"/>
        <v>12.543999999999663</v>
      </c>
      <c r="BM2808" s="137">
        <f t="shared" si="572"/>
        <v>8.4029506701501042E-2</v>
      </c>
      <c r="BN2808" s="137">
        <f t="shared" si="573"/>
        <v>1.7896826419112888E-4</v>
      </c>
      <c r="BO2808" s="137" t="str">
        <f t="shared" si="574"/>
        <v/>
      </c>
      <c r="BP2808" s="137" t="str">
        <f t="shared" si="570"/>
        <v/>
      </c>
    </row>
    <row r="2809" spans="3:68" ht="20.100000000000001" customHeight="1" x14ac:dyDescent="0.25">
      <c r="C2809" s="12"/>
      <c r="E2809" s="130"/>
      <c r="F2809" s="130"/>
      <c r="S2809" s="138"/>
      <c r="U2809" s="154"/>
      <c r="V2809" s="154"/>
      <c r="AF2809" s="137">
        <v>1985</v>
      </c>
      <c r="AG2809" s="137">
        <f t="shared" ref="AG2809:AG2824" si="575">AG$818+(AF2809*AG$821)</f>
        <v>3.9400000000000004</v>
      </c>
      <c r="AK2809" s="137">
        <f t="shared" ref="AK2809:AK2824" si="576">_xlfn.NORM.DIST(AG2809,AG$815,AG$816,0)</f>
        <v>1.6982559942934329E-4</v>
      </c>
      <c r="AL2809" s="137">
        <f t="shared" ref="AL2809:AL2824" si="577">_xlfn.NORM.DIST(AG2809,AG$815,AG$816,1)</f>
        <v>0.99995925919544149</v>
      </c>
      <c r="AM2809" s="137">
        <f t="shared" ref="AM2809:AM2824" si="578">IF(OR(AL2809&lt;$AN$820,AL2809&gt;$AN$821),AK2809,"")</f>
        <v>1.6982559942934329E-4</v>
      </c>
      <c r="AN2809" s="137" t="str">
        <f t="shared" ref="AN2809:AN2824" si="579">IF(AND(AL2809&gt;$AN$820,AL2809&lt;$AN$821),AK2809,"")</f>
        <v/>
      </c>
      <c r="AO2809" s="137" t="str">
        <f t="shared" ref="AO2809:AO2824" si="580">IF(AK2809=MAX(AK$824:AK$2815),AK2809,"")</f>
        <v/>
      </c>
      <c r="AP2809" s="137">
        <f t="shared" ref="AP2809:AP2824" si="581">_xlfn.NORM.DIST(AF2809,AN$816,AN$817,0)</f>
        <v>0</v>
      </c>
      <c r="AQ2809" s="137" t="str">
        <f t="shared" ref="AQ2809:AQ2824" si="582">IF(AP2809=MAX(AP$824:AP$2815),AK2809,"")</f>
        <v/>
      </c>
      <c r="AR2809" s="137" t="str">
        <f t="shared" ref="AR2809:AR2824" si="583">IF(AQ2809=MIN(AQ$824:AQ$2815),AQ2809,"")</f>
        <v/>
      </c>
      <c r="AZ2809" s="163"/>
      <c r="BA2809" s="142"/>
      <c r="BB2809" s="163"/>
      <c r="BC2809" s="174"/>
      <c r="BD2809" s="174"/>
      <c r="BE2809" s="174"/>
      <c r="BF2809" s="174"/>
      <c r="BG2809" s="164"/>
      <c r="BH2809" s="164"/>
      <c r="BI2809" s="164"/>
      <c r="BK2809" s="137">
        <v>1962</v>
      </c>
      <c r="BL2809" s="137">
        <f t="shared" si="571"/>
        <v>12.550399999999662</v>
      </c>
      <c r="BM2809" s="137">
        <f t="shared" si="572"/>
        <v>8.3850538437309913E-2</v>
      </c>
      <c r="BN2809" s="137">
        <f t="shared" si="573"/>
        <v>1.786240566437336E-4</v>
      </c>
      <c r="BO2809" s="137" t="str">
        <f t="shared" si="574"/>
        <v/>
      </c>
      <c r="BP2809" s="137" t="str">
        <f t="shared" si="570"/>
        <v/>
      </c>
    </row>
    <row r="2810" spans="3:68" ht="20.100000000000001" customHeight="1" x14ac:dyDescent="0.25">
      <c r="C2810" s="12"/>
      <c r="E2810" s="130"/>
      <c r="F2810" s="130"/>
      <c r="S2810" s="138"/>
      <c r="U2810" s="154"/>
      <c r="V2810" s="154"/>
      <c r="AF2810" s="137">
        <v>1986</v>
      </c>
      <c r="AG2810" s="137">
        <f t="shared" si="575"/>
        <v>3.944</v>
      </c>
      <c r="AK2810" s="137">
        <f t="shared" si="576"/>
        <v>1.671687907041271E-4</v>
      </c>
      <c r="AL2810" s="137">
        <f t="shared" si="577"/>
        <v>0.99995993317115617</v>
      </c>
      <c r="AM2810" s="137">
        <f t="shared" si="578"/>
        <v>1.671687907041271E-4</v>
      </c>
      <c r="AN2810" s="137" t="str">
        <f t="shared" si="579"/>
        <v/>
      </c>
      <c r="AO2810" s="137" t="str">
        <f t="shared" si="580"/>
        <v/>
      </c>
      <c r="AP2810" s="137">
        <f t="shared" si="581"/>
        <v>0</v>
      </c>
      <c r="AQ2810" s="137" t="str">
        <f t="shared" si="582"/>
        <v/>
      </c>
      <c r="AR2810" s="137" t="str">
        <f t="shared" si="583"/>
        <v/>
      </c>
      <c r="AZ2810" s="163"/>
      <c r="BA2810" s="142"/>
      <c r="BB2810" s="163"/>
      <c r="BC2810" s="174"/>
      <c r="BD2810" s="174"/>
      <c r="BE2810" s="174"/>
      <c r="BF2810" s="174"/>
      <c r="BG2810" s="164"/>
      <c r="BH2810" s="164"/>
      <c r="BI2810" s="164"/>
      <c r="BK2810" s="137">
        <v>1963</v>
      </c>
      <c r="BL2810" s="137">
        <f t="shared" si="571"/>
        <v>12.556799999999662</v>
      </c>
      <c r="BM2810" s="137">
        <f t="shared" si="572"/>
        <v>8.3671914380666179E-2</v>
      </c>
      <c r="BN2810" s="137">
        <f t="shared" si="573"/>
        <v>1.7828039526433803E-4</v>
      </c>
      <c r="BO2810" s="137" t="str">
        <f t="shared" si="574"/>
        <v/>
      </c>
      <c r="BP2810" s="137" t="str">
        <f t="shared" si="570"/>
        <v/>
      </c>
    </row>
    <row r="2811" spans="3:68" ht="20.100000000000001" customHeight="1" x14ac:dyDescent="0.25">
      <c r="C2811" s="12"/>
      <c r="E2811" s="130"/>
      <c r="F2811" s="130"/>
      <c r="S2811" s="138"/>
      <c r="U2811" s="154"/>
      <c r="V2811" s="154"/>
      <c r="AF2811" s="137">
        <v>1987</v>
      </c>
      <c r="AG2811" s="137">
        <f t="shared" si="575"/>
        <v>3.9480000000000004</v>
      </c>
      <c r="AK2811" s="137">
        <f t="shared" si="576"/>
        <v>1.6455091315140853E-4</v>
      </c>
      <c r="AL2811" s="137">
        <f t="shared" si="577"/>
        <v>0.999960596597675</v>
      </c>
      <c r="AM2811" s="137">
        <f t="shared" si="578"/>
        <v>1.6455091315140853E-4</v>
      </c>
      <c r="AN2811" s="137" t="str">
        <f t="shared" si="579"/>
        <v/>
      </c>
      <c r="AO2811" s="137" t="str">
        <f t="shared" si="580"/>
        <v/>
      </c>
      <c r="AP2811" s="137">
        <f t="shared" si="581"/>
        <v>0</v>
      </c>
      <c r="AQ2811" s="137" t="str">
        <f t="shared" si="582"/>
        <v/>
      </c>
      <c r="AR2811" s="137" t="str">
        <f t="shared" si="583"/>
        <v/>
      </c>
      <c r="AZ2811" s="163"/>
      <c r="BA2811" s="142"/>
      <c r="BB2811" s="163"/>
      <c r="BC2811" s="174"/>
      <c r="BD2811" s="174"/>
      <c r="BE2811" s="174"/>
      <c r="BF2811" s="174"/>
      <c r="BG2811" s="164"/>
      <c r="BH2811" s="164"/>
      <c r="BI2811" s="164"/>
      <c r="BK2811" s="137">
        <v>1964</v>
      </c>
      <c r="BL2811" s="137">
        <f t="shared" si="571"/>
        <v>12.563199999999661</v>
      </c>
      <c r="BM2811" s="137">
        <f t="shared" si="572"/>
        <v>8.3493633985401841E-2</v>
      </c>
      <c r="BN2811" s="137">
        <f t="shared" si="573"/>
        <v>1.7793727956612326E-4</v>
      </c>
      <c r="BO2811" s="137" t="str">
        <f t="shared" si="574"/>
        <v/>
      </c>
      <c r="BP2811" s="137" t="str">
        <f t="shared" si="570"/>
        <v/>
      </c>
    </row>
    <row r="2812" spans="3:68" ht="20.100000000000001" customHeight="1" x14ac:dyDescent="0.25">
      <c r="C2812" s="12"/>
      <c r="E2812" s="130"/>
      <c r="F2812" s="130"/>
      <c r="S2812" s="138"/>
      <c r="U2812" s="154"/>
      <c r="V2812" s="154"/>
      <c r="AF2812" s="137">
        <v>1988</v>
      </c>
      <c r="AG2812" s="137">
        <f t="shared" si="575"/>
        <v>3.952</v>
      </c>
      <c r="AK2812" s="137">
        <f t="shared" si="576"/>
        <v>1.6197144022117723E-4</v>
      </c>
      <c r="AL2812" s="137">
        <f t="shared" si="577"/>
        <v>0.99996124962966726</v>
      </c>
      <c r="AM2812" s="137">
        <f t="shared" si="578"/>
        <v>1.6197144022117723E-4</v>
      </c>
      <c r="AN2812" s="137" t="str">
        <f t="shared" si="579"/>
        <v/>
      </c>
      <c r="AO2812" s="137" t="str">
        <f t="shared" si="580"/>
        <v/>
      </c>
      <c r="AP2812" s="137">
        <f t="shared" si="581"/>
        <v>0</v>
      </c>
      <c r="AQ2812" s="137" t="str">
        <f t="shared" si="582"/>
        <v/>
      </c>
      <c r="AR2812" s="137" t="str">
        <f t="shared" si="583"/>
        <v/>
      </c>
      <c r="AZ2812" s="163"/>
      <c r="BA2812" s="142"/>
      <c r="BB2812" s="163"/>
      <c r="BC2812" s="174"/>
      <c r="BD2812" s="174"/>
      <c r="BE2812" s="174"/>
      <c r="BF2812" s="174"/>
      <c r="BG2812" s="164"/>
      <c r="BH2812" s="164"/>
      <c r="BI2812" s="164"/>
      <c r="BK2812" s="137">
        <v>1965</v>
      </c>
      <c r="BL2812" s="137">
        <f t="shared" si="571"/>
        <v>12.56959999999966</v>
      </c>
      <c r="BM2812" s="137">
        <f t="shared" si="572"/>
        <v>8.3315696705835718E-2</v>
      </c>
      <c r="BN2812" s="137">
        <f t="shared" si="573"/>
        <v>1.7759470906125729E-4</v>
      </c>
      <c r="BO2812" s="137" t="str">
        <f t="shared" si="574"/>
        <v/>
      </c>
      <c r="BP2812" s="137" t="str">
        <f t="shared" si="570"/>
        <v/>
      </c>
    </row>
    <row r="2813" spans="3:68" ht="20.100000000000001" customHeight="1" x14ac:dyDescent="0.25">
      <c r="C2813" s="12"/>
      <c r="E2813" s="130"/>
      <c r="F2813" s="130"/>
      <c r="S2813" s="138"/>
      <c r="U2813" s="154"/>
      <c r="V2813" s="154"/>
      <c r="AF2813" s="137">
        <v>1989</v>
      </c>
      <c r="AG2813" s="137">
        <f t="shared" si="575"/>
        <v>3.9560000000000004</v>
      </c>
      <c r="AK2813" s="137">
        <f t="shared" si="576"/>
        <v>1.59429851784427E-4</v>
      </c>
      <c r="AL2813" s="137">
        <f t="shared" si="577"/>
        <v>0.99996189241970912</v>
      </c>
      <c r="AM2813" s="137">
        <f t="shared" si="578"/>
        <v>1.59429851784427E-4</v>
      </c>
      <c r="AN2813" s="137" t="str">
        <f t="shared" si="579"/>
        <v/>
      </c>
      <c r="AO2813" s="137" t="str">
        <f t="shared" si="580"/>
        <v/>
      </c>
      <c r="AP2813" s="137">
        <f t="shared" si="581"/>
        <v>0</v>
      </c>
      <c r="AQ2813" s="137" t="str">
        <f t="shared" si="582"/>
        <v/>
      </c>
      <c r="AR2813" s="137" t="str">
        <f t="shared" si="583"/>
        <v/>
      </c>
      <c r="AZ2813" s="163"/>
      <c r="BA2813" s="142"/>
      <c r="BB2813" s="163"/>
      <c r="BC2813" s="174"/>
      <c r="BD2813" s="174"/>
      <c r="BE2813" s="174"/>
      <c r="BF2813" s="174"/>
      <c r="BG2813" s="164"/>
      <c r="BH2813" s="164"/>
      <c r="BI2813" s="164"/>
      <c r="BK2813" s="137">
        <v>1966</v>
      </c>
      <c r="BL2813" s="137">
        <f t="shared" si="571"/>
        <v>12.575999999999659</v>
      </c>
      <c r="BM2813" s="137">
        <f t="shared" si="572"/>
        <v>8.3138101996774461E-2</v>
      </c>
      <c r="BN2813" s="137">
        <f t="shared" si="573"/>
        <v>1.7725268326103383E-4</v>
      </c>
      <c r="BO2813" s="137" t="str">
        <f t="shared" si="574"/>
        <v/>
      </c>
      <c r="BP2813" s="137" t="str">
        <f t="shared" si="570"/>
        <v/>
      </c>
    </row>
    <row r="2814" spans="3:68" ht="20.100000000000001" customHeight="1" x14ac:dyDescent="0.25">
      <c r="C2814" s="12"/>
      <c r="E2814" s="130"/>
      <c r="F2814" s="130"/>
      <c r="S2814" s="138"/>
      <c r="U2814" s="154"/>
      <c r="V2814" s="154"/>
      <c r="AF2814" s="137">
        <v>1990</v>
      </c>
      <c r="AG2814" s="137">
        <f t="shared" si="575"/>
        <v>3.96</v>
      </c>
      <c r="AK2814" s="137">
        <f t="shared" si="576"/>
        <v>1.5692563406553226E-4</v>
      </c>
      <c r="AL2814" s="137">
        <f t="shared" si="577"/>
        <v>0.99996252511830896</v>
      </c>
      <c r="AM2814" s="137">
        <f t="shared" si="578"/>
        <v>1.5692563406553226E-4</v>
      </c>
      <c r="AN2814" s="137" t="str">
        <f t="shared" si="579"/>
        <v/>
      </c>
      <c r="AO2814" s="137" t="str">
        <f t="shared" si="580"/>
        <v/>
      </c>
      <c r="AP2814" s="137">
        <f t="shared" si="581"/>
        <v>0</v>
      </c>
      <c r="AQ2814" s="137" t="str">
        <f t="shared" si="582"/>
        <v/>
      </c>
      <c r="AR2814" s="137" t="str">
        <f t="shared" si="583"/>
        <v/>
      </c>
      <c r="AZ2814" s="163"/>
      <c r="BA2814" s="142"/>
      <c r="BB2814" s="163"/>
      <c r="BC2814" s="174"/>
      <c r="BD2814" s="174"/>
      <c r="BE2814" s="174"/>
      <c r="BF2814" s="174"/>
      <c r="BG2814" s="164"/>
      <c r="BH2814" s="164"/>
      <c r="BI2814" s="164"/>
      <c r="BK2814" s="137">
        <v>1967</v>
      </c>
      <c r="BL2814" s="137">
        <f t="shared" si="571"/>
        <v>12.582399999999659</v>
      </c>
      <c r="BM2814" s="137">
        <f t="shared" si="572"/>
        <v>8.2960849313513427E-2</v>
      </c>
      <c r="BN2814" s="137">
        <f t="shared" si="573"/>
        <v>1.769112016755392E-4</v>
      </c>
      <c r="BO2814" s="137" t="str">
        <f t="shared" si="574"/>
        <v/>
      </c>
      <c r="BP2814" s="137" t="str">
        <f t="shared" si="570"/>
        <v/>
      </c>
    </row>
    <row r="2815" spans="3:68" ht="20.100000000000001" customHeight="1" x14ac:dyDescent="0.25">
      <c r="C2815" s="12"/>
      <c r="E2815" s="130"/>
      <c r="F2815" s="130"/>
      <c r="S2815" s="138"/>
      <c r="U2815" s="154"/>
      <c r="V2815" s="154"/>
      <c r="AF2815" s="137">
        <v>1991</v>
      </c>
      <c r="AG2815" s="137">
        <f t="shared" si="575"/>
        <v>3.9640000000000004</v>
      </c>
      <c r="AK2815" s="137">
        <f t="shared" si="576"/>
        <v>1.5445827957517213E-4</v>
      </c>
      <c r="AL2815" s="137">
        <f t="shared" si="577"/>
        <v>0.99996314787393237</v>
      </c>
      <c r="AM2815" s="137">
        <f t="shared" si="578"/>
        <v>1.5445827957517213E-4</v>
      </c>
      <c r="AN2815" s="137" t="str">
        <f t="shared" si="579"/>
        <v/>
      </c>
      <c r="AO2815" s="137" t="str">
        <f t="shared" si="580"/>
        <v/>
      </c>
      <c r="AP2815" s="137">
        <f t="shared" si="581"/>
        <v>0</v>
      </c>
      <c r="AQ2815" s="137" t="str">
        <f t="shared" si="582"/>
        <v/>
      </c>
      <c r="AR2815" s="137" t="str">
        <f t="shared" si="583"/>
        <v/>
      </c>
      <c r="AZ2815" s="163"/>
      <c r="BA2815" s="142"/>
      <c r="BB2815" s="163"/>
      <c r="BC2815" s="174"/>
      <c r="BD2815" s="174"/>
      <c r="BE2815" s="174"/>
      <c r="BF2815" s="174"/>
      <c r="BG2815" s="164"/>
      <c r="BH2815" s="164"/>
      <c r="BI2815" s="164"/>
      <c r="BK2815" s="137">
        <v>1968</v>
      </c>
      <c r="BL2815" s="137">
        <f t="shared" si="571"/>
        <v>12.588799999999658</v>
      </c>
      <c r="BM2815" s="137">
        <f t="shared" si="572"/>
        <v>8.2783938111837888E-2</v>
      </c>
      <c r="BN2815" s="137">
        <f t="shared" si="573"/>
        <v>1.7657026381424912E-4</v>
      </c>
      <c r="BO2815" s="137" t="str">
        <f t="shared" si="574"/>
        <v/>
      </c>
      <c r="BP2815" s="137" t="str">
        <f t="shared" si="570"/>
        <v/>
      </c>
    </row>
    <row r="2816" spans="3:68" ht="20.100000000000001" customHeight="1" x14ac:dyDescent="0.25">
      <c r="C2816" s="12"/>
      <c r="E2816" s="130"/>
      <c r="F2816" s="130"/>
      <c r="AF2816" s="137">
        <v>1992</v>
      </c>
      <c r="AG2816" s="137">
        <f t="shared" si="575"/>
        <v>3.968</v>
      </c>
      <c r="AK2816" s="137">
        <f t="shared" si="576"/>
        <v>1.5202728704381778E-4</v>
      </c>
      <c r="AL2816" s="137">
        <f t="shared" si="577"/>
        <v>0.99996376083302785</v>
      </c>
      <c r="AM2816" s="137">
        <f t="shared" si="578"/>
        <v>1.5202728704381778E-4</v>
      </c>
      <c r="AN2816" s="137" t="str">
        <f t="shared" si="579"/>
        <v/>
      </c>
      <c r="AO2816" s="137" t="str">
        <f t="shared" si="580"/>
        <v/>
      </c>
      <c r="AP2816" s="137">
        <f t="shared" si="581"/>
        <v>0</v>
      </c>
      <c r="AQ2816" s="137" t="str">
        <f t="shared" si="582"/>
        <v/>
      </c>
      <c r="AR2816" s="137" t="str">
        <f t="shared" si="583"/>
        <v/>
      </c>
      <c r="AZ2816" s="163"/>
      <c r="BA2816" s="142"/>
      <c r="BB2816" s="163"/>
      <c r="BC2816" s="174"/>
      <c r="BD2816" s="174"/>
      <c r="BE2816" s="174"/>
      <c r="BF2816" s="174"/>
      <c r="BG2816" s="164"/>
      <c r="BH2816" s="164"/>
      <c r="BI2816" s="164"/>
      <c r="BK2816" s="137">
        <v>1969</v>
      </c>
      <c r="BL2816" s="137">
        <f t="shared" si="571"/>
        <v>12.595199999999657</v>
      </c>
      <c r="BM2816" s="137">
        <f t="shared" si="572"/>
        <v>8.2607367848023638E-2</v>
      </c>
      <c r="BN2816" s="137">
        <f t="shared" si="573"/>
        <v>1.762298691853903E-4</v>
      </c>
      <c r="BO2816" s="137" t="str">
        <f t="shared" si="574"/>
        <v/>
      </c>
      <c r="BP2816" s="137" t="str">
        <f t="shared" si="570"/>
        <v/>
      </c>
    </row>
    <row r="2817" spans="3:68" ht="20.100000000000001" customHeight="1" x14ac:dyDescent="0.25">
      <c r="C2817" s="12"/>
      <c r="E2817" s="130"/>
      <c r="F2817" s="130"/>
      <c r="AF2817" s="137">
        <v>1993</v>
      </c>
      <c r="AG2817" s="137">
        <f t="shared" si="575"/>
        <v>3.9720000000000004</v>
      </c>
      <c r="AK2817" s="137">
        <f t="shared" si="576"/>
        <v>1.4963216135576192E-4</v>
      </c>
      <c r="AL2817" s="137">
        <f t="shared" si="577"/>
        <v>0.99996436414005097</v>
      </c>
      <c r="AM2817" s="137">
        <f t="shared" si="578"/>
        <v>1.4963216135576192E-4</v>
      </c>
      <c r="AN2817" s="137" t="str">
        <f t="shared" si="579"/>
        <v/>
      </c>
      <c r="AO2817" s="137" t="str">
        <f t="shared" si="580"/>
        <v/>
      </c>
      <c r="AP2817" s="137">
        <f t="shared" si="581"/>
        <v>0</v>
      </c>
      <c r="AQ2817" s="137" t="str">
        <f t="shared" si="582"/>
        <v/>
      </c>
      <c r="AR2817" s="137" t="str">
        <f t="shared" si="583"/>
        <v/>
      </c>
      <c r="AZ2817" s="163"/>
      <c r="BA2817" s="142"/>
      <c r="BB2817" s="163"/>
      <c r="BC2817" s="174"/>
      <c r="BD2817" s="174"/>
      <c r="BE2817" s="174"/>
      <c r="BF2817" s="174"/>
      <c r="BG2817" s="164"/>
      <c r="BH2817" s="164"/>
      <c r="BI2817" s="164"/>
      <c r="BK2817" s="137">
        <v>1970</v>
      </c>
      <c r="BL2817" s="137">
        <f t="shared" si="571"/>
        <v>12.601599999999657</v>
      </c>
      <c r="BM2817" s="137">
        <f t="shared" si="572"/>
        <v>8.2431137978838248E-2</v>
      </c>
      <c r="BN2817" s="137">
        <f t="shared" si="573"/>
        <v>1.7589001729628739E-4</v>
      </c>
      <c r="BO2817" s="137" t="str">
        <f t="shared" si="574"/>
        <v/>
      </c>
      <c r="BP2817" s="137" t="str">
        <f t="shared" si="570"/>
        <v/>
      </c>
    </row>
    <row r="2818" spans="3:68" ht="20.100000000000001" customHeight="1" x14ac:dyDescent="0.25">
      <c r="C2818" s="12"/>
      <c r="E2818" s="130"/>
      <c r="F2818" s="130"/>
      <c r="AF2818" s="137">
        <v>1994</v>
      </c>
      <c r="AG2818" s="137">
        <f t="shared" si="575"/>
        <v>3.976</v>
      </c>
      <c r="AK2818" s="137">
        <f t="shared" si="576"/>
        <v>1.4727241348370685E-4</v>
      </c>
      <c r="AL2818" s="137">
        <f t="shared" si="577"/>
        <v>0.99996495793748885</v>
      </c>
      <c r="AM2818" s="137">
        <f t="shared" si="578"/>
        <v>1.4727241348370685E-4</v>
      </c>
      <c r="AN2818" s="137" t="str">
        <f t="shared" si="579"/>
        <v/>
      </c>
      <c r="AO2818" s="137" t="str">
        <f t="shared" si="580"/>
        <v/>
      </c>
      <c r="AP2818" s="137">
        <f t="shared" si="581"/>
        <v>0</v>
      </c>
      <c r="AQ2818" s="137" t="str">
        <f t="shared" si="582"/>
        <v/>
      </c>
      <c r="AR2818" s="137" t="str">
        <f t="shared" si="583"/>
        <v/>
      </c>
      <c r="AZ2818" s="163"/>
      <c r="BA2818" s="142"/>
      <c r="BB2818" s="163"/>
      <c r="BC2818" s="174"/>
      <c r="BD2818" s="174"/>
      <c r="BE2818" s="174"/>
      <c r="BF2818" s="174"/>
      <c r="BG2818" s="164"/>
      <c r="BH2818" s="164"/>
      <c r="BI2818" s="164"/>
      <c r="BK2818" s="137">
        <v>1971</v>
      </c>
      <c r="BL2818" s="137">
        <f t="shared" si="571"/>
        <v>12.607999999999656</v>
      </c>
      <c r="BM2818" s="137">
        <f t="shared" si="572"/>
        <v>8.2255247961541961E-2</v>
      </c>
      <c r="BN2818" s="137">
        <f t="shared" si="573"/>
        <v>1.7555070765340464E-4</v>
      </c>
      <c r="BO2818" s="137" t="str">
        <f t="shared" si="574"/>
        <v/>
      </c>
      <c r="BP2818" s="137" t="str">
        <f t="shared" si="570"/>
        <v/>
      </c>
    </row>
    <row r="2819" spans="3:68" ht="20.100000000000001" customHeight="1" x14ac:dyDescent="0.25">
      <c r="C2819" s="12"/>
      <c r="E2819" s="130"/>
      <c r="F2819" s="130"/>
      <c r="AF2819" s="137">
        <v>1995</v>
      </c>
      <c r="AG2819" s="137">
        <f t="shared" si="575"/>
        <v>3.9800000000000004</v>
      </c>
      <c r="AK2819" s="137">
        <f t="shared" si="576"/>
        <v>1.4494756042389079E-4</v>
      </c>
      <c r="AL2819" s="137">
        <f t="shared" si="577"/>
        <v>0.99996554236588497</v>
      </c>
      <c r="AM2819" s="137">
        <f t="shared" si="578"/>
        <v>1.4494756042389079E-4</v>
      </c>
      <c r="AN2819" s="137" t="str">
        <f t="shared" si="579"/>
        <v/>
      </c>
      <c r="AO2819" s="137" t="str">
        <f t="shared" si="580"/>
        <v/>
      </c>
      <c r="AP2819" s="137">
        <f t="shared" si="581"/>
        <v>0</v>
      </c>
      <c r="AQ2819" s="137" t="str">
        <f t="shared" si="582"/>
        <v/>
      </c>
      <c r="AR2819" s="137" t="str">
        <f t="shared" si="583"/>
        <v/>
      </c>
      <c r="AZ2819" s="163"/>
      <c r="BA2819" s="142"/>
      <c r="BB2819" s="163"/>
      <c r="BC2819" s="174"/>
      <c r="BD2819" s="174"/>
      <c r="BE2819" s="174"/>
      <c r="BF2819" s="174"/>
      <c r="BG2819" s="164"/>
      <c r="BH2819" s="164"/>
      <c r="BI2819" s="164"/>
      <c r="BK2819" s="137">
        <v>1972</v>
      </c>
      <c r="BL2819" s="137">
        <f t="shared" si="571"/>
        <v>12.614399999999655</v>
      </c>
      <c r="BM2819" s="137">
        <f t="shared" si="572"/>
        <v>8.2079697253888556E-2</v>
      </c>
      <c r="BN2819" s="137">
        <f t="shared" si="573"/>
        <v>1.7521193976231808E-4</v>
      </c>
      <c r="BO2819" s="137" t="str">
        <f t="shared" si="574"/>
        <v/>
      </c>
      <c r="BP2819" s="137" t="str">
        <f t="shared" si="570"/>
        <v/>
      </c>
    </row>
    <row r="2820" spans="3:68" ht="20.100000000000001" customHeight="1" x14ac:dyDescent="0.25">
      <c r="C2820" s="12"/>
      <c r="E2820" s="130"/>
      <c r="F2820" s="130"/>
      <c r="AF2820" s="137">
        <v>1996</v>
      </c>
      <c r="AG2820" s="137">
        <f t="shared" si="575"/>
        <v>3.984</v>
      </c>
      <c r="AK2820" s="137">
        <f t="shared" si="576"/>
        <v>1.4265712513176652E-4</v>
      </c>
      <c r="AL2820" s="137">
        <f t="shared" si="577"/>
        <v>0.99996611756386233</v>
      </c>
      <c r="AM2820" s="137">
        <f t="shared" si="578"/>
        <v>1.4265712513176652E-4</v>
      </c>
      <c r="AN2820" s="137" t="str">
        <f t="shared" si="579"/>
        <v/>
      </c>
      <c r="AO2820" s="137" t="str">
        <f t="shared" si="580"/>
        <v/>
      </c>
      <c r="AP2820" s="137">
        <f t="shared" si="581"/>
        <v>0</v>
      </c>
      <c r="AQ2820" s="137" t="str">
        <f t="shared" si="582"/>
        <v/>
      </c>
      <c r="AR2820" s="137" t="str">
        <f t="shared" si="583"/>
        <v/>
      </c>
      <c r="AZ2820" s="163"/>
      <c r="BA2820" s="142"/>
      <c r="BB2820" s="163"/>
      <c r="BC2820" s="174"/>
      <c r="BD2820" s="174"/>
      <c r="BE2820" s="174"/>
      <c r="BF2820" s="174"/>
      <c r="BG2820" s="164"/>
      <c r="BH2820" s="164"/>
      <c r="BI2820" s="164"/>
      <c r="BK2820" s="137">
        <v>1973</v>
      </c>
      <c r="BL2820" s="137">
        <f t="shared" si="571"/>
        <v>12.620799999999655</v>
      </c>
      <c r="BM2820" s="137">
        <f t="shared" si="572"/>
        <v>8.1904485314126238E-2</v>
      </c>
      <c r="BN2820" s="137">
        <f t="shared" si="573"/>
        <v>1.7487371312745192E-4</v>
      </c>
      <c r="BO2820" s="137" t="str">
        <f t="shared" si="574"/>
        <v/>
      </c>
      <c r="BP2820" s="137" t="str">
        <f t="shared" si="570"/>
        <v/>
      </c>
    </row>
    <row r="2821" spans="3:68" ht="20.100000000000001" customHeight="1" x14ac:dyDescent="0.25">
      <c r="AF2821" s="137">
        <v>1997</v>
      </c>
      <c r="AG2821" s="137">
        <f t="shared" si="575"/>
        <v>3.9880000000000004</v>
      </c>
      <c r="AK2821" s="137">
        <f t="shared" si="576"/>
        <v>1.4040063645821415E-4</v>
      </c>
      <c r="AL2821" s="137">
        <f t="shared" si="577"/>
        <v>0.99996668366814789</v>
      </c>
      <c r="AM2821" s="137">
        <f t="shared" si="578"/>
        <v>1.4040063645821415E-4</v>
      </c>
      <c r="AN2821" s="137" t="str">
        <f t="shared" si="579"/>
        <v/>
      </c>
      <c r="AO2821" s="137" t="str">
        <f t="shared" si="580"/>
        <v/>
      </c>
      <c r="AP2821" s="137">
        <f t="shared" si="581"/>
        <v>0</v>
      </c>
      <c r="AQ2821" s="137" t="str">
        <f t="shared" si="582"/>
        <v/>
      </c>
      <c r="AR2821" s="137" t="str">
        <f t="shared" si="583"/>
        <v/>
      </c>
      <c r="AZ2821" s="163"/>
      <c r="BA2821" s="142"/>
      <c r="BB2821" s="163"/>
      <c r="BC2821" s="174"/>
      <c r="BD2821" s="174"/>
      <c r="BE2821" s="174"/>
      <c r="BF2821" s="174"/>
      <c r="BG2821" s="164"/>
      <c r="BH2821" s="164"/>
      <c r="BI2821" s="164"/>
      <c r="BK2821" s="137">
        <v>1974</v>
      </c>
      <c r="BL2821" s="137">
        <f t="shared" si="571"/>
        <v>12.627199999999654</v>
      </c>
      <c r="BM2821" s="137">
        <f t="shared" si="572"/>
        <v>8.1729611600998786E-2</v>
      </c>
      <c r="BN2821" s="137">
        <f t="shared" si="573"/>
        <v>1.7453602725257811E-4</v>
      </c>
      <c r="BO2821" s="137" t="str">
        <f t="shared" si="574"/>
        <v/>
      </c>
      <c r="BP2821" s="137" t="str">
        <f t="shared" si="570"/>
        <v/>
      </c>
    </row>
    <row r="2822" spans="3:68" ht="20.100000000000001" customHeight="1" x14ac:dyDescent="0.25">
      <c r="AF2822" s="137">
        <v>1998</v>
      </c>
      <c r="AG2822" s="137">
        <f t="shared" si="575"/>
        <v>3.992</v>
      </c>
      <c r="AK2822" s="137">
        <f t="shared" si="576"/>
        <v>1.3817762908630173E-4</v>
      </c>
      <c r="AL2822" s="137">
        <f t="shared" si="577"/>
        <v>0.99996724081359545</v>
      </c>
      <c r="AM2822" s="137">
        <f t="shared" si="578"/>
        <v>1.3817762908630173E-4</v>
      </c>
      <c r="AN2822" s="137" t="str">
        <f t="shared" si="579"/>
        <v/>
      </c>
      <c r="AO2822" s="137" t="str">
        <f t="shared" si="580"/>
        <v/>
      </c>
      <c r="AP2822" s="137">
        <f t="shared" si="581"/>
        <v>0</v>
      </c>
      <c r="AQ2822" s="137" t="str">
        <f t="shared" si="582"/>
        <v/>
      </c>
      <c r="AR2822" s="137" t="str">
        <f t="shared" si="583"/>
        <v/>
      </c>
      <c r="AZ2822" s="163"/>
      <c r="BA2822" s="142"/>
      <c r="BB2822" s="163"/>
      <c r="BC2822" s="174"/>
      <c r="BD2822" s="174"/>
      <c r="BE2822" s="174"/>
      <c r="BF2822" s="174"/>
      <c r="BG2822" s="164"/>
      <c r="BH2822" s="164"/>
      <c r="BI2822" s="164"/>
      <c r="BK2822" s="137">
        <v>1975</v>
      </c>
      <c r="BL2822" s="137">
        <f t="shared" si="571"/>
        <v>12.633599999999653</v>
      </c>
      <c r="BM2822" s="137">
        <f t="shared" si="572"/>
        <v>8.1555075573746208E-2</v>
      </c>
      <c r="BN2822" s="137">
        <f t="shared" si="573"/>
        <v>1.7419888164037223E-4</v>
      </c>
      <c r="BO2822" s="137" t="str">
        <f t="shared" si="574"/>
        <v/>
      </c>
      <c r="BP2822" s="137" t="str">
        <f t="shared" si="570"/>
        <v/>
      </c>
    </row>
    <row r="2823" spans="3:68" ht="20.100000000000001" customHeight="1" x14ac:dyDescent="0.25">
      <c r="AF2823" s="137">
        <v>1999</v>
      </c>
      <c r="AG2823" s="137">
        <f t="shared" si="575"/>
        <v>3.9960000000000004</v>
      </c>
      <c r="AK2823" s="137">
        <f t="shared" si="576"/>
        <v>1.3598764346857423E-4</v>
      </c>
      <c r="AL2823" s="137">
        <f t="shared" si="577"/>
        <v>0.99996778913320938</v>
      </c>
      <c r="AM2823" s="137">
        <f t="shared" si="578"/>
        <v>1.3598764346857423E-4</v>
      </c>
      <c r="AN2823" s="137" t="str">
        <f t="shared" si="579"/>
        <v/>
      </c>
      <c r="AO2823" s="137" t="str">
        <f t="shared" si="580"/>
        <v/>
      </c>
      <c r="AP2823" s="137">
        <f t="shared" si="581"/>
        <v>0</v>
      </c>
      <c r="AQ2823" s="137" t="str">
        <f t="shared" si="582"/>
        <v/>
      </c>
      <c r="AR2823" s="137" t="str">
        <f t="shared" si="583"/>
        <v/>
      </c>
      <c r="AZ2823" s="163"/>
      <c r="BA2823" s="142"/>
      <c r="BB2823" s="163"/>
      <c r="BC2823" s="174"/>
      <c r="BD2823" s="174"/>
      <c r="BE2823" s="174"/>
      <c r="BF2823" s="174"/>
      <c r="BG2823" s="164"/>
      <c r="BH2823" s="164"/>
      <c r="BI2823" s="164"/>
      <c r="BK2823" s="137">
        <v>1976</v>
      </c>
      <c r="BL2823" s="137">
        <f t="shared" si="571"/>
        <v>12.639999999999652</v>
      </c>
      <c r="BM2823" s="137">
        <f t="shared" si="572"/>
        <v>8.1380876692105836E-2</v>
      </c>
      <c r="BN2823" s="137">
        <f t="shared" si="573"/>
        <v>1.7386227579259395E-4</v>
      </c>
      <c r="BO2823" s="137" t="str">
        <f t="shared" si="574"/>
        <v/>
      </c>
      <c r="BP2823" s="137" t="str">
        <f t="shared" si="570"/>
        <v/>
      </c>
    </row>
    <row r="2824" spans="3:68" ht="20.100000000000001" customHeight="1" x14ac:dyDescent="0.25">
      <c r="AF2824" s="137">
        <v>2000</v>
      </c>
      <c r="AG2824" s="137">
        <f t="shared" si="575"/>
        <v>4</v>
      </c>
      <c r="AK2824" s="137">
        <f t="shared" si="576"/>
        <v>1.3383022576488537E-4</v>
      </c>
      <c r="AL2824" s="137">
        <f t="shared" si="577"/>
        <v>0.99996832875816688</v>
      </c>
      <c r="AM2824" s="137">
        <f t="shared" si="578"/>
        <v>1.3383022576488537E-4</v>
      </c>
      <c r="AN2824" s="137" t="str">
        <f t="shared" si="579"/>
        <v/>
      </c>
      <c r="AO2824" s="137" t="str">
        <f t="shared" si="580"/>
        <v/>
      </c>
      <c r="AP2824" s="137">
        <f t="shared" si="581"/>
        <v>0</v>
      </c>
      <c r="AQ2824" s="137" t="str">
        <f t="shared" si="582"/>
        <v/>
      </c>
      <c r="AR2824" s="137" t="str">
        <f t="shared" si="583"/>
        <v/>
      </c>
      <c r="AZ2824" s="163"/>
      <c r="BA2824" s="142"/>
      <c r="BB2824" s="163"/>
      <c r="BC2824" s="174"/>
      <c r="BD2824" s="174"/>
      <c r="BE2824" s="174"/>
      <c r="BF2824" s="174"/>
      <c r="BG2824" s="164"/>
      <c r="BH2824" s="164"/>
      <c r="BI2824" s="164"/>
      <c r="BK2824" s="137">
        <v>1977</v>
      </c>
      <c r="BL2824" s="137">
        <f t="shared" si="571"/>
        <v>12.646399999999652</v>
      </c>
      <c r="BM2824" s="137">
        <f t="shared" si="572"/>
        <v>8.1207014416313242E-2</v>
      </c>
      <c r="BN2824" s="137">
        <f t="shared" si="573"/>
        <v>1.7352620921019801E-4</v>
      </c>
      <c r="BO2824" s="137" t="str">
        <f t="shared" si="574"/>
        <v/>
      </c>
      <c r="BP2824" s="137" t="str">
        <f t="shared" si="570"/>
        <v/>
      </c>
    </row>
    <row r="2825" spans="3:68" ht="20.100000000000001" customHeight="1" x14ac:dyDescent="0.25">
      <c r="AZ2825" s="163"/>
      <c r="BA2825" s="142"/>
      <c r="BB2825" s="163"/>
      <c r="BC2825" s="174"/>
      <c r="BD2825" s="174"/>
      <c r="BE2825" s="174"/>
      <c r="BF2825" s="174"/>
      <c r="BG2825" s="164"/>
      <c r="BH2825" s="164"/>
      <c r="BI2825" s="164"/>
      <c r="BK2825" s="137">
        <v>1978</v>
      </c>
      <c r="BL2825" s="137">
        <f t="shared" si="571"/>
        <v>12.652799999999651</v>
      </c>
      <c r="BM2825" s="137">
        <f t="shared" si="572"/>
        <v>8.1033488207103044E-2</v>
      </c>
      <c r="BN2825" s="137">
        <f t="shared" si="573"/>
        <v>1.7319068139322324E-4</v>
      </c>
      <c r="BO2825" s="137" t="str">
        <f t="shared" si="574"/>
        <v/>
      </c>
      <c r="BP2825" s="137" t="str">
        <f t="shared" si="570"/>
        <v/>
      </c>
    </row>
    <row r="2826" spans="3:68" ht="20.100000000000001" customHeight="1" x14ac:dyDescent="0.25">
      <c r="AZ2826" s="163"/>
      <c r="BA2826" s="142"/>
      <c r="BB2826" s="163"/>
      <c r="BC2826" s="174"/>
      <c r="BD2826" s="174"/>
      <c r="BE2826" s="174"/>
      <c r="BF2826" s="174"/>
      <c r="BG2826" s="164"/>
      <c r="BH2826" s="164"/>
      <c r="BI2826" s="164"/>
      <c r="BK2826" s="137">
        <v>1979</v>
      </c>
      <c r="BL2826" s="137">
        <f t="shared" si="571"/>
        <v>12.65919999999965</v>
      </c>
      <c r="BM2826" s="137">
        <f t="shared" si="572"/>
        <v>8.0860297525709821E-2</v>
      </c>
      <c r="BN2826" s="137">
        <f t="shared" si="573"/>
        <v>1.7285569184070926E-4</v>
      </c>
      <c r="BO2826" s="137" t="str">
        <f t="shared" si="574"/>
        <v/>
      </c>
      <c r="BP2826" s="137" t="str">
        <f t="shared" si="570"/>
        <v/>
      </c>
    </row>
    <row r="2827" spans="3:68" ht="20.100000000000001" customHeight="1" x14ac:dyDescent="0.25">
      <c r="AZ2827" s="163"/>
      <c r="BA2827" s="142"/>
      <c r="BB2827" s="163"/>
      <c r="BC2827" s="174"/>
      <c r="BD2827" s="174"/>
      <c r="BE2827" s="174"/>
      <c r="BF2827" s="174"/>
      <c r="BG2827" s="164"/>
      <c r="BH2827" s="164"/>
      <c r="BI2827" s="164"/>
      <c r="BK2827" s="137">
        <v>1980</v>
      </c>
      <c r="BL2827" s="137">
        <f t="shared" si="571"/>
        <v>12.66559999999965</v>
      </c>
      <c r="BM2827" s="137">
        <f t="shared" si="572"/>
        <v>8.0687441833869111E-2</v>
      </c>
      <c r="BN2827" s="137">
        <f t="shared" si="573"/>
        <v>1.7252124005104341E-4</v>
      </c>
      <c r="BO2827" s="137" t="str">
        <f t="shared" si="574"/>
        <v/>
      </c>
      <c r="BP2827" s="137" t="str">
        <f t="shared" si="570"/>
        <v/>
      </c>
    </row>
    <row r="2828" spans="3:68" ht="20.100000000000001" customHeight="1" x14ac:dyDescent="0.25">
      <c r="AZ2828" s="163"/>
      <c r="BA2828" s="142"/>
      <c r="BB2828" s="163"/>
      <c r="BC2828" s="174"/>
      <c r="BD2828" s="174"/>
      <c r="BE2828" s="174"/>
      <c r="BF2828" s="174"/>
      <c r="BG2828" s="164"/>
      <c r="BH2828" s="164"/>
      <c r="BI2828" s="164"/>
      <c r="BK2828" s="137">
        <v>1981</v>
      </c>
      <c r="BL2828" s="137">
        <f t="shared" si="571"/>
        <v>12.671999999999649</v>
      </c>
      <c r="BM2828" s="137">
        <f t="shared" si="572"/>
        <v>8.0514920593818068E-2</v>
      </c>
      <c r="BN2828" s="137">
        <f t="shared" si="573"/>
        <v>1.7218732552150284E-4</v>
      </c>
      <c r="BO2828" s="137" t="str">
        <f t="shared" si="574"/>
        <v/>
      </c>
      <c r="BP2828" s="137" t="str">
        <f t="shared" si="570"/>
        <v/>
      </c>
    </row>
    <row r="2829" spans="3:68" ht="20.100000000000001" customHeight="1" x14ac:dyDescent="0.25">
      <c r="AZ2829" s="163"/>
      <c r="BA2829" s="142"/>
      <c r="BB2829" s="163"/>
      <c r="BC2829" s="174"/>
      <c r="BD2829" s="174"/>
      <c r="BE2829" s="174"/>
      <c r="BF2829" s="174"/>
      <c r="BG2829" s="164"/>
      <c r="BH2829" s="164"/>
      <c r="BI2829" s="164"/>
      <c r="BK2829" s="137">
        <v>1982</v>
      </c>
      <c r="BL2829" s="137">
        <f t="shared" si="571"/>
        <v>12.678399999999648</v>
      </c>
      <c r="BM2829" s="137">
        <f t="shared" si="572"/>
        <v>8.0342733268296565E-2</v>
      </c>
      <c r="BN2829" s="137">
        <f t="shared" si="573"/>
        <v>1.7185394774850427E-4</v>
      </c>
      <c r="BO2829" s="137" t="str">
        <f t="shared" si="574"/>
        <v/>
      </c>
      <c r="BP2829" s="137" t="str">
        <f t="shared" si="570"/>
        <v/>
      </c>
    </row>
    <row r="2830" spans="3:68" ht="20.100000000000001" customHeight="1" x14ac:dyDescent="0.25">
      <c r="AZ2830" s="163"/>
      <c r="BA2830" s="142"/>
      <c r="BB2830" s="163"/>
      <c r="BC2830" s="174"/>
      <c r="BD2830" s="174"/>
      <c r="BE2830" s="174"/>
      <c r="BF2830" s="174"/>
      <c r="BG2830" s="164"/>
      <c r="BH2830" s="164"/>
      <c r="BI2830" s="164"/>
      <c r="BK2830" s="137">
        <v>1983</v>
      </c>
      <c r="BL2830" s="137">
        <f t="shared" si="571"/>
        <v>12.684799999999647</v>
      </c>
      <c r="BM2830" s="137">
        <f t="shared" si="572"/>
        <v>8.0170879320548061E-2</v>
      </c>
      <c r="BN2830" s="137">
        <f t="shared" si="573"/>
        <v>1.7152110622800643E-4</v>
      </c>
      <c r="BO2830" s="137" t="str">
        <f t="shared" si="574"/>
        <v/>
      </c>
      <c r="BP2830" s="137" t="str">
        <f t="shared" si="570"/>
        <v/>
      </c>
    </row>
    <row r="2831" spans="3:68" ht="20.100000000000001" customHeight="1" x14ac:dyDescent="0.25">
      <c r="AZ2831" s="163"/>
      <c r="BA2831" s="142"/>
      <c r="BB2831" s="163"/>
      <c r="BC2831" s="174"/>
      <c r="BD2831" s="174"/>
      <c r="BE2831" s="174"/>
      <c r="BF2831" s="174"/>
      <c r="BG2831" s="164"/>
      <c r="BH2831" s="164"/>
      <c r="BI2831" s="164"/>
      <c r="BK2831" s="137">
        <v>1984</v>
      </c>
      <c r="BL2831" s="137">
        <f t="shared" si="571"/>
        <v>12.691199999999647</v>
      </c>
      <c r="BM2831" s="137">
        <f t="shared" si="572"/>
        <v>7.9999358214320054E-2</v>
      </c>
      <c r="BN2831" s="137">
        <f t="shared" si="573"/>
        <v>1.7118880045435825E-4</v>
      </c>
      <c r="BO2831" s="137" t="str">
        <f t="shared" si="574"/>
        <v/>
      </c>
      <c r="BP2831" s="137" t="str">
        <f t="shared" si="570"/>
        <v/>
      </c>
    </row>
    <row r="2832" spans="3:68" ht="20.100000000000001" customHeight="1" x14ac:dyDescent="0.25">
      <c r="AZ2832" s="163"/>
      <c r="BA2832" s="142"/>
      <c r="BB2832" s="163"/>
      <c r="BC2832" s="174"/>
      <c r="BD2832" s="174"/>
      <c r="BE2832" s="174"/>
      <c r="BF2832" s="174"/>
      <c r="BG2832" s="164"/>
      <c r="BH2832" s="164"/>
      <c r="BI2832" s="164"/>
      <c r="BK2832" s="137">
        <v>1985</v>
      </c>
      <c r="BL2832" s="137">
        <f t="shared" si="571"/>
        <v>12.697599999999646</v>
      </c>
      <c r="BM2832" s="137">
        <f t="shared" si="572"/>
        <v>7.9828169413865696E-2</v>
      </c>
      <c r="BN2832" s="137">
        <f t="shared" si="573"/>
        <v>1.7085702992181151E-4</v>
      </c>
      <c r="BO2832" s="137" t="str">
        <f t="shared" si="574"/>
        <v/>
      </c>
      <c r="BP2832" s="137" t="str">
        <f t="shared" ref="BP2832:BP2895" si="584">IF($BM2832&lt;(1-$BI$860),$BN2832,"")</f>
        <v/>
      </c>
    </row>
    <row r="2833" spans="52:68" ht="20.100000000000001" customHeight="1" x14ac:dyDescent="0.25">
      <c r="AZ2833" s="163"/>
      <c r="BA2833" s="142"/>
      <c r="BB2833" s="163"/>
      <c r="BC2833" s="174"/>
      <c r="BD2833" s="174"/>
      <c r="BE2833" s="174"/>
      <c r="BF2833" s="174"/>
      <c r="BG2833" s="164"/>
      <c r="BH2833" s="164"/>
      <c r="BI2833" s="164"/>
      <c r="BK2833" s="137">
        <v>1986</v>
      </c>
      <c r="BL2833" s="137">
        <f t="shared" si="571"/>
        <v>12.703999999999645</v>
      </c>
      <c r="BM2833" s="137">
        <f t="shared" si="572"/>
        <v>7.9657312383943885E-2</v>
      </c>
      <c r="BN2833" s="137">
        <f t="shared" si="573"/>
        <v>1.7052579412335511E-4</v>
      </c>
      <c r="BO2833" s="137" t="str">
        <f t="shared" si="574"/>
        <v/>
      </c>
      <c r="BP2833" s="137" t="str">
        <f t="shared" si="584"/>
        <v/>
      </c>
    </row>
    <row r="2834" spans="52:68" ht="20.100000000000001" customHeight="1" x14ac:dyDescent="0.25">
      <c r="AZ2834" s="163"/>
      <c r="BA2834" s="142"/>
      <c r="BB2834" s="163"/>
      <c r="BC2834" s="174"/>
      <c r="BD2834" s="174"/>
      <c r="BE2834" s="174"/>
      <c r="BF2834" s="174"/>
      <c r="BG2834" s="164"/>
      <c r="BH2834" s="164"/>
      <c r="BI2834" s="164"/>
      <c r="BK2834" s="137">
        <v>1987</v>
      </c>
      <c r="BL2834" s="137">
        <f t="shared" si="571"/>
        <v>12.710399999999645</v>
      </c>
      <c r="BM2834" s="137">
        <f t="shared" si="572"/>
        <v>7.9486786589820529E-2</v>
      </c>
      <c r="BN2834" s="137">
        <f t="shared" si="573"/>
        <v>1.7019509255114529E-4</v>
      </c>
      <c r="BO2834" s="137" t="str">
        <f t="shared" si="574"/>
        <v/>
      </c>
      <c r="BP2834" s="137" t="str">
        <f t="shared" si="584"/>
        <v/>
      </c>
    </row>
    <row r="2835" spans="52:68" ht="20.100000000000001" customHeight="1" x14ac:dyDescent="0.25">
      <c r="AZ2835" s="163"/>
      <c r="BA2835" s="142"/>
      <c r="BB2835" s="163"/>
      <c r="BC2835" s="174"/>
      <c r="BD2835" s="174"/>
      <c r="BE2835" s="174"/>
      <c r="BF2835" s="174"/>
      <c r="BG2835" s="164"/>
      <c r="BH2835" s="164"/>
      <c r="BI2835" s="164"/>
      <c r="BK2835" s="137">
        <v>1988</v>
      </c>
      <c r="BL2835" s="137">
        <f t="shared" si="571"/>
        <v>12.716799999999644</v>
      </c>
      <c r="BM2835" s="137">
        <f t="shared" si="572"/>
        <v>7.9316591497269384E-2</v>
      </c>
      <c r="BN2835" s="137">
        <f t="shared" si="573"/>
        <v>1.6986492469694969E-4</v>
      </c>
      <c r="BO2835" s="137" t="str">
        <f t="shared" si="574"/>
        <v/>
      </c>
      <c r="BP2835" s="137" t="str">
        <f t="shared" si="584"/>
        <v/>
      </c>
    </row>
    <row r="2836" spans="52:68" ht="20.100000000000001" customHeight="1" x14ac:dyDescent="0.25">
      <c r="AZ2836" s="163"/>
      <c r="BA2836" s="142"/>
      <c r="BB2836" s="163"/>
      <c r="BC2836" s="174"/>
      <c r="BD2836" s="174"/>
      <c r="BE2836" s="174"/>
      <c r="BF2836" s="174"/>
      <c r="BG2836" s="164"/>
      <c r="BH2836" s="164"/>
      <c r="BI2836" s="164"/>
      <c r="BK2836" s="137">
        <v>1989</v>
      </c>
      <c r="BL2836" s="137">
        <f t="shared" si="571"/>
        <v>12.723199999999643</v>
      </c>
      <c r="BM2836" s="137">
        <f t="shared" si="572"/>
        <v>7.9146726572572434E-2</v>
      </c>
      <c r="BN2836" s="137">
        <f t="shared" si="573"/>
        <v>1.6953529005092616E-4</v>
      </c>
      <c r="BO2836" s="137" t="str">
        <f t="shared" si="574"/>
        <v/>
      </c>
      <c r="BP2836" s="137" t="str">
        <f t="shared" si="584"/>
        <v/>
      </c>
    </row>
    <row r="2837" spans="52:68" ht="20.100000000000001" customHeight="1" x14ac:dyDescent="0.25">
      <c r="BK2837" s="137">
        <v>1990</v>
      </c>
      <c r="BL2837" s="137">
        <f t="shared" si="571"/>
        <v>12.729599999999643</v>
      </c>
      <c r="BM2837" s="137">
        <f t="shared" si="572"/>
        <v>7.8977191282521508E-2</v>
      </c>
      <c r="BN2837" s="137">
        <f t="shared" si="573"/>
        <v>1.6920618810312149E-4</v>
      </c>
      <c r="BO2837" s="137" t="str">
        <f t="shared" si="574"/>
        <v/>
      </c>
      <c r="BP2837" s="137" t="str">
        <f t="shared" si="584"/>
        <v/>
      </c>
    </row>
    <row r="2838" spans="52:68" ht="20.100000000000001" customHeight="1" x14ac:dyDescent="0.25">
      <c r="BK2838" s="137">
        <v>1991</v>
      </c>
      <c r="BL2838" s="137">
        <f t="shared" si="571"/>
        <v>12.735999999999642</v>
      </c>
      <c r="BM2838" s="137">
        <f t="shared" si="572"/>
        <v>7.8807985094418387E-2</v>
      </c>
      <c r="BN2838" s="137">
        <f t="shared" si="573"/>
        <v>1.6887761834256942E-4</v>
      </c>
      <c r="BO2838" s="137" t="str">
        <f t="shared" si="574"/>
        <v/>
      </c>
      <c r="BP2838" s="137" t="str">
        <f t="shared" si="584"/>
        <v/>
      </c>
    </row>
    <row r="2839" spans="52:68" ht="20.100000000000001" customHeight="1" x14ac:dyDescent="0.25">
      <c r="BK2839" s="137">
        <v>1992</v>
      </c>
      <c r="BL2839" s="137">
        <f t="shared" si="571"/>
        <v>12.742399999999641</v>
      </c>
      <c r="BM2839" s="137">
        <f t="shared" si="572"/>
        <v>7.8639107476075817E-2</v>
      </c>
      <c r="BN2839" s="137">
        <f t="shared" si="573"/>
        <v>1.685495802572351E-4</v>
      </c>
      <c r="BO2839" s="137" t="str">
        <f t="shared" si="574"/>
        <v/>
      </c>
      <c r="BP2839" s="137" t="str">
        <f t="shared" si="584"/>
        <v/>
      </c>
    </row>
    <row r="2840" spans="52:68" ht="20.100000000000001" customHeight="1" x14ac:dyDescent="0.25">
      <c r="BK2840" s="137">
        <v>1993</v>
      </c>
      <c r="BL2840" s="137">
        <f t="shared" si="571"/>
        <v>12.74879999999964</v>
      </c>
      <c r="BM2840" s="137">
        <f t="shared" si="572"/>
        <v>7.8470557895818582E-2</v>
      </c>
      <c r="BN2840" s="137">
        <f t="shared" si="573"/>
        <v>1.6822207333469508E-4</v>
      </c>
      <c r="BO2840" s="137" t="str">
        <f t="shared" si="574"/>
        <v/>
      </c>
      <c r="BP2840" s="137" t="str">
        <f t="shared" si="584"/>
        <v/>
      </c>
    </row>
    <row r="2841" spans="52:68" ht="20.100000000000001" customHeight="1" x14ac:dyDescent="0.25">
      <c r="BK2841" s="137">
        <v>1994</v>
      </c>
      <c r="BL2841" s="137">
        <f t="shared" si="571"/>
        <v>12.75519999999964</v>
      </c>
      <c r="BM2841" s="137">
        <f t="shared" si="572"/>
        <v>7.8302335822483887E-2</v>
      </c>
      <c r="BN2841" s="137">
        <f t="shared" si="573"/>
        <v>1.6789509706144345E-4</v>
      </c>
      <c r="BO2841" s="137" t="str">
        <f t="shared" si="574"/>
        <v/>
      </c>
      <c r="BP2841" s="137" t="str">
        <f t="shared" si="584"/>
        <v/>
      </c>
    </row>
    <row r="2842" spans="52:68" ht="20.100000000000001" customHeight="1" x14ac:dyDescent="0.25">
      <c r="BK2842" s="137">
        <v>1995</v>
      </c>
      <c r="BL2842" s="137">
        <f t="shared" si="571"/>
        <v>12.761599999999639</v>
      </c>
      <c r="BM2842" s="137">
        <f t="shared" si="572"/>
        <v>7.8134440725422444E-2</v>
      </c>
      <c r="BN2842" s="137">
        <f t="shared" si="573"/>
        <v>1.6756865092334983E-4</v>
      </c>
      <c r="BO2842" s="137" t="str">
        <f t="shared" si="574"/>
        <v/>
      </c>
      <c r="BP2842" s="137" t="str">
        <f t="shared" si="584"/>
        <v/>
      </c>
    </row>
    <row r="2843" spans="52:68" ht="20.100000000000001" customHeight="1" x14ac:dyDescent="0.25">
      <c r="BK2843" s="137">
        <v>1996</v>
      </c>
      <c r="BL2843" s="137">
        <f t="shared" si="571"/>
        <v>12.767999999999638</v>
      </c>
      <c r="BM2843" s="137">
        <f t="shared" si="572"/>
        <v>7.7966872074499094E-2</v>
      </c>
      <c r="BN2843" s="137">
        <f t="shared" si="573"/>
        <v>1.6724273440536785E-4</v>
      </c>
      <c r="BO2843" s="137" t="str">
        <f t="shared" si="574"/>
        <v/>
      </c>
      <c r="BP2843" s="137" t="str">
        <f t="shared" si="584"/>
        <v/>
      </c>
    </row>
    <row r="2844" spans="52:68" ht="20.100000000000001" customHeight="1" x14ac:dyDescent="0.25">
      <c r="BK2844" s="137">
        <v>1997</v>
      </c>
      <c r="BL2844" s="137">
        <f t="shared" si="571"/>
        <v>12.774399999999638</v>
      </c>
      <c r="BM2844" s="137">
        <f t="shared" si="572"/>
        <v>7.7799629340093726E-2</v>
      </c>
      <c r="BN2844" s="137">
        <f t="shared" si="573"/>
        <v>1.6691734699175731E-4</v>
      </c>
      <c r="BO2844" s="137" t="str">
        <f t="shared" si="574"/>
        <v/>
      </c>
      <c r="BP2844" s="137" t="str">
        <f t="shared" si="584"/>
        <v/>
      </c>
    </row>
    <row r="2845" spans="52:68" ht="20.100000000000001" customHeight="1" x14ac:dyDescent="0.25">
      <c r="BK2845" s="137">
        <v>1998</v>
      </c>
      <c r="BL2845" s="137">
        <f t="shared" si="571"/>
        <v>12.780799999999637</v>
      </c>
      <c r="BM2845" s="137">
        <f t="shared" si="572"/>
        <v>7.7632711993101969E-2</v>
      </c>
      <c r="BN2845" s="137">
        <f t="shared" si="573"/>
        <v>1.6659248816613959E-4</v>
      </c>
      <c r="BO2845" s="137" t="str">
        <f t="shared" si="574"/>
        <v/>
      </c>
      <c r="BP2845" s="137" t="str">
        <f t="shared" si="584"/>
        <v/>
      </c>
    </row>
    <row r="2846" spans="52:68" ht="20.100000000000001" customHeight="1" x14ac:dyDescent="0.25">
      <c r="BK2846" s="137">
        <v>1999</v>
      </c>
      <c r="BL2846" s="137">
        <f t="shared" si="571"/>
        <v>12.787199999999636</v>
      </c>
      <c r="BM2846" s="137">
        <f t="shared" si="572"/>
        <v>7.7466119504935829E-2</v>
      </c>
      <c r="BN2846" s="137">
        <f t="shared" si="573"/>
        <v>1.6626815741097034E-4</v>
      </c>
      <c r="BO2846" s="137" t="str">
        <f t="shared" si="574"/>
        <v/>
      </c>
      <c r="BP2846" s="137" t="str">
        <f t="shared" si="584"/>
        <v/>
      </c>
    </row>
    <row r="2847" spans="52:68" ht="20.100000000000001" customHeight="1" x14ac:dyDescent="0.25">
      <c r="BK2847" s="137">
        <v>2000</v>
      </c>
      <c r="BL2847" s="137">
        <f t="shared" si="571"/>
        <v>12.793599999999635</v>
      </c>
      <c r="BM2847" s="137">
        <f t="shared" si="572"/>
        <v>7.7299851347524859E-2</v>
      </c>
      <c r="BN2847" s="137">
        <f t="shared" si="573"/>
        <v>1.6594435420867748E-4</v>
      </c>
      <c r="BO2847" s="137" t="str">
        <f t="shared" si="574"/>
        <v/>
      </c>
      <c r="BP2847" s="137" t="str">
        <f t="shared" si="584"/>
        <v/>
      </c>
    </row>
    <row r="2848" spans="52:68" ht="20.100000000000001" customHeight="1" x14ac:dyDescent="0.25">
      <c r="BK2848" s="137">
        <v>2001</v>
      </c>
      <c r="BL2848" s="137">
        <f t="shared" si="571"/>
        <v>12.799999999999635</v>
      </c>
      <c r="BM2848" s="137">
        <f t="shared" si="572"/>
        <v>7.7133906993316181E-2</v>
      </c>
      <c r="BN2848" s="137">
        <f t="shared" si="573"/>
        <v>1.6562107804013459E-4</v>
      </c>
      <c r="BO2848" s="137" t="str">
        <f t="shared" si="574"/>
        <v/>
      </c>
      <c r="BP2848" s="137" t="str">
        <f t="shared" si="584"/>
        <v/>
      </c>
    </row>
    <row r="2849" spans="63:68" ht="20.100000000000001" customHeight="1" x14ac:dyDescent="0.25">
      <c r="BK2849" s="137">
        <v>2002</v>
      </c>
      <c r="BL2849" s="137">
        <f t="shared" si="571"/>
        <v>12.806399999999634</v>
      </c>
      <c r="BM2849" s="137">
        <f t="shared" si="572"/>
        <v>7.6968285915276047E-2</v>
      </c>
      <c r="BN2849" s="137">
        <f t="shared" si="573"/>
        <v>1.6529832838599323E-4</v>
      </c>
      <c r="BO2849" s="137" t="str">
        <f t="shared" si="574"/>
        <v/>
      </c>
      <c r="BP2849" s="137" t="str">
        <f t="shared" si="584"/>
        <v/>
      </c>
    </row>
    <row r="2850" spans="63:68" ht="20.100000000000001" customHeight="1" x14ac:dyDescent="0.25">
      <c r="BK2850" s="137">
        <v>2003</v>
      </c>
      <c r="BL2850" s="137">
        <f t="shared" si="571"/>
        <v>12.812799999999633</v>
      </c>
      <c r="BM2850" s="137">
        <f t="shared" si="572"/>
        <v>7.6802987586890054E-2</v>
      </c>
      <c r="BN2850" s="137">
        <f t="shared" si="573"/>
        <v>1.6497610472597513E-4</v>
      </c>
      <c r="BO2850" s="137" t="str">
        <f t="shared" si="574"/>
        <v/>
      </c>
      <c r="BP2850" s="137" t="str">
        <f t="shared" si="584"/>
        <v/>
      </c>
    </row>
    <row r="2851" spans="63:68" ht="20.100000000000001" customHeight="1" x14ac:dyDescent="0.25">
      <c r="BK2851" s="137">
        <v>2004</v>
      </c>
      <c r="BL2851" s="137">
        <f t="shared" si="571"/>
        <v>12.819199999999633</v>
      </c>
      <c r="BM2851" s="137">
        <f t="shared" si="572"/>
        <v>7.6638011482164078E-2</v>
      </c>
      <c r="BN2851" s="137">
        <f t="shared" si="573"/>
        <v>1.6465440653908037E-4</v>
      </c>
      <c r="BO2851" s="137" t="str">
        <f t="shared" si="574"/>
        <v/>
      </c>
      <c r="BP2851" s="137" t="str">
        <f t="shared" si="584"/>
        <v/>
      </c>
    </row>
    <row r="2852" spans="63:68" ht="20.100000000000001" customHeight="1" x14ac:dyDescent="0.25">
      <c r="BK2852" s="137">
        <v>2005</v>
      </c>
      <c r="BL2852" s="137">
        <f t="shared" si="571"/>
        <v>12.825599999999632</v>
      </c>
      <c r="BM2852" s="137">
        <f t="shared" si="572"/>
        <v>7.6473357075624998E-2</v>
      </c>
      <c r="BN2852" s="137">
        <f t="shared" si="573"/>
        <v>1.6433323330368454E-4</v>
      </c>
      <c r="BO2852" s="137" t="str">
        <f t="shared" si="574"/>
        <v/>
      </c>
      <c r="BP2852" s="137" t="str">
        <f t="shared" si="584"/>
        <v/>
      </c>
    </row>
    <row r="2853" spans="63:68" ht="20.100000000000001" customHeight="1" x14ac:dyDescent="0.25">
      <c r="BK2853" s="137">
        <v>2006</v>
      </c>
      <c r="BL2853" s="137">
        <f t="shared" ref="BL2853:BL2916" si="585">BL2852+$BO$845</f>
        <v>12.831999999999631</v>
      </c>
      <c r="BM2853" s="137">
        <f t="shared" ref="BM2853:BM2916" si="586">_xlfn.CHISQ.DIST.RT(BL2853,7)</f>
        <v>7.6309023842321314E-2</v>
      </c>
      <c r="BN2853" s="137">
        <f t="shared" ref="BN2853:BN2916" si="587">BM2853-BM2854</f>
        <v>1.6401258449748324E-4</v>
      </c>
      <c r="BO2853" s="137" t="str">
        <f t="shared" ref="BO2853:BO2916" si="588">IF(BM2853&lt;(1-$BI$852),BN2853,"")</f>
        <v/>
      </c>
      <c r="BP2853" s="137" t="str">
        <f t="shared" si="584"/>
        <v/>
      </c>
    </row>
    <row r="2854" spans="63:68" ht="20.100000000000001" customHeight="1" x14ac:dyDescent="0.25">
      <c r="BK2854" s="137">
        <v>2007</v>
      </c>
      <c r="BL2854" s="137">
        <f t="shared" si="585"/>
        <v>12.838399999999631</v>
      </c>
      <c r="BM2854" s="137">
        <f t="shared" si="586"/>
        <v>7.614501125782383E-2</v>
      </c>
      <c r="BN2854" s="137">
        <f t="shared" si="587"/>
        <v>1.6369245959722833E-4</v>
      </c>
      <c r="BO2854" s="137" t="str">
        <f t="shared" si="588"/>
        <v/>
      </c>
      <c r="BP2854" s="137" t="str">
        <f t="shared" si="584"/>
        <v/>
      </c>
    </row>
    <row r="2855" spans="63:68" ht="20.100000000000001" customHeight="1" x14ac:dyDescent="0.25">
      <c r="BK2855" s="137">
        <v>2008</v>
      </c>
      <c r="BL2855" s="137">
        <f t="shared" si="585"/>
        <v>12.84479999999963</v>
      </c>
      <c r="BM2855" s="137">
        <f t="shared" si="586"/>
        <v>7.5981318798226602E-2</v>
      </c>
      <c r="BN2855" s="137">
        <f t="shared" si="587"/>
        <v>1.6337285807908886E-4</v>
      </c>
      <c r="BO2855" s="137" t="str">
        <f t="shared" si="588"/>
        <v/>
      </c>
      <c r="BP2855" s="137" t="str">
        <f t="shared" si="584"/>
        <v/>
      </c>
    </row>
    <row r="2856" spans="63:68" ht="20.100000000000001" customHeight="1" x14ac:dyDescent="0.25">
      <c r="BK2856" s="137">
        <v>2009</v>
      </c>
      <c r="BL2856" s="137">
        <f t="shared" si="585"/>
        <v>12.851199999999629</v>
      </c>
      <c r="BM2856" s="137">
        <f t="shared" si="586"/>
        <v>7.5817945940147513E-2</v>
      </c>
      <c r="BN2856" s="137">
        <f t="shared" si="587"/>
        <v>1.6305377941876198E-4</v>
      </c>
      <c r="BO2856" s="137" t="str">
        <f t="shared" si="588"/>
        <v/>
      </c>
      <c r="BP2856" s="137" t="str">
        <f t="shared" si="584"/>
        <v/>
      </c>
    </row>
    <row r="2857" spans="63:68" ht="20.100000000000001" customHeight="1" x14ac:dyDescent="0.25">
      <c r="BK2857" s="137">
        <v>2010</v>
      </c>
      <c r="BL2857" s="137">
        <f t="shared" si="585"/>
        <v>12.857599999999628</v>
      </c>
      <c r="BM2857" s="137">
        <f t="shared" si="586"/>
        <v>7.5654892160728751E-2</v>
      </c>
      <c r="BN2857" s="137">
        <f t="shared" si="587"/>
        <v>1.6273522309083466E-4</v>
      </c>
      <c r="BO2857" s="137" t="str">
        <f t="shared" si="588"/>
        <v/>
      </c>
      <c r="BP2857" s="137" t="str">
        <f t="shared" si="584"/>
        <v/>
      </c>
    </row>
    <row r="2858" spans="63:68" ht="20.100000000000001" customHeight="1" x14ac:dyDescent="0.25">
      <c r="BK2858" s="137">
        <v>2011</v>
      </c>
      <c r="BL2858" s="137">
        <f t="shared" si="585"/>
        <v>12.863999999999628</v>
      </c>
      <c r="BM2858" s="137">
        <f t="shared" si="586"/>
        <v>7.5492156937637916E-2</v>
      </c>
      <c r="BN2858" s="137">
        <f t="shared" si="587"/>
        <v>1.6241718856963017E-4</v>
      </c>
      <c r="BO2858" s="137" t="str">
        <f t="shared" si="588"/>
        <v/>
      </c>
      <c r="BP2858" s="137" t="str">
        <f t="shared" si="584"/>
        <v/>
      </c>
    </row>
    <row r="2859" spans="63:68" ht="20.100000000000001" customHeight="1" x14ac:dyDescent="0.25">
      <c r="BK2859" s="137">
        <v>2012</v>
      </c>
      <c r="BL2859" s="137">
        <f t="shared" si="585"/>
        <v>12.870399999999627</v>
      </c>
      <c r="BM2859" s="137">
        <f t="shared" si="586"/>
        <v>7.5329739749068286E-2</v>
      </c>
      <c r="BN2859" s="137">
        <f t="shared" si="587"/>
        <v>1.6209967532840319E-4</v>
      </c>
      <c r="BO2859" s="137" t="str">
        <f t="shared" si="588"/>
        <v/>
      </c>
      <c r="BP2859" s="137" t="str">
        <f t="shared" si="584"/>
        <v/>
      </c>
    </row>
    <row r="2860" spans="63:68" ht="20.100000000000001" customHeight="1" x14ac:dyDescent="0.25">
      <c r="BK2860" s="137">
        <v>2013</v>
      </c>
      <c r="BL2860" s="137">
        <f t="shared" si="585"/>
        <v>12.876799999999626</v>
      </c>
      <c r="BM2860" s="137">
        <f t="shared" si="586"/>
        <v>7.5167640073739883E-2</v>
      </c>
      <c r="BN2860" s="137">
        <f t="shared" si="587"/>
        <v>1.6178268284010311E-4</v>
      </c>
      <c r="BO2860" s="137" t="str">
        <f t="shared" si="588"/>
        <v/>
      </c>
      <c r="BP2860" s="137" t="str">
        <f t="shared" si="584"/>
        <v/>
      </c>
    </row>
    <row r="2861" spans="63:68" ht="20.100000000000001" customHeight="1" x14ac:dyDescent="0.25">
      <c r="BK2861" s="137">
        <v>2014</v>
      </c>
      <c r="BL2861" s="137">
        <f t="shared" si="585"/>
        <v>12.883199999999626</v>
      </c>
      <c r="BM2861" s="137">
        <f t="shared" si="586"/>
        <v>7.500585739089978E-2</v>
      </c>
      <c r="BN2861" s="137">
        <f t="shared" si="587"/>
        <v>1.6146621057665234E-4</v>
      </c>
      <c r="BO2861" s="137" t="str">
        <f t="shared" si="588"/>
        <v/>
      </c>
      <c r="BP2861" s="137" t="str">
        <f t="shared" si="584"/>
        <v/>
      </c>
    </row>
    <row r="2862" spans="63:68" ht="20.100000000000001" customHeight="1" x14ac:dyDescent="0.25">
      <c r="BK2862" s="137">
        <v>2015</v>
      </c>
      <c r="BL2862" s="137">
        <f t="shared" si="585"/>
        <v>12.889599999999625</v>
      </c>
      <c r="BM2862" s="137">
        <f t="shared" si="586"/>
        <v>7.4844391180323128E-2</v>
      </c>
      <c r="BN2862" s="137">
        <f t="shared" si="587"/>
        <v>1.6115025800962635E-4</v>
      </c>
      <c r="BO2862" s="137" t="str">
        <f t="shared" si="588"/>
        <v/>
      </c>
      <c r="BP2862" s="137" t="str">
        <f t="shared" si="584"/>
        <v/>
      </c>
    </row>
    <row r="2863" spans="63:68" ht="20.100000000000001" customHeight="1" x14ac:dyDescent="0.25">
      <c r="BK2863" s="137">
        <v>2016</v>
      </c>
      <c r="BL2863" s="137">
        <f t="shared" si="585"/>
        <v>12.895999999999624</v>
      </c>
      <c r="BM2863" s="137">
        <f t="shared" si="586"/>
        <v>7.4683240922313501E-2</v>
      </c>
      <c r="BN2863" s="137">
        <f t="shared" si="587"/>
        <v>1.6083482460982346E-4</v>
      </c>
      <c r="BO2863" s="137" t="str">
        <f t="shared" si="588"/>
        <v/>
      </c>
      <c r="BP2863" s="137" t="str">
        <f t="shared" si="584"/>
        <v/>
      </c>
    </row>
    <row r="2864" spans="63:68" ht="20.100000000000001" customHeight="1" x14ac:dyDescent="0.25">
      <c r="BK2864" s="137">
        <v>2017</v>
      </c>
      <c r="BL2864" s="137">
        <f t="shared" si="585"/>
        <v>12.902399999999624</v>
      </c>
      <c r="BM2864" s="137">
        <f t="shared" si="586"/>
        <v>7.4522406097703678E-2</v>
      </c>
      <c r="BN2864" s="137">
        <f t="shared" si="587"/>
        <v>1.6051990984733422E-4</v>
      </c>
      <c r="BO2864" s="137" t="str">
        <f t="shared" si="588"/>
        <v/>
      </c>
      <c r="BP2864" s="137" t="str">
        <f t="shared" si="584"/>
        <v/>
      </c>
    </row>
    <row r="2865" spans="63:68" ht="20.100000000000001" customHeight="1" x14ac:dyDescent="0.25">
      <c r="BK2865" s="137">
        <v>2018</v>
      </c>
      <c r="BL2865" s="137">
        <f t="shared" si="585"/>
        <v>12.908799999999623</v>
      </c>
      <c r="BM2865" s="137">
        <f t="shared" si="586"/>
        <v>7.4361886187856344E-2</v>
      </c>
      <c r="BN2865" s="137">
        <f t="shared" si="587"/>
        <v>1.6020551319177734E-4</v>
      </c>
      <c r="BO2865" s="137" t="str">
        <f t="shared" si="588"/>
        <v/>
      </c>
      <c r="BP2865" s="137" t="str">
        <f t="shared" si="584"/>
        <v/>
      </c>
    </row>
    <row r="2866" spans="63:68" ht="20.100000000000001" customHeight="1" x14ac:dyDescent="0.25">
      <c r="BK2866" s="137">
        <v>2019</v>
      </c>
      <c r="BL2866" s="137">
        <f t="shared" si="585"/>
        <v>12.915199999999622</v>
      </c>
      <c r="BM2866" s="137">
        <f t="shared" si="586"/>
        <v>7.4201680674664566E-2</v>
      </c>
      <c r="BN2866" s="137">
        <f t="shared" si="587"/>
        <v>1.5989163411181395E-4</v>
      </c>
      <c r="BO2866" s="137" t="str">
        <f t="shared" si="588"/>
        <v/>
      </c>
      <c r="BP2866" s="137" t="str">
        <f t="shared" si="584"/>
        <v/>
      </c>
    </row>
    <row r="2867" spans="63:68" ht="20.100000000000001" customHeight="1" x14ac:dyDescent="0.25">
      <c r="BK2867" s="137">
        <v>2020</v>
      </c>
      <c r="BL2867" s="137">
        <f t="shared" si="585"/>
        <v>12.921599999999621</v>
      </c>
      <c r="BM2867" s="137">
        <f t="shared" si="586"/>
        <v>7.4041789040552752E-2</v>
      </c>
      <c r="BN2867" s="137">
        <f t="shared" si="587"/>
        <v>1.5957827207574438E-4</v>
      </c>
      <c r="BO2867" s="137" t="str">
        <f t="shared" si="588"/>
        <v/>
      </c>
      <c r="BP2867" s="137" t="str">
        <f t="shared" si="584"/>
        <v/>
      </c>
    </row>
    <row r="2868" spans="63:68" ht="20.100000000000001" customHeight="1" x14ac:dyDescent="0.25">
      <c r="BK2868" s="137">
        <v>2021</v>
      </c>
      <c r="BL2868" s="137">
        <f t="shared" si="585"/>
        <v>12.927999999999621</v>
      </c>
      <c r="BM2868" s="137">
        <f t="shared" si="586"/>
        <v>7.3882210768477008E-2</v>
      </c>
      <c r="BN2868" s="137">
        <f t="shared" si="587"/>
        <v>1.592654265513832E-4</v>
      </c>
      <c r="BO2868" s="137" t="str">
        <f t="shared" si="588"/>
        <v/>
      </c>
      <c r="BP2868" s="137" t="str">
        <f t="shared" si="584"/>
        <v/>
      </c>
    </row>
    <row r="2869" spans="63:68" ht="20.100000000000001" customHeight="1" x14ac:dyDescent="0.25">
      <c r="BK2869" s="137">
        <v>2022</v>
      </c>
      <c r="BL2869" s="137">
        <f t="shared" si="585"/>
        <v>12.93439999999962</v>
      </c>
      <c r="BM2869" s="137">
        <f t="shared" si="586"/>
        <v>7.3722945341925625E-2</v>
      </c>
      <c r="BN2869" s="137">
        <f t="shared" si="587"/>
        <v>1.5895309700554583E-4</v>
      </c>
      <c r="BO2869" s="137" t="str">
        <f t="shared" si="588"/>
        <v/>
      </c>
      <c r="BP2869" s="137" t="str">
        <f t="shared" si="584"/>
        <v/>
      </c>
    </row>
    <row r="2870" spans="63:68" ht="20.100000000000001" customHeight="1" x14ac:dyDescent="0.25">
      <c r="BK2870" s="137">
        <v>2023</v>
      </c>
      <c r="BL2870" s="137">
        <f t="shared" si="585"/>
        <v>12.940799999999619</v>
      </c>
      <c r="BM2870" s="137">
        <f t="shared" si="586"/>
        <v>7.3563992244920079E-2</v>
      </c>
      <c r="BN2870" s="137">
        <f t="shared" si="587"/>
        <v>1.586412829045758E-4</v>
      </c>
      <c r="BO2870" s="137" t="str">
        <f t="shared" si="588"/>
        <v/>
      </c>
      <c r="BP2870" s="137" t="str">
        <f t="shared" si="584"/>
        <v/>
      </c>
    </row>
    <row r="2871" spans="63:68" ht="20.100000000000001" customHeight="1" x14ac:dyDescent="0.25">
      <c r="BK2871" s="137">
        <v>2024</v>
      </c>
      <c r="BL2871" s="137">
        <f t="shared" si="585"/>
        <v>12.947199999999619</v>
      </c>
      <c r="BM2871" s="137">
        <f t="shared" si="586"/>
        <v>7.3405350962015503E-2</v>
      </c>
      <c r="BN2871" s="137">
        <f t="shared" si="587"/>
        <v>1.5832998371433094E-4</v>
      </c>
      <c r="BO2871" s="137" t="str">
        <f t="shared" si="588"/>
        <v/>
      </c>
      <c r="BP2871" s="137" t="str">
        <f t="shared" si="584"/>
        <v/>
      </c>
    </row>
    <row r="2872" spans="63:68" ht="20.100000000000001" customHeight="1" x14ac:dyDescent="0.25">
      <c r="BK2872" s="137">
        <v>2025</v>
      </c>
      <c r="BL2872" s="137">
        <f t="shared" si="585"/>
        <v>12.953599999999618</v>
      </c>
      <c r="BM2872" s="137">
        <f t="shared" si="586"/>
        <v>7.3247020978301172E-2</v>
      </c>
      <c r="BN2872" s="137">
        <f t="shared" si="587"/>
        <v>1.5801919890001681E-4</v>
      </c>
      <c r="BO2872" s="137" t="str">
        <f t="shared" si="588"/>
        <v/>
      </c>
      <c r="BP2872" s="137" t="str">
        <f t="shared" si="584"/>
        <v/>
      </c>
    </row>
    <row r="2873" spans="63:68" ht="20.100000000000001" customHeight="1" x14ac:dyDescent="0.25">
      <c r="BK2873" s="137">
        <v>2026</v>
      </c>
      <c r="BL2873" s="137">
        <f t="shared" si="585"/>
        <v>12.959999999999617</v>
      </c>
      <c r="BM2873" s="137">
        <f t="shared" si="586"/>
        <v>7.3089001779401155E-2</v>
      </c>
      <c r="BN2873" s="137">
        <f t="shared" si="587"/>
        <v>1.5770892792606184E-4</v>
      </c>
      <c r="BO2873" s="137" t="str">
        <f t="shared" si="588"/>
        <v/>
      </c>
      <c r="BP2873" s="137" t="str">
        <f t="shared" si="584"/>
        <v/>
      </c>
    </row>
    <row r="2874" spans="63:68" ht="20.100000000000001" customHeight="1" x14ac:dyDescent="0.25">
      <c r="BK2874" s="137">
        <v>2027</v>
      </c>
      <c r="BL2874" s="137">
        <f t="shared" si="585"/>
        <v>12.966399999999616</v>
      </c>
      <c r="BM2874" s="137">
        <f t="shared" si="586"/>
        <v>7.2931292851475094E-2</v>
      </c>
      <c r="BN2874" s="137">
        <f t="shared" si="587"/>
        <v>1.5739917025660299E-4</v>
      </c>
      <c r="BO2874" s="137" t="str">
        <f t="shared" si="588"/>
        <v/>
      </c>
      <c r="BP2874" s="137" t="str">
        <f t="shared" si="584"/>
        <v/>
      </c>
    </row>
    <row r="2875" spans="63:68" ht="20.100000000000001" customHeight="1" x14ac:dyDescent="0.25">
      <c r="BK2875" s="137">
        <v>2028</v>
      </c>
      <c r="BL2875" s="137">
        <f t="shared" si="585"/>
        <v>12.972799999999616</v>
      </c>
      <c r="BM2875" s="137">
        <f t="shared" si="586"/>
        <v>7.2773893681218491E-2</v>
      </c>
      <c r="BN2875" s="137">
        <f t="shared" si="587"/>
        <v>1.5708992535495847E-4</v>
      </c>
      <c r="BO2875" s="137" t="str">
        <f t="shared" si="588"/>
        <v/>
      </c>
      <c r="BP2875" s="137" t="str">
        <f t="shared" si="584"/>
        <v/>
      </c>
    </row>
    <row r="2876" spans="63:68" ht="20.100000000000001" customHeight="1" x14ac:dyDescent="0.25">
      <c r="BK2876" s="137">
        <v>2029</v>
      </c>
      <c r="BL2876" s="137">
        <f t="shared" si="585"/>
        <v>12.979199999999615</v>
      </c>
      <c r="BM2876" s="137">
        <f t="shared" si="586"/>
        <v>7.2616803755863532E-2</v>
      </c>
      <c r="BN2876" s="137">
        <f t="shared" si="587"/>
        <v>1.5678119268401625E-4</v>
      </c>
      <c r="BO2876" s="137" t="str">
        <f t="shared" si="588"/>
        <v/>
      </c>
      <c r="BP2876" s="137" t="str">
        <f t="shared" si="584"/>
        <v/>
      </c>
    </row>
    <row r="2877" spans="63:68" ht="20.100000000000001" customHeight="1" x14ac:dyDescent="0.25">
      <c r="BK2877" s="137">
        <v>2030</v>
      </c>
      <c r="BL2877" s="137">
        <f t="shared" si="585"/>
        <v>12.985599999999614</v>
      </c>
      <c r="BM2877" s="137">
        <f t="shared" si="586"/>
        <v>7.2460022563179516E-2</v>
      </c>
      <c r="BN2877" s="137">
        <f t="shared" si="587"/>
        <v>1.5647297170590102E-4</v>
      </c>
      <c r="BO2877" s="137" t="str">
        <f t="shared" si="588"/>
        <v/>
      </c>
      <c r="BP2877" s="137" t="str">
        <f t="shared" si="584"/>
        <v/>
      </c>
    </row>
    <row r="2878" spans="63:68" ht="20.100000000000001" customHeight="1" x14ac:dyDescent="0.25">
      <c r="BK2878" s="137">
        <v>2031</v>
      </c>
      <c r="BL2878" s="137">
        <f t="shared" si="585"/>
        <v>12.991999999999614</v>
      </c>
      <c r="BM2878" s="137">
        <f t="shared" si="586"/>
        <v>7.2303549591473615E-2</v>
      </c>
      <c r="BN2878" s="137">
        <f t="shared" si="587"/>
        <v>1.5616526188250157E-4</v>
      </c>
      <c r="BO2878" s="137" t="str">
        <f t="shared" si="588"/>
        <v/>
      </c>
      <c r="BP2878" s="137" t="str">
        <f t="shared" si="584"/>
        <v/>
      </c>
    </row>
    <row r="2879" spans="63:68" ht="20.100000000000001" customHeight="1" x14ac:dyDescent="0.25">
      <c r="BK2879" s="137">
        <v>2032</v>
      </c>
      <c r="BL2879" s="137">
        <f t="shared" si="585"/>
        <v>12.998399999999613</v>
      </c>
      <c r="BM2879" s="137">
        <f t="shared" si="586"/>
        <v>7.2147384329591113E-2</v>
      </c>
      <c r="BN2879" s="137">
        <f t="shared" si="587"/>
        <v>1.5585806267472135E-4</v>
      </c>
      <c r="BO2879" s="137" t="str">
        <f t="shared" si="588"/>
        <v/>
      </c>
      <c r="BP2879" s="137" t="str">
        <f t="shared" si="584"/>
        <v/>
      </c>
    </row>
    <row r="2880" spans="63:68" ht="20.100000000000001" customHeight="1" x14ac:dyDescent="0.25">
      <c r="BK2880" s="137">
        <v>2033</v>
      </c>
      <c r="BL2880" s="137">
        <f t="shared" si="585"/>
        <v>13.004799999999612</v>
      </c>
      <c r="BM2880" s="137">
        <f t="shared" si="586"/>
        <v>7.1991526266916392E-2</v>
      </c>
      <c r="BN2880" s="137">
        <f t="shared" si="587"/>
        <v>1.5555137354331117E-4</v>
      </c>
      <c r="BO2880" s="137" t="str">
        <f t="shared" si="588"/>
        <v/>
      </c>
      <c r="BP2880" s="137" t="str">
        <f t="shared" si="584"/>
        <v/>
      </c>
    </row>
    <row r="2881" spans="63:68" ht="20.100000000000001" customHeight="1" x14ac:dyDescent="0.25">
      <c r="BK2881" s="137">
        <v>2034</v>
      </c>
      <c r="BL2881" s="137">
        <f t="shared" si="585"/>
        <v>13.011199999999612</v>
      </c>
      <c r="BM2881" s="137">
        <f t="shared" si="586"/>
        <v>7.1835974893373081E-2</v>
      </c>
      <c r="BN2881" s="137">
        <f t="shared" si="587"/>
        <v>1.5524519394814751E-4</v>
      </c>
      <c r="BO2881" s="137" t="str">
        <f t="shared" si="588"/>
        <v/>
      </c>
      <c r="BP2881" s="137" t="str">
        <f t="shared" si="584"/>
        <v/>
      </c>
    </row>
    <row r="2882" spans="63:68" ht="20.100000000000001" customHeight="1" x14ac:dyDescent="0.25">
      <c r="BK2882" s="137">
        <v>2035</v>
      </c>
      <c r="BL2882" s="137">
        <f t="shared" si="585"/>
        <v>13.017599999999611</v>
      </c>
      <c r="BM2882" s="137">
        <f t="shared" si="586"/>
        <v>7.1680729699424933E-2</v>
      </c>
      <c r="BN2882" s="137">
        <f t="shared" si="587"/>
        <v>1.5493952334873218E-4</v>
      </c>
      <c r="BO2882" s="137" t="str">
        <f t="shared" si="588"/>
        <v/>
      </c>
      <c r="BP2882" s="137" t="str">
        <f t="shared" si="584"/>
        <v/>
      </c>
    </row>
    <row r="2883" spans="63:68" ht="20.100000000000001" customHeight="1" x14ac:dyDescent="0.25">
      <c r="BK2883" s="137">
        <v>2036</v>
      </c>
      <c r="BL2883" s="137">
        <f t="shared" si="585"/>
        <v>13.02399999999961</v>
      </c>
      <c r="BM2883" s="137">
        <f t="shared" si="586"/>
        <v>7.1525790176076201E-2</v>
      </c>
      <c r="BN2883" s="137">
        <f t="shared" si="587"/>
        <v>1.5463436120401186E-4</v>
      </c>
      <c r="BO2883" s="137" t="str">
        <f t="shared" si="588"/>
        <v/>
      </c>
      <c r="BP2883" s="137" t="str">
        <f t="shared" si="584"/>
        <v/>
      </c>
    </row>
    <row r="2884" spans="63:68" ht="20.100000000000001" customHeight="1" x14ac:dyDescent="0.25">
      <c r="BK2884" s="137">
        <v>2037</v>
      </c>
      <c r="BL2884" s="137">
        <f t="shared" si="585"/>
        <v>13.030399999999609</v>
      </c>
      <c r="BM2884" s="137">
        <f t="shared" si="586"/>
        <v>7.1371155814872189E-2</v>
      </c>
      <c r="BN2884" s="137">
        <f t="shared" si="587"/>
        <v>1.5432970697250303E-4</v>
      </c>
      <c r="BO2884" s="137" t="str">
        <f t="shared" si="588"/>
        <v/>
      </c>
      <c r="BP2884" s="137" t="str">
        <f t="shared" si="584"/>
        <v/>
      </c>
    </row>
    <row r="2885" spans="63:68" ht="20.100000000000001" customHeight="1" x14ac:dyDescent="0.25">
      <c r="BK2885" s="137">
        <v>2038</v>
      </c>
      <c r="BL2885" s="137">
        <f t="shared" si="585"/>
        <v>13.036799999999609</v>
      </c>
      <c r="BM2885" s="137">
        <f t="shared" si="586"/>
        <v>7.1216826107899686E-2</v>
      </c>
      <c r="BN2885" s="137">
        <f t="shared" si="587"/>
        <v>1.5402556011177848E-4</v>
      </c>
      <c r="BO2885" s="137" t="str">
        <f t="shared" si="588"/>
        <v/>
      </c>
      <c r="BP2885" s="137" t="str">
        <f t="shared" si="584"/>
        <v/>
      </c>
    </row>
    <row r="2886" spans="63:68" ht="20.100000000000001" customHeight="1" x14ac:dyDescent="0.25">
      <c r="BK2886" s="137">
        <v>2039</v>
      </c>
      <c r="BL2886" s="137">
        <f t="shared" si="585"/>
        <v>13.043199999999608</v>
      </c>
      <c r="BM2886" s="137">
        <f t="shared" si="586"/>
        <v>7.1062800547787908E-2</v>
      </c>
      <c r="BN2886" s="137">
        <f t="shared" si="587"/>
        <v>1.5372192007948038E-4</v>
      </c>
      <c r="BO2886" s="137" t="str">
        <f t="shared" si="588"/>
        <v/>
      </c>
      <c r="BP2886" s="137" t="str">
        <f t="shared" si="584"/>
        <v/>
      </c>
    </row>
    <row r="2887" spans="63:68" ht="20.100000000000001" customHeight="1" x14ac:dyDescent="0.25">
      <c r="BK2887" s="137">
        <v>2040</v>
      </c>
      <c r="BL2887" s="137">
        <f t="shared" si="585"/>
        <v>13.049599999999607</v>
      </c>
      <c r="BM2887" s="137">
        <f t="shared" si="586"/>
        <v>7.0909078627708427E-2</v>
      </c>
      <c r="BN2887" s="137">
        <f t="shared" si="587"/>
        <v>1.5341878633221007E-4</v>
      </c>
      <c r="BO2887" s="137" t="str">
        <f t="shared" si="588"/>
        <v/>
      </c>
      <c r="BP2887" s="137" t="str">
        <f t="shared" si="584"/>
        <v/>
      </c>
    </row>
    <row r="2888" spans="63:68" ht="20.100000000000001" customHeight="1" x14ac:dyDescent="0.25">
      <c r="BK2888" s="137">
        <v>2041</v>
      </c>
      <c r="BL2888" s="137">
        <f t="shared" si="585"/>
        <v>13.055999999999607</v>
      </c>
      <c r="BM2888" s="137">
        <f t="shared" si="586"/>
        <v>7.0755659841376217E-2</v>
      </c>
      <c r="BN2888" s="137">
        <f t="shared" si="587"/>
        <v>1.5311615832658276E-4</v>
      </c>
      <c r="BO2888" s="137" t="str">
        <f t="shared" si="588"/>
        <v/>
      </c>
      <c r="BP2888" s="137" t="str">
        <f t="shared" si="584"/>
        <v/>
      </c>
    </row>
    <row r="2889" spans="63:68" ht="20.100000000000001" customHeight="1" x14ac:dyDescent="0.25">
      <c r="BK2889" s="137">
        <v>2042</v>
      </c>
      <c r="BL2889" s="137">
        <f t="shared" si="585"/>
        <v>13.062399999999606</v>
      </c>
      <c r="BM2889" s="137">
        <f t="shared" si="586"/>
        <v>7.0602543683049634E-2</v>
      </c>
      <c r="BN2889" s="137">
        <f t="shared" si="587"/>
        <v>1.528140355180202E-4</v>
      </c>
      <c r="BO2889" s="137" t="str">
        <f t="shared" si="588"/>
        <v/>
      </c>
      <c r="BP2889" s="137" t="str">
        <f t="shared" si="584"/>
        <v/>
      </c>
    </row>
    <row r="2890" spans="63:68" ht="20.100000000000001" customHeight="1" x14ac:dyDescent="0.25">
      <c r="BK2890" s="137">
        <v>2043</v>
      </c>
      <c r="BL2890" s="137">
        <f t="shared" si="585"/>
        <v>13.068799999999605</v>
      </c>
      <c r="BM2890" s="137">
        <f t="shared" si="586"/>
        <v>7.0449729647531614E-2</v>
      </c>
      <c r="BN2890" s="137">
        <f t="shared" si="587"/>
        <v>1.5251241736215226E-4</v>
      </c>
      <c r="BO2890" s="137" t="str">
        <f t="shared" si="588"/>
        <v/>
      </c>
      <c r="BP2890" s="137" t="str">
        <f t="shared" si="584"/>
        <v/>
      </c>
    </row>
    <row r="2891" spans="63:68" ht="20.100000000000001" customHeight="1" x14ac:dyDescent="0.25">
      <c r="BK2891" s="137">
        <v>2044</v>
      </c>
      <c r="BL2891" s="137">
        <f t="shared" si="585"/>
        <v>13.075199999999604</v>
      </c>
      <c r="BM2891" s="137">
        <f t="shared" si="586"/>
        <v>7.0297217230169462E-2</v>
      </c>
      <c r="BN2891" s="137">
        <f t="shared" si="587"/>
        <v>1.522113033135819E-4</v>
      </c>
      <c r="BO2891" s="137" t="str">
        <f t="shared" si="588"/>
        <v/>
      </c>
      <c r="BP2891" s="137" t="str">
        <f t="shared" si="584"/>
        <v/>
      </c>
    </row>
    <row r="2892" spans="63:68" ht="20.100000000000001" customHeight="1" x14ac:dyDescent="0.25">
      <c r="BK2892" s="137">
        <v>2045</v>
      </c>
      <c r="BL2892" s="137">
        <f t="shared" si="585"/>
        <v>13.081599999999604</v>
      </c>
      <c r="BM2892" s="137">
        <f t="shared" si="586"/>
        <v>7.014500592685588E-2</v>
      </c>
      <c r="BN2892" s="137">
        <f t="shared" si="587"/>
        <v>1.5191069282680103E-4</v>
      </c>
      <c r="BO2892" s="137" t="str">
        <f t="shared" si="588"/>
        <v/>
      </c>
      <c r="BP2892" s="137" t="str">
        <f t="shared" si="584"/>
        <v/>
      </c>
    </row>
    <row r="2893" spans="63:68" ht="20.100000000000001" customHeight="1" x14ac:dyDescent="0.25">
      <c r="BK2893" s="137">
        <v>2046</v>
      </c>
      <c r="BL2893" s="137">
        <f t="shared" si="585"/>
        <v>13.087999999999603</v>
      </c>
      <c r="BM2893" s="137">
        <f t="shared" si="586"/>
        <v>6.9993095234029079E-2</v>
      </c>
      <c r="BN2893" s="137">
        <f t="shared" si="587"/>
        <v>1.516105853554689E-4</v>
      </c>
      <c r="BO2893" s="137" t="str">
        <f t="shared" si="588"/>
        <v/>
      </c>
      <c r="BP2893" s="137" t="str">
        <f t="shared" si="584"/>
        <v/>
      </c>
    </row>
    <row r="2894" spans="63:68" ht="20.100000000000001" customHeight="1" x14ac:dyDescent="0.25">
      <c r="BK2894" s="137">
        <v>2047</v>
      </c>
      <c r="BL2894" s="137">
        <f t="shared" si="585"/>
        <v>13.094399999999602</v>
      </c>
      <c r="BM2894" s="137">
        <f t="shared" si="586"/>
        <v>6.984148464867361E-2</v>
      </c>
      <c r="BN2894" s="137">
        <f t="shared" si="587"/>
        <v>1.5131098035307822E-4</v>
      </c>
      <c r="BO2894" s="137" t="str">
        <f t="shared" si="588"/>
        <v/>
      </c>
      <c r="BP2894" s="137" t="str">
        <f t="shared" si="584"/>
        <v/>
      </c>
    </row>
    <row r="2895" spans="63:68" ht="20.100000000000001" customHeight="1" x14ac:dyDescent="0.25">
      <c r="BK2895" s="137">
        <v>2048</v>
      </c>
      <c r="BL2895" s="137">
        <f t="shared" si="585"/>
        <v>13.100799999999602</v>
      </c>
      <c r="BM2895" s="137">
        <f t="shared" si="586"/>
        <v>6.9690173668320532E-2</v>
      </c>
      <c r="BN2895" s="137">
        <f t="shared" si="587"/>
        <v>1.5101187727241394E-4</v>
      </c>
      <c r="BO2895" s="137" t="str">
        <f t="shared" si="588"/>
        <v/>
      </c>
      <c r="BP2895" s="137" t="str">
        <f t="shared" si="584"/>
        <v/>
      </c>
    </row>
    <row r="2896" spans="63:68" ht="20.100000000000001" customHeight="1" x14ac:dyDescent="0.25">
      <c r="BK2896" s="137">
        <v>2049</v>
      </c>
      <c r="BL2896" s="137">
        <f t="shared" si="585"/>
        <v>13.107199999999601</v>
      </c>
      <c r="BM2896" s="137">
        <f t="shared" si="586"/>
        <v>6.9539161791048118E-2</v>
      </c>
      <c r="BN2896" s="137">
        <f t="shared" si="587"/>
        <v>1.5071327556608061E-4</v>
      </c>
      <c r="BO2896" s="137" t="str">
        <f t="shared" si="588"/>
        <v/>
      </c>
      <c r="BP2896" s="137" t="str">
        <f t="shared" ref="BP2896:BP2959" si="589">IF($BM2896&lt;(1-$BI$860),$BN2896,"")</f>
        <v/>
      </c>
    </row>
    <row r="2897" spans="63:68" ht="20.100000000000001" customHeight="1" x14ac:dyDescent="0.25">
      <c r="BK2897" s="137">
        <v>2050</v>
      </c>
      <c r="BL2897" s="137">
        <f t="shared" si="585"/>
        <v>13.1135999999996</v>
      </c>
      <c r="BM2897" s="137">
        <f t="shared" si="586"/>
        <v>6.9388448515482037E-2</v>
      </c>
      <c r="BN2897" s="137">
        <f t="shared" si="587"/>
        <v>1.5041517468571131E-4</v>
      </c>
      <c r="BO2897" s="137" t="str">
        <f t="shared" si="588"/>
        <v/>
      </c>
      <c r="BP2897" s="137" t="str">
        <f t="shared" si="589"/>
        <v/>
      </c>
    </row>
    <row r="2898" spans="63:68" ht="20.100000000000001" customHeight="1" x14ac:dyDescent="0.25">
      <c r="BK2898" s="137">
        <v>2051</v>
      </c>
      <c r="BL2898" s="137">
        <f t="shared" si="585"/>
        <v>13.1199999999996</v>
      </c>
      <c r="BM2898" s="137">
        <f t="shared" si="586"/>
        <v>6.9238033340796326E-2</v>
      </c>
      <c r="BN2898" s="137">
        <f t="shared" si="587"/>
        <v>1.5011757408311954E-4</v>
      </c>
      <c r="BO2898" s="137" t="str">
        <f t="shared" si="588"/>
        <v/>
      </c>
      <c r="BP2898" s="137" t="str">
        <f t="shared" si="589"/>
        <v/>
      </c>
    </row>
    <row r="2899" spans="63:68" ht="20.100000000000001" customHeight="1" x14ac:dyDescent="0.25">
      <c r="BK2899" s="137">
        <v>2052</v>
      </c>
      <c r="BL2899" s="137">
        <f t="shared" si="585"/>
        <v>13.126399999999599</v>
      </c>
      <c r="BM2899" s="137">
        <f t="shared" si="586"/>
        <v>6.9087915766713207E-2</v>
      </c>
      <c r="BN2899" s="137">
        <f t="shared" si="587"/>
        <v>1.4982047320909186E-4</v>
      </c>
      <c r="BO2899" s="137" t="str">
        <f t="shared" si="588"/>
        <v/>
      </c>
      <c r="BP2899" s="137" t="str">
        <f t="shared" si="589"/>
        <v/>
      </c>
    </row>
    <row r="2900" spans="63:68" ht="20.100000000000001" customHeight="1" x14ac:dyDescent="0.25">
      <c r="BK2900" s="137">
        <v>2053</v>
      </c>
      <c r="BL2900" s="137">
        <f t="shared" si="585"/>
        <v>13.132799999999598</v>
      </c>
      <c r="BM2900" s="137">
        <f t="shared" si="586"/>
        <v>6.8938095293504115E-2</v>
      </c>
      <c r="BN2900" s="137">
        <f t="shared" si="587"/>
        <v>1.4952387151437319E-4</v>
      </c>
      <c r="BO2900" s="137" t="str">
        <f t="shared" si="588"/>
        <v/>
      </c>
      <c r="BP2900" s="137" t="str">
        <f t="shared" si="589"/>
        <v/>
      </c>
    </row>
    <row r="2901" spans="63:68" ht="20.100000000000001" customHeight="1" x14ac:dyDescent="0.25">
      <c r="BK2901" s="137">
        <v>2054</v>
      </c>
      <c r="BL2901" s="137">
        <f t="shared" si="585"/>
        <v>13.139199999999597</v>
      </c>
      <c r="BM2901" s="137">
        <f t="shared" si="586"/>
        <v>6.8788571421989742E-2</v>
      </c>
      <c r="BN2901" s="137">
        <f t="shared" si="587"/>
        <v>1.4922776844904229E-4</v>
      </c>
      <c r="BO2901" s="137" t="str">
        <f t="shared" si="588"/>
        <v/>
      </c>
      <c r="BP2901" s="137" t="str">
        <f t="shared" si="589"/>
        <v/>
      </c>
    </row>
    <row r="2902" spans="63:68" ht="20.100000000000001" customHeight="1" x14ac:dyDescent="0.25">
      <c r="BK2902" s="137">
        <v>2055</v>
      </c>
      <c r="BL2902" s="137">
        <f t="shared" si="585"/>
        <v>13.145599999999597</v>
      </c>
      <c r="BM2902" s="137">
        <f t="shared" si="586"/>
        <v>6.8639343653540699E-2</v>
      </c>
      <c r="BN2902" s="137">
        <f t="shared" si="587"/>
        <v>1.4893216346278937E-4</v>
      </c>
      <c r="BO2902" s="137" t="str">
        <f t="shared" si="588"/>
        <v/>
      </c>
      <c r="BP2902" s="137" t="str">
        <f t="shared" si="589"/>
        <v/>
      </c>
    </row>
    <row r="2903" spans="63:68" ht="20.100000000000001" customHeight="1" x14ac:dyDescent="0.25">
      <c r="BK2903" s="137">
        <v>2056</v>
      </c>
      <c r="BL2903" s="137">
        <f t="shared" si="585"/>
        <v>13.151999999999596</v>
      </c>
      <c r="BM2903" s="137">
        <f t="shared" si="586"/>
        <v>6.849041149007791E-2</v>
      </c>
      <c r="BN2903" s="137">
        <f t="shared" si="587"/>
        <v>1.4863705600497157E-4</v>
      </c>
      <c r="BO2903" s="137" t="str">
        <f t="shared" si="588"/>
        <v/>
      </c>
      <c r="BP2903" s="137" t="str">
        <f t="shared" si="589"/>
        <v/>
      </c>
    </row>
    <row r="2904" spans="63:68" ht="20.100000000000001" customHeight="1" x14ac:dyDescent="0.25">
      <c r="BK2904" s="137">
        <v>2057</v>
      </c>
      <c r="BL2904" s="137">
        <f t="shared" si="585"/>
        <v>13.158399999999595</v>
      </c>
      <c r="BM2904" s="137">
        <f t="shared" si="586"/>
        <v>6.8341774434072938E-2</v>
      </c>
      <c r="BN2904" s="137">
        <f t="shared" si="587"/>
        <v>1.4834244552436315E-4</v>
      </c>
      <c r="BO2904" s="137" t="str">
        <f t="shared" si="588"/>
        <v/>
      </c>
      <c r="BP2904" s="137" t="str">
        <f t="shared" si="589"/>
        <v/>
      </c>
    </row>
    <row r="2905" spans="63:68" ht="20.100000000000001" customHeight="1" x14ac:dyDescent="0.25">
      <c r="BK2905" s="137">
        <v>2058</v>
      </c>
      <c r="BL2905" s="137">
        <f t="shared" si="585"/>
        <v>13.164799999999595</v>
      </c>
      <c r="BM2905" s="137">
        <f t="shared" si="586"/>
        <v>6.8193431988548575E-2</v>
      </c>
      <c r="BN2905" s="137">
        <f t="shared" si="587"/>
        <v>1.480483314694192E-4</v>
      </c>
      <c r="BO2905" s="137" t="str">
        <f t="shared" si="588"/>
        <v/>
      </c>
      <c r="BP2905" s="137" t="str">
        <f t="shared" si="589"/>
        <v/>
      </c>
    </row>
    <row r="2906" spans="63:68" ht="20.100000000000001" customHeight="1" x14ac:dyDescent="0.25">
      <c r="BK2906" s="137">
        <v>2059</v>
      </c>
      <c r="BL2906" s="137">
        <f t="shared" si="585"/>
        <v>13.171199999999594</v>
      </c>
      <c r="BM2906" s="137">
        <f t="shared" si="586"/>
        <v>6.8045383657079156E-2</v>
      </c>
      <c r="BN2906" s="137">
        <f t="shared" si="587"/>
        <v>1.4775471328810907E-4</v>
      </c>
      <c r="BO2906" s="137" t="str">
        <f t="shared" si="588"/>
        <v/>
      </c>
      <c r="BP2906" s="137" t="str">
        <f t="shared" si="589"/>
        <v/>
      </c>
    </row>
    <row r="2907" spans="63:68" ht="20.100000000000001" customHeight="1" x14ac:dyDescent="0.25">
      <c r="BK2907" s="137">
        <v>2060</v>
      </c>
      <c r="BL2907" s="137">
        <f t="shared" si="585"/>
        <v>13.177599999999593</v>
      </c>
      <c r="BM2907" s="137">
        <f t="shared" si="586"/>
        <v>6.7897628943791047E-2</v>
      </c>
      <c r="BN2907" s="137">
        <f t="shared" si="587"/>
        <v>1.4746159042808293E-4</v>
      </c>
      <c r="BO2907" s="137" t="str">
        <f t="shared" si="588"/>
        <v/>
      </c>
      <c r="BP2907" s="137" t="str">
        <f t="shared" si="589"/>
        <v/>
      </c>
    </row>
    <row r="2908" spans="63:68" ht="20.100000000000001" customHeight="1" x14ac:dyDescent="0.25">
      <c r="BK2908" s="137">
        <v>2061</v>
      </c>
      <c r="BL2908" s="137">
        <f t="shared" si="585"/>
        <v>13.183999999999592</v>
      </c>
      <c r="BM2908" s="137">
        <f t="shared" si="586"/>
        <v>6.7750167353362964E-2</v>
      </c>
      <c r="BN2908" s="137">
        <f t="shared" si="587"/>
        <v>1.4716896233650523E-4</v>
      </c>
      <c r="BO2908" s="137" t="str">
        <f t="shared" si="588"/>
        <v/>
      </c>
      <c r="BP2908" s="137" t="str">
        <f t="shared" si="589"/>
        <v/>
      </c>
    </row>
    <row r="2909" spans="63:68" ht="20.100000000000001" customHeight="1" x14ac:dyDescent="0.25">
      <c r="BK2909" s="137">
        <v>2062</v>
      </c>
      <c r="BL2909" s="137">
        <f t="shared" si="585"/>
        <v>13.190399999999592</v>
      </c>
      <c r="BM2909" s="137">
        <f t="shared" si="586"/>
        <v>6.7602998391026459E-2</v>
      </c>
      <c r="BN2909" s="137">
        <f t="shared" si="587"/>
        <v>1.4687682846009631E-4</v>
      </c>
      <c r="BO2909" s="137" t="str">
        <f t="shared" si="588"/>
        <v/>
      </c>
      <c r="BP2909" s="137" t="str">
        <f t="shared" si="589"/>
        <v/>
      </c>
    </row>
    <row r="2910" spans="63:68" ht="20.100000000000001" customHeight="1" x14ac:dyDescent="0.25">
      <c r="BK2910" s="137">
        <v>2063</v>
      </c>
      <c r="BL2910" s="137">
        <f t="shared" si="585"/>
        <v>13.196799999999591</v>
      </c>
      <c r="BM2910" s="137">
        <f t="shared" si="586"/>
        <v>6.7456121562566362E-2</v>
      </c>
      <c r="BN2910" s="137">
        <f t="shared" si="587"/>
        <v>1.4658518824541E-4</v>
      </c>
      <c r="BO2910" s="137" t="str">
        <f t="shared" si="588"/>
        <v/>
      </c>
      <c r="BP2910" s="137" t="str">
        <f t="shared" si="589"/>
        <v/>
      </c>
    </row>
    <row r="2911" spans="63:68" ht="20.100000000000001" customHeight="1" x14ac:dyDescent="0.25">
      <c r="BK2911" s="137">
        <v>2064</v>
      </c>
      <c r="BL2911" s="137">
        <f t="shared" si="585"/>
        <v>13.20319999999959</v>
      </c>
      <c r="BM2911" s="137">
        <f t="shared" si="586"/>
        <v>6.7309536374320952E-2</v>
      </c>
      <c r="BN2911" s="137">
        <f t="shared" si="587"/>
        <v>1.462940411382091E-4</v>
      </c>
      <c r="BO2911" s="137" t="str">
        <f t="shared" si="588"/>
        <v/>
      </c>
      <c r="BP2911" s="137" t="str">
        <f t="shared" si="589"/>
        <v/>
      </c>
    </row>
    <row r="2912" spans="63:68" ht="20.100000000000001" customHeight="1" x14ac:dyDescent="0.25">
      <c r="BK2912" s="137">
        <v>2065</v>
      </c>
      <c r="BL2912" s="137">
        <f t="shared" si="585"/>
        <v>13.20959999999959</v>
      </c>
      <c r="BM2912" s="137">
        <f t="shared" si="586"/>
        <v>6.7163242333182743E-2</v>
      </c>
      <c r="BN2912" s="137">
        <f t="shared" si="587"/>
        <v>1.4600338658428413E-4</v>
      </c>
      <c r="BO2912" s="137" t="str">
        <f t="shared" si="588"/>
        <v/>
      </c>
      <c r="BP2912" s="137" t="str">
        <f t="shared" si="589"/>
        <v/>
      </c>
    </row>
    <row r="2913" spans="63:68" ht="20.100000000000001" customHeight="1" x14ac:dyDescent="0.25">
      <c r="BK2913" s="137">
        <v>2066</v>
      </c>
      <c r="BL2913" s="137">
        <f t="shared" si="585"/>
        <v>13.215999999999589</v>
      </c>
      <c r="BM2913" s="137">
        <f t="shared" si="586"/>
        <v>6.7017238946598459E-2</v>
      </c>
      <c r="BN2913" s="137">
        <f t="shared" si="587"/>
        <v>1.4571322402884279E-4</v>
      </c>
      <c r="BO2913" s="137" t="str">
        <f t="shared" si="588"/>
        <v/>
      </c>
      <c r="BP2913" s="137" t="str">
        <f t="shared" si="589"/>
        <v/>
      </c>
    </row>
    <row r="2914" spans="63:68" ht="20.100000000000001" customHeight="1" x14ac:dyDescent="0.25">
      <c r="BK2914" s="137">
        <v>2067</v>
      </c>
      <c r="BL2914" s="137">
        <f t="shared" si="585"/>
        <v>13.222399999999588</v>
      </c>
      <c r="BM2914" s="137">
        <f t="shared" si="586"/>
        <v>6.6871525722569616E-2</v>
      </c>
      <c r="BN2914" s="137">
        <f t="shared" si="587"/>
        <v>1.4542355291667641E-4</v>
      </c>
      <c r="BO2914" s="137" t="str">
        <f t="shared" si="588"/>
        <v/>
      </c>
      <c r="BP2914" s="137" t="str">
        <f t="shared" si="589"/>
        <v/>
      </c>
    </row>
    <row r="2915" spans="63:68" ht="20.100000000000001" customHeight="1" x14ac:dyDescent="0.25">
      <c r="BK2915" s="137">
        <v>2068</v>
      </c>
      <c r="BL2915" s="137">
        <f t="shared" si="585"/>
        <v>13.228799999999588</v>
      </c>
      <c r="BM2915" s="137">
        <f t="shared" si="586"/>
        <v>6.672610216965294E-2</v>
      </c>
      <c r="BN2915" s="137">
        <f t="shared" si="587"/>
        <v>1.4513437269218776E-4</v>
      </c>
      <c r="BO2915" s="137" t="str">
        <f t="shared" si="588"/>
        <v/>
      </c>
      <c r="BP2915" s="137" t="str">
        <f t="shared" si="589"/>
        <v/>
      </c>
    </row>
    <row r="2916" spans="63:68" ht="20.100000000000001" customHeight="1" x14ac:dyDescent="0.25">
      <c r="BK2916" s="137">
        <v>2069</v>
      </c>
      <c r="BL2916" s="137">
        <f t="shared" si="585"/>
        <v>13.235199999999587</v>
      </c>
      <c r="BM2916" s="137">
        <f t="shared" si="586"/>
        <v>6.6580967796960752E-2</v>
      </c>
      <c r="BN2916" s="137">
        <f t="shared" si="587"/>
        <v>1.4484568279966858E-4</v>
      </c>
      <c r="BO2916" s="137" t="str">
        <f t="shared" si="588"/>
        <v/>
      </c>
      <c r="BP2916" s="137" t="str">
        <f t="shared" si="589"/>
        <v/>
      </c>
    </row>
    <row r="2917" spans="63:68" ht="20.100000000000001" customHeight="1" x14ac:dyDescent="0.25">
      <c r="BK2917" s="137">
        <v>2070</v>
      </c>
      <c r="BL2917" s="137">
        <f t="shared" ref="BL2917:BL2980" si="590">BL2916+$BO$845</f>
        <v>13.241599999999586</v>
      </c>
      <c r="BM2917" s="137">
        <f t="shared" ref="BM2917:BM2980" si="591">_xlfn.CHISQ.DIST.RT(BL2917,7)</f>
        <v>6.6436122114161084E-2</v>
      </c>
      <c r="BN2917" s="137">
        <f t="shared" ref="BN2917:BN2980" si="592">BM2917-BM2918</f>
        <v>1.4455748268274449E-4</v>
      </c>
      <c r="BO2917" s="137" t="str">
        <f t="shared" ref="BO2917:BO2980" si="593">IF(BM2917&lt;(1-$BI$852),BN2917,"")</f>
        <v/>
      </c>
      <c r="BP2917" s="137" t="str">
        <f t="shared" si="589"/>
        <v/>
      </c>
    </row>
    <row r="2918" spans="63:68" ht="20.100000000000001" customHeight="1" x14ac:dyDescent="0.25">
      <c r="BK2918" s="137">
        <v>2071</v>
      </c>
      <c r="BL2918" s="137">
        <f t="shared" si="590"/>
        <v>13.247999999999585</v>
      </c>
      <c r="BM2918" s="137">
        <f t="shared" si="591"/>
        <v>6.6291564631478339E-2</v>
      </c>
      <c r="BN2918" s="137">
        <f t="shared" si="592"/>
        <v>1.4426977178479128E-4</v>
      </c>
      <c r="BO2918" s="137" t="str">
        <f t="shared" si="593"/>
        <v/>
      </c>
      <c r="BP2918" s="137" t="str">
        <f t="shared" si="589"/>
        <v/>
      </c>
    </row>
    <row r="2919" spans="63:68" ht="20.100000000000001" customHeight="1" x14ac:dyDescent="0.25">
      <c r="BK2919" s="137">
        <v>2072</v>
      </c>
      <c r="BL2919" s="137">
        <f t="shared" si="590"/>
        <v>13.254399999999585</v>
      </c>
      <c r="BM2919" s="137">
        <f t="shared" si="591"/>
        <v>6.6147294859693548E-2</v>
      </c>
      <c r="BN2919" s="137">
        <f t="shared" si="592"/>
        <v>1.4398254954890721E-4</v>
      </c>
      <c r="BO2919" s="137" t="str">
        <f t="shared" si="593"/>
        <v/>
      </c>
      <c r="BP2919" s="137" t="str">
        <f t="shared" si="589"/>
        <v/>
      </c>
    </row>
    <row r="2920" spans="63:68" ht="20.100000000000001" customHeight="1" x14ac:dyDescent="0.25">
      <c r="BK2920" s="137">
        <v>2073</v>
      </c>
      <c r="BL2920" s="137">
        <f t="shared" si="590"/>
        <v>13.260799999999584</v>
      </c>
      <c r="BM2920" s="137">
        <f t="shared" si="591"/>
        <v>6.6003312310144641E-2</v>
      </c>
      <c r="BN2920" s="137">
        <f t="shared" si="592"/>
        <v>1.4369581541770482E-4</v>
      </c>
      <c r="BO2920" s="137" t="str">
        <f t="shared" si="593"/>
        <v/>
      </c>
      <c r="BP2920" s="137" t="str">
        <f t="shared" si="589"/>
        <v/>
      </c>
    </row>
    <row r="2921" spans="63:68" ht="20.100000000000001" customHeight="1" x14ac:dyDescent="0.25">
      <c r="BK2921" s="137">
        <v>2074</v>
      </c>
      <c r="BL2921" s="137">
        <f t="shared" si="590"/>
        <v>13.267199999999583</v>
      </c>
      <c r="BM2921" s="137">
        <f t="shared" si="591"/>
        <v>6.5859616494726936E-2</v>
      </c>
      <c r="BN2921" s="137">
        <f t="shared" si="592"/>
        <v>1.4340956883356071E-4</v>
      </c>
      <c r="BO2921" s="137" t="str">
        <f t="shared" si="593"/>
        <v/>
      </c>
      <c r="BP2921" s="137" t="str">
        <f t="shared" si="589"/>
        <v/>
      </c>
    </row>
    <row r="2922" spans="63:68" ht="20.100000000000001" customHeight="1" x14ac:dyDescent="0.25">
      <c r="BK2922" s="137">
        <v>2075</v>
      </c>
      <c r="BL2922" s="137">
        <f t="shared" si="590"/>
        <v>13.273599999999583</v>
      </c>
      <c r="BM2922" s="137">
        <f t="shared" si="591"/>
        <v>6.5716206925893375E-2</v>
      </c>
      <c r="BN2922" s="137">
        <f t="shared" si="592"/>
        <v>1.431238092385323E-4</v>
      </c>
      <c r="BO2922" s="137" t="str">
        <f t="shared" si="593"/>
        <v/>
      </c>
      <c r="BP2922" s="137" t="str">
        <f t="shared" si="589"/>
        <v/>
      </c>
    </row>
    <row r="2923" spans="63:68" ht="20.100000000000001" customHeight="1" x14ac:dyDescent="0.25">
      <c r="BK2923" s="137">
        <v>2076</v>
      </c>
      <c r="BL2923" s="137">
        <f t="shared" si="590"/>
        <v>13.279999999999582</v>
      </c>
      <c r="BM2923" s="137">
        <f t="shared" si="591"/>
        <v>6.5573083116654843E-2</v>
      </c>
      <c r="BN2923" s="137">
        <f t="shared" si="592"/>
        <v>1.4283853607424679E-4</v>
      </c>
      <c r="BO2923" s="137" t="str">
        <f t="shared" si="593"/>
        <v/>
      </c>
      <c r="BP2923" s="137" t="str">
        <f t="shared" si="589"/>
        <v/>
      </c>
    </row>
    <row r="2924" spans="63:68" ht="20.100000000000001" customHeight="1" x14ac:dyDescent="0.25">
      <c r="BK2924" s="137">
        <v>2077</v>
      </c>
      <c r="BL2924" s="137">
        <f t="shared" si="590"/>
        <v>13.286399999999581</v>
      </c>
      <c r="BM2924" s="137">
        <f t="shared" si="591"/>
        <v>6.5430244580580596E-2</v>
      </c>
      <c r="BN2924" s="137">
        <f t="shared" si="592"/>
        <v>1.4255374878202609E-4</v>
      </c>
      <c r="BO2924" s="137" t="str">
        <f t="shared" si="593"/>
        <v/>
      </c>
      <c r="BP2924" s="137" t="str">
        <f t="shared" si="589"/>
        <v/>
      </c>
    </row>
    <row r="2925" spans="63:68" ht="20.100000000000001" customHeight="1" x14ac:dyDescent="0.25">
      <c r="BK2925" s="137">
        <v>2078</v>
      </c>
      <c r="BL2925" s="137">
        <f t="shared" si="590"/>
        <v>13.292799999999581</v>
      </c>
      <c r="BM2925" s="137">
        <f t="shared" si="591"/>
        <v>6.528769083179857E-2</v>
      </c>
      <c r="BN2925" s="137">
        <f t="shared" si="592"/>
        <v>1.4226944680281739E-4</v>
      </c>
      <c r="BO2925" s="137" t="str">
        <f t="shared" si="593"/>
        <v/>
      </c>
      <c r="BP2925" s="137" t="str">
        <f t="shared" si="589"/>
        <v/>
      </c>
    </row>
    <row r="2926" spans="63:68" ht="20.100000000000001" customHeight="1" x14ac:dyDescent="0.25">
      <c r="BK2926" s="137">
        <v>2079</v>
      </c>
      <c r="BL2926" s="137">
        <f t="shared" si="590"/>
        <v>13.29919999999958</v>
      </c>
      <c r="BM2926" s="137">
        <f t="shared" si="591"/>
        <v>6.5145421384995753E-2</v>
      </c>
      <c r="BN2926" s="137">
        <f t="shared" si="592"/>
        <v>1.4198562957745686E-4</v>
      </c>
      <c r="BO2926" s="137" t="str">
        <f t="shared" si="593"/>
        <v/>
      </c>
      <c r="BP2926" s="137" t="str">
        <f t="shared" si="589"/>
        <v/>
      </c>
    </row>
    <row r="2927" spans="63:68" ht="20.100000000000001" customHeight="1" x14ac:dyDescent="0.25">
      <c r="BK2927" s="137">
        <v>2080</v>
      </c>
      <c r="BL2927" s="137">
        <f t="shared" si="590"/>
        <v>13.305599999999579</v>
      </c>
      <c r="BM2927" s="137">
        <f t="shared" si="591"/>
        <v>6.5003435755418296E-2</v>
      </c>
      <c r="BN2927" s="137">
        <f t="shared" si="592"/>
        <v>1.4170229654628108E-4</v>
      </c>
      <c r="BO2927" s="137" t="str">
        <f t="shared" si="593"/>
        <v/>
      </c>
      <c r="BP2927" s="137" t="str">
        <f t="shared" si="589"/>
        <v/>
      </c>
    </row>
    <row r="2928" spans="63:68" ht="20.100000000000001" customHeight="1" x14ac:dyDescent="0.25">
      <c r="BK2928" s="137">
        <v>2081</v>
      </c>
      <c r="BL2928" s="137">
        <f t="shared" si="590"/>
        <v>13.311999999999578</v>
      </c>
      <c r="BM2928" s="137">
        <f t="shared" si="591"/>
        <v>6.4861733458872015E-2</v>
      </c>
      <c r="BN2928" s="137">
        <f t="shared" si="592"/>
        <v>1.414194471492658E-4</v>
      </c>
      <c r="BO2928" s="137" t="str">
        <f t="shared" si="593"/>
        <v/>
      </c>
      <c r="BP2928" s="137" t="str">
        <f t="shared" si="589"/>
        <v/>
      </c>
    </row>
    <row r="2929" spans="63:68" ht="20.100000000000001" customHeight="1" x14ac:dyDescent="0.25">
      <c r="BK2929" s="137">
        <v>2082</v>
      </c>
      <c r="BL2929" s="137">
        <f t="shared" si="590"/>
        <v>13.318399999999578</v>
      </c>
      <c r="BM2929" s="137">
        <f t="shared" si="591"/>
        <v>6.4720314011722749E-2</v>
      </c>
      <c r="BN2929" s="137">
        <f t="shared" si="592"/>
        <v>1.4113708082633125E-4</v>
      </c>
      <c r="BO2929" s="137" t="str">
        <f t="shared" si="593"/>
        <v/>
      </c>
      <c r="BP2929" s="137" t="str">
        <f t="shared" si="589"/>
        <v/>
      </c>
    </row>
    <row r="2930" spans="63:68" ht="20.100000000000001" customHeight="1" x14ac:dyDescent="0.25">
      <c r="BK2930" s="137">
        <v>2083</v>
      </c>
      <c r="BL2930" s="137">
        <f t="shared" si="590"/>
        <v>13.324799999999577</v>
      </c>
      <c r="BM2930" s="137">
        <f t="shared" si="591"/>
        <v>6.4579176930896418E-2</v>
      </c>
      <c r="BN2930" s="137">
        <f t="shared" si="592"/>
        <v>1.4085519701682869E-4</v>
      </c>
      <c r="BO2930" s="137" t="str">
        <f t="shared" si="593"/>
        <v/>
      </c>
      <c r="BP2930" s="137" t="str">
        <f t="shared" si="589"/>
        <v/>
      </c>
    </row>
    <row r="2931" spans="63:68" ht="20.100000000000001" customHeight="1" x14ac:dyDescent="0.25">
      <c r="BK2931" s="137">
        <v>2084</v>
      </c>
      <c r="BL2931" s="137">
        <f t="shared" si="590"/>
        <v>13.331199999999576</v>
      </c>
      <c r="BM2931" s="137">
        <f t="shared" si="591"/>
        <v>6.4438321733879589E-2</v>
      </c>
      <c r="BN2931" s="137">
        <f t="shared" si="592"/>
        <v>1.4057379515988733E-4</v>
      </c>
      <c r="BO2931" s="137" t="str">
        <f t="shared" si="593"/>
        <v/>
      </c>
      <c r="BP2931" s="137" t="str">
        <f t="shared" si="589"/>
        <v/>
      </c>
    </row>
    <row r="2932" spans="63:68" ht="20.100000000000001" customHeight="1" x14ac:dyDescent="0.25">
      <c r="BK2932" s="137">
        <v>2085</v>
      </c>
      <c r="BL2932" s="137">
        <f t="shared" si="590"/>
        <v>13.337599999999576</v>
      </c>
      <c r="BM2932" s="137">
        <f t="shared" si="591"/>
        <v>6.4297747938719702E-2</v>
      </c>
      <c r="BN2932" s="137">
        <f t="shared" si="592"/>
        <v>1.4029287469449758E-4</v>
      </c>
      <c r="BO2932" s="137" t="str">
        <f t="shared" si="593"/>
        <v/>
      </c>
      <c r="BP2932" s="137" t="str">
        <f t="shared" si="589"/>
        <v/>
      </c>
    </row>
    <row r="2933" spans="63:68" ht="20.100000000000001" customHeight="1" x14ac:dyDescent="0.25">
      <c r="BK2933" s="137">
        <v>2086</v>
      </c>
      <c r="BL2933" s="137">
        <f t="shared" si="590"/>
        <v>13.343999999999575</v>
      </c>
      <c r="BM2933" s="137">
        <f t="shared" si="591"/>
        <v>6.4157455064025204E-2</v>
      </c>
      <c r="BN2933" s="137">
        <f t="shared" si="592"/>
        <v>1.4001243505927519E-4</v>
      </c>
      <c r="BO2933" s="137" t="str">
        <f t="shared" si="593"/>
        <v/>
      </c>
      <c r="BP2933" s="137" t="str">
        <f t="shared" si="589"/>
        <v/>
      </c>
    </row>
    <row r="2934" spans="63:68" ht="20.100000000000001" customHeight="1" x14ac:dyDescent="0.25">
      <c r="BK2934" s="137">
        <v>2087</v>
      </c>
      <c r="BL2934" s="137">
        <f t="shared" si="590"/>
        <v>13.350399999999574</v>
      </c>
      <c r="BM2934" s="137">
        <f t="shared" si="591"/>
        <v>6.4017442628965929E-2</v>
      </c>
      <c r="BN2934" s="137">
        <f t="shared" si="592"/>
        <v>1.3973247569229463E-4</v>
      </c>
      <c r="BO2934" s="137" t="str">
        <f t="shared" si="593"/>
        <v/>
      </c>
      <c r="BP2934" s="137" t="str">
        <f t="shared" si="589"/>
        <v/>
      </c>
    </row>
    <row r="2935" spans="63:68" ht="20.100000000000001" customHeight="1" x14ac:dyDescent="0.25">
      <c r="BK2935" s="137">
        <v>2088</v>
      </c>
      <c r="BL2935" s="137">
        <f t="shared" si="590"/>
        <v>13.356799999999573</v>
      </c>
      <c r="BM2935" s="137">
        <f t="shared" si="591"/>
        <v>6.3877710153273634E-2</v>
      </c>
      <c r="BN2935" s="137">
        <f t="shared" si="592"/>
        <v>1.3945299603178307E-4</v>
      </c>
      <c r="BO2935" s="137" t="str">
        <f t="shared" si="593"/>
        <v/>
      </c>
      <c r="BP2935" s="137" t="str">
        <f t="shared" si="589"/>
        <v/>
      </c>
    </row>
    <row r="2936" spans="63:68" ht="20.100000000000001" customHeight="1" x14ac:dyDescent="0.25">
      <c r="BK2936" s="137">
        <v>2089</v>
      </c>
      <c r="BL2936" s="137">
        <f t="shared" si="590"/>
        <v>13.363199999999573</v>
      </c>
      <c r="BM2936" s="137">
        <f t="shared" si="591"/>
        <v>6.3738257157241851E-2</v>
      </c>
      <c r="BN2936" s="137">
        <f t="shared" si="592"/>
        <v>1.3917399551553744E-4</v>
      </c>
      <c r="BO2936" s="137" t="str">
        <f t="shared" si="593"/>
        <v/>
      </c>
      <c r="BP2936" s="137" t="str">
        <f t="shared" si="589"/>
        <v/>
      </c>
    </row>
    <row r="2937" spans="63:68" ht="20.100000000000001" customHeight="1" x14ac:dyDescent="0.25">
      <c r="BK2937" s="137">
        <v>2090</v>
      </c>
      <c r="BL2937" s="137">
        <f t="shared" si="590"/>
        <v>13.369599999999572</v>
      </c>
      <c r="BM2937" s="137">
        <f t="shared" si="591"/>
        <v>6.3599083161726314E-2</v>
      </c>
      <c r="BN2937" s="137">
        <f t="shared" si="592"/>
        <v>1.3889547358086896E-4</v>
      </c>
      <c r="BO2937" s="137" t="str">
        <f t="shared" si="593"/>
        <v/>
      </c>
      <c r="BP2937" s="137" t="str">
        <f t="shared" si="589"/>
        <v/>
      </c>
    </row>
    <row r="2938" spans="63:68" ht="20.100000000000001" customHeight="1" x14ac:dyDescent="0.25">
      <c r="BK2938" s="137">
        <v>2091</v>
      </c>
      <c r="BL2938" s="137">
        <f t="shared" si="590"/>
        <v>13.375999999999571</v>
      </c>
      <c r="BM2938" s="137">
        <f t="shared" si="591"/>
        <v>6.3460187688145445E-2</v>
      </c>
      <c r="BN2938" s="137">
        <f t="shared" si="592"/>
        <v>1.3861742966501944E-4</v>
      </c>
      <c r="BO2938" s="137" t="str">
        <f t="shared" si="593"/>
        <v/>
      </c>
      <c r="BP2938" s="137" t="str">
        <f t="shared" si="589"/>
        <v/>
      </c>
    </row>
    <row r="2939" spans="63:68" ht="20.100000000000001" customHeight="1" x14ac:dyDescent="0.25">
      <c r="BK2939" s="137">
        <v>2092</v>
      </c>
      <c r="BL2939" s="137">
        <f t="shared" si="590"/>
        <v>13.382399999999571</v>
      </c>
      <c r="BM2939" s="137">
        <f t="shared" si="591"/>
        <v>6.3321570258480425E-2</v>
      </c>
      <c r="BN2939" s="137">
        <f t="shared" si="592"/>
        <v>1.3833986320511971E-4</v>
      </c>
      <c r="BO2939" s="137" t="str">
        <f t="shared" si="593"/>
        <v/>
      </c>
      <c r="BP2939" s="137" t="str">
        <f t="shared" si="589"/>
        <v/>
      </c>
    </row>
    <row r="2940" spans="63:68" ht="20.100000000000001" customHeight="1" x14ac:dyDescent="0.25">
      <c r="BK2940" s="137">
        <v>2093</v>
      </c>
      <c r="BL2940" s="137">
        <f t="shared" si="590"/>
        <v>13.38879999999957</v>
      </c>
      <c r="BM2940" s="137">
        <f t="shared" si="591"/>
        <v>6.3183230395275305E-2</v>
      </c>
      <c r="BN2940" s="137">
        <f t="shared" si="592"/>
        <v>1.3806277363767605E-4</v>
      </c>
      <c r="BO2940" s="137" t="str">
        <f t="shared" si="593"/>
        <v/>
      </c>
      <c r="BP2940" s="137" t="str">
        <f t="shared" si="589"/>
        <v/>
      </c>
    </row>
    <row r="2941" spans="63:68" ht="20.100000000000001" customHeight="1" x14ac:dyDescent="0.25">
      <c r="BK2941" s="137">
        <v>2094</v>
      </c>
      <c r="BL2941" s="137">
        <f t="shared" si="590"/>
        <v>13.395199999999569</v>
      </c>
      <c r="BM2941" s="137">
        <f t="shared" si="591"/>
        <v>6.3045167621637629E-2</v>
      </c>
      <c r="BN2941" s="137">
        <f t="shared" si="592"/>
        <v>1.3778616039927805E-4</v>
      </c>
      <c r="BO2941" s="137" t="str">
        <f t="shared" si="593"/>
        <v/>
      </c>
      <c r="BP2941" s="137" t="str">
        <f t="shared" si="589"/>
        <v/>
      </c>
    </row>
    <row r="2942" spans="63:68" ht="20.100000000000001" customHeight="1" x14ac:dyDescent="0.25">
      <c r="BK2942" s="137">
        <v>2095</v>
      </c>
      <c r="BL2942" s="137">
        <f t="shared" si="590"/>
        <v>13.401599999999569</v>
      </c>
      <c r="BM2942" s="137">
        <f t="shared" si="591"/>
        <v>6.2907381461238351E-2</v>
      </c>
      <c r="BN2942" s="137">
        <f t="shared" si="592"/>
        <v>1.3751002292596015E-4</v>
      </c>
      <c r="BO2942" s="137" t="str">
        <f t="shared" si="593"/>
        <v/>
      </c>
      <c r="BP2942" s="137" t="str">
        <f t="shared" si="589"/>
        <v/>
      </c>
    </row>
    <row r="2943" spans="63:68" ht="20.100000000000001" customHeight="1" x14ac:dyDescent="0.25">
      <c r="BK2943" s="137">
        <v>2096</v>
      </c>
      <c r="BL2943" s="137">
        <f t="shared" si="590"/>
        <v>13.407999999999568</v>
      </c>
      <c r="BM2943" s="137">
        <f t="shared" si="591"/>
        <v>6.2769871438312391E-2</v>
      </c>
      <c r="BN2943" s="137">
        <f t="shared" si="592"/>
        <v>1.3723436065390948E-4</v>
      </c>
      <c r="BO2943" s="137" t="str">
        <f t="shared" si="593"/>
        <v/>
      </c>
      <c r="BP2943" s="137" t="str">
        <f t="shared" si="589"/>
        <v/>
      </c>
    </row>
    <row r="2944" spans="63:68" ht="20.100000000000001" customHeight="1" x14ac:dyDescent="0.25">
      <c r="BK2944" s="137">
        <v>2097</v>
      </c>
      <c r="BL2944" s="137">
        <f t="shared" si="590"/>
        <v>13.414399999999567</v>
      </c>
      <c r="BM2944" s="137">
        <f t="shared" si="591"/>
        <v>6.2632637077658482E-2</v>
      </c>
      <c r="BN2944" s="137">
        <f t="shared" si="592"/>
        <v>1.3695917301865396E-4</v>
      </c>
      <c r="BO2944" s="137" t="str">
        <f t="shared" si="593"/>
        <v/>
      </c>
      <c r="BP2944" s="137" t="str">
        <f t="shared" si="589"/>
        <v/>
      </c>
    </row>
    <row r="2945" spans="63:68" ht="20.100000000000001" customHeight="1" x14ac:dyDescent="0.25">
      <c r="BK2945" s="137">
        <v>2098</v>
      </c>
      <c r="BL2945" s="137">
        <f t="shared" si="590"/>
        <v>13.420799999999566</v>
      </c>
      <c r="BM2945" s="137">
        <f t="shared" si="591"/>
        <v>6.2495677904639828E-2</v>
      </c>
      <c r="BN2945" s="137">
        <f t="shared" si="592"/>
        <v>1.3668445945590191E-4</v>
      </c>
      <c r="BO2945" s="137" t="str">
        <f t="shared" si="593"/>
        <v/>
      </c>
      <c r="BP2945" s="137" t="str">
        <f t="shared" si="589"/>
        <v/>
      </c>
    </row>
    <row r="2946" spans="63:68" ht="20.100000000000001" customHeight="1" x14ac:dyDescent="0.25">
      <c r="BK2946" s="137">
        <v>2099</v>
      </c>
      <c r="BL2946" s="137">
        <f t="shared" si="590"/>
        <v>13.427199999999566</v>
      </c>
      <c r="BM2946" s="137">
        <f t="shared" si="591"/>
        <v>6.2358993445183926E-2</v>
      </c>
      <c r="BN2946" s="137">
        <f t="shared" si="592"/>
        <v>1.3641021940057063E-4</v>
      </c>
      <c r="BO2946" s="137" t="str">
        <f t="shared" si="593"/>
        <v/>
      </c>
      <c r="BP2946" s="137" t="str">
        <f t="shared" si="589"/>
        <v/>
      </c>
    </row>
    <row r="2947" spans="63:68" ht="20.100000000000001" customHeight="1" x14ac:dyDescent="0.25">
      <c r="BK2947" s="137">
        <v>2100</v>
      </c>
      <c r="BL2947" s="137">
        <f t="shared" si="590"/>
        <v>13.433599999999565</v>
      </c>
      <c r="BM2947" s="137">
        <f t="shared" si="591"/>
        <v>6.2222583225783355E-2</v>
      </c>
      <c r="BN2947" s="137">
        <f t="shared" si="592"/>
        <v>1.3613645228804927E-4</v>
      </c>
      <c r="BO2947" s="137" t="str">
        <f t="shared" si="593"/>
        <v/>
      </c>
      <c r="BP2947" s="137" t="str">
        <f t="shared" si="589"/>
        <v/>
      </c>
    </row>
    <row r="2948" spans="63:68" ht="20.100000000000001" customHeight="1" x14ac:dyDescent="0.25">
      <c r="BK2948" s="137">
        <v>2101</v>
      </c>
      <c r="BL2948" s="137">
        <f t="shared" si="590"/>
        <v>13.439999999999564</v>
      </c>
      <c r="BM2948" s="137">
        <f t="shared" si="591"/>
        <v>6.2086446773495306E-2</v>
      </c>
      <c r="BN2948" s="137">
        <f t="shared" si="592"/>
        <v>1.3586315755297063E-4</v>
      </c>
      <c r="BO2948" s="137" t="str">
        <f t="shared" si="593"/>
        <v/>
      </c>
      <c r="BP2948" s="137" t="str">
        <f t="shared" si="589"/>
        <v/>
      </c>
    </row>
    <row r="2949" spans="63:68" ht="20.100000000000001" customHeight="1" x14ac:dyDescent="0.25">
      <c r="BK2949" s="137">
        <v>2102</v>
      </c>
      <c r="BL2949" s="137">
        <f t="shared" si="590"/>
        <v>13.446399999999564</v>
      </c>
      <c r="BM2949" s="137">
        <f t="shared" si="591"/>
        <v>6.1950583615942335E-2</v>
      </c>
      <c r="BN2949" s="137">
        <f t="shared" si="592"/>
        <v>1.3559033462996056E-4</v>
      </c>
      <c r="BO2949" s="137" t="str">
        <f t="shared" si="593"/>
        <v/>
      </c>
      <c r="BP2949" s="137" t="str">
        <f t="shared" si="589"/>
        <v/>
      </c>
    </row>
    <row r="2950" spans="63:68" ht="20.100000000000001" customHeight="1" x14ac:dyDescent="0.25">
      <c r="BK2950" s="137">
        <v>2103</v>
      </c>
      <c r="BL2950" s="137">
        <f t="shared" si="590"/>
        <v>13.452799999999563</v>
      </c>
      <c r="BM2950" s="137">
        <f t="shared" si="591"/>
        <v>6.1814993281312375E-2</v>
      </c>
      <c r="BN2950" s="137">
        <f t="shared" si="592"/>
        <v>1.3531798295340208E-4</v>
      </c>
      <c r="BO2950" s="137" t="str">
        <f t="shared" si="593"/>
        <v/>
      </c>
      <c r="BP2950" s="137" t="str">
        <f t="shared" si="589"/>
        <v/>
      </c>
    </row>
    <row r="2951" spans="63:68" ht="20.100000000000001" customHeight="1" x14ac:dyDescent="0.25">
      <c r="BK2951" s="137">
        <v>2104</v>
      </c>
      <c r="BL2951" s="137">
        <f t="shared" si="590"/>
        <v>13.459199999999562</v>
      </c>
      <c r="BM2951" s="137">
        <f t="shared" si="591"/>
        <v>6.1679675298358973E-2</v>
      </c>
      <c r="BN2951" s="137">
        <f t="shared" si="592"/>
        <v>1.3504610195753247E-4</v>
      </c>
      <c r="BO2951" s="137" t="str">
        <f t="shared" si="593"/>
        <v/>
      </c>
      <c r="BP2951" s="137" t="str">
        <f t="shared" si="589"/>
        <v/>
      </c>
    </row>
    <row r="2952" spans="63:68" ht="20.100000000000001" customHeight="1" x14ac:dyDescent="0.25">
      <c r="BK2952" s="137">
        <v>2105</v>
      </c>
      <c r="BL2952" s="137">
        <f t="shared" si="590"/>
        <v>13.465599999999561</v>
      </c>
      <c r="BM2952" s="137">
        <f t="shared" si="591"/>
        <v>6.154462919640144E-2</v>
      </c>
      <c r="BN2952" s="137">
        <f t="shared" si="592"/>
        <v>1.3477469107624207E-4</v>
      </c>
      <c r="BO2952" s="137" t="str">
        <f t="shared" si="593"/>
        <v/>
      </c>
      <c r="BP2952" s="137" t="str">
        <f t="shared" si="589"/>
        <v/>
      </c>
    </row>
    <row r="2953" spans="63:68" ht="20.100000000000001" customHeight="1" x14ac:dyDescent="0.25">
      <c r="BK2953" s="137">
        <v>2106</v>
      </c>
      <c r="BL2953" s="137">
        <f t="shared" si="590"/>
        <v>13.471999999999561</v>
      </c>
      <c r="BM2953" s="137">
        <f t="shared" si="591"/>
        <v>6.1409854505325198E-2</v>
      </c>
      <c r="BN2953" s="137">
        <f t="shared" si="592"/>
        <v>1.3450374974337959E-4</v>
      </c>
      <c r="BO2953" s="137" t="str">
        <f t="shared" si="593"/>
        <v/>
      </c>
      <c r="BP2953" s="137" t="str">
        <f t="shared" si="589"/>
        <v/>
      </c>
    </row>
    <row r="2954" spans="63:68" ht="20.100000000000001" customHeight="1" x14ac:dyDescent="0.25">
      <c r="BK2954" s="137">
        <v>2107</v>
      </c>
      <c r="BL2954" s="137">
        <f t="shared" si="590"/>
        <v>13.47839999999956</v>
      </c>
      <c r="BM2954" s="137">
        <f t="shared" si="591"/>
        <v>6.1275350755581819E-2</v>
      </c>
      <c r="BN2954" s="137">
        <f t="shared" si="592"/>
        <v>1.3423327739249535E-4</v>
      </c>
      <c r="BO2954" s="137" t="str">
        <f t="shared" si="593"/>
        <v/>
      </c>
      <c r="BP2954" s="137" t="str">
        <f t="shared" si="589"/>
        <v/>
      </c>
    </row>
    <row r="2955" spans="63:68" ht="20.100000000000001" customHeight="1" x14ac:dyDescent="0.25">
      <c r="BK2955" s="137">
        <v>2108</v>
      </c>
      <c r="BL2955" s="137">
        <f t="shared" si="590"/>
        <v>13.484799999999559</v>
      </c>
      <c r="BM2955" s="137">
        <f t="shared" si="591"/>
        <v>6.1141117478189323E-2</v>
      </c>
      <c r="BN2955" s="137">
        <f t="shared" si="592"/>
        <v>1.3396327345696624E-4</v>
      </c>
      <c r="BO2955" s="137" t="str">
        <f t="shared" si="593"/>
        <v/>
      </c>
      <c r="BP2955" s="137" t="str">
        <f t="shared" si="589"/>
        <v/>
      </c>
    </row>
    <row r="2956" spans="63:68" ht="20.100000000000001" customHeight="1" x14ac:dyDescent="0.25">
      <c r="BK2956" s="137">
        <v>2109</v>
      </c>
      <c r="BL2956" s="137">
        <f t="shared" si="590"/>
        <v>13.491199999999559</v>
      </c>
      <c r="BM2956" s="137">
        <f t="shared" si="591"/>
        <v>6.1007154204732357E-2</v>
      </c>
      <c r="BN2956" s="137">
        <f t="shared" si="592"/>
        <v>1.3369373736987766E-4</v>
      </c>
      <c r="BO2956" s="137" t="str">
        <f t="shared" si="593"/>
        <v/>
      </c>
      <c r="BP2956" s="137" t="str">
        <f t="shared" si="589"/>
        <v/>
      </c>
    </row>
    <row r="2957" spans="63:68" ht="20.100000000000001" customHeight="1" x14ac:dyDescent="0.25">
      <c r="BK2957" s="137">
        <v>2110</v>
      </c>
      <c r="BL2957" s="137">
        <f t="shared" si="590"/>
        <v>13.497599999999558</v>
      </c>
      <c r="BM2957" s="137">
        <f t="shared" si="591"/>
        <v>6.0873460467362479E-2</v>
      </c>
      <c r="BN2957" s="137">
        <f t="shared" si="592"/>
        <v>1.3342466856463425E-4</v>
      </c>
      <c r="BO2957" s="137" t="str">
        <f t="shared" si="593"/>
        <v/>
      </c>
      <c r="BP2957" s="137" t="str">
        <f t="shared" si="589"/>
        <v/>
      </c>
    </row>
    <row r="2958" spans="63:68" ht="20.100000000000001" customHeight="1" x14ac:dyDescent="0.25">
      <c r="BK2958" s="137">
        <v>2111</v>
      </c>
      <c r="BL2958" s="137">
        <f t="shared" si="590"/>
        <v>13.503999999999557</v>
      </c>
      <c r="BM2958" s="137">
        <f t="shared" si="591"/>
        <v>6.0740035798797845E-2</v>
      </c>
      <c r="BN2958" s="137">
        <f t="shared" si="592"/>
        <v>1.3315606647360673E-4</v>
      </c>
      <c r="BO2958" s="137" t="str">
        <f t="shared" si="593"/>
        <v/>
      </c>
      <c r="BP2958" s="137" t="str">
        <f t="shared" si="589"/>
        <v/>
      </c>
    </row>
    <row r="2959" spans="63:68" ht="20.100000000000001" customHeight="1" x14ac:dyDescent="0.25">
      <c r="BK2959" s="137">
        <v>2112</v>
      </c>
      <c r="BL2959" s="137">
        <f t="shared" si="590"/>
        <v>13.510399999999557</v>
      </c>
      <c r="BM2959" s="137">
        <f t="shared" si="591"/>
        <v>6.0606879732324238E-2</v>
      </c>
      <c r="BN2959" s="137">
        <f t="shared" si="592"/>
        <v>1.3288793052981807E-4</v>
      </c>
      <c r="BO2959" s="137" t="str">
        <f t="shared" si="593"/>
        <v/>
      </c>
      <c r="BP2959" s="137" t="str">
        <f t="shared" si="589"/>
        <v/>
      </c>
    </row>
    <row r="2960" spans="63:68" ht="20.100000000000001" customHeight="1" x14ac:dyDescent="0.25">
      <c r="BK2960" s="137">
        <v>2113</v>
      </c>
      <c r="BL2960" s="137">
        <f t="shared" si="590"/>
        <v>13.516799999999556</v>
      </c>
      <c r="BM2960" s="137">
        <f t="shared" si="591"/>
        <v>6.047399180179442E-2</v>
      </c>
      <c r="BN2960" s="137">
        <f t="shared" si="592"/>
        <v>1.3262026016548634E-4</v>
      </c>
      <c r="BO2960" s="137" t="str">
        <f t="shared" si="593"/>
        <v/>
      </c>
      <c r="BP2960" s="137" t="str">
        <f t="shared" ref="BP2960:BP3023" si="594">IF($BM2960&lt;(1-$BI$860),$BN2960,"")</f>
        <v/>
      </c>
    </row>
    <row r="2961" spans="63:68" ht="20.100000000000001" customHeight="1" x14ac:dyDescent="0.25">
      <c r="BK2961" s="137">
        <v>2114</v>
      </c>
      <c r="BL2961" s="137">
        <f t="shared" si="590"/>
        <v>13.523199999999555</v>
      </c>
      <c r="BM2961" s="137">
        <f t="shared" si="591"/>
        <v>6.0341371541628934E-2</v>
      </c>
      <c r="BN2961" s="137">
        <f t="shared" si="592"/>
        <v>1.3235305481320431E-4</v>
      </c>
      <c r="BO2961" s="137" t="str">
        <f t="shared" si="593"/>
        <v/>
      </c>
      <c r="BP2961" s="137" t="str">
        <f t="shared" si="594"/>
        <v/>
      </c>
    </row>
    <row r="2962" spans="63:68" ht="20.100000000000001" customHeight="1" x14ac:dyDescent="0.25">
      <c r="BK2962" s="137">
        <v>2115</v>
      </c>
      <c r="BL2962" s="137">
        <f t="shared" si="590"/>
        <v>13.529599999999554</v>
      </c>
      <c r="BM2962" s="137">
        <f t="shared" si="591"/>
        <v>6.020901848681573E-2</v>
      </c>
      <c r="BN2962" s="137">
        <f t="shared" si="592"/>
        <v>1.3208631390497494E-4</v>
      </c>
      <c r="BO2962" s="137" t="str">
        <f t="shared" si="593"/>
        <v/>
      </c>
      <c r="BP2962" s="137" t="str">
        <f t="shared" si="594"/>
        <v/>
      </c>
    </row>
    <row r="2963" spans="63:68" ht="20.100000000000001" customHeight="1" x14ac:dyDescent="0.25">
      <c r="BK2963" s="137">
        <v>2116</v>
      </c>
      <c r="BL2963" s="137">
        <f t="shared" si="590"/>
        <v>13.535999999999554</v>
      </c>
      <c r="BM2963" s="137">
        <f t="shared" si="591"/>
        <v>6.0076932172910755E-2</v>
      </c>
      <c r="BN2963" s="137">
        <f t="shared" si="592"/>
        <v>1.318200368728914E-4</v>
      </c>
      <c r="BO2963" s="137" t="str">
        <f t="shared" si="593"/>
        <v/>
      </c>
      <c r="BP2963" s="137" t="str">
        <f t="shared" si="594"/>
        <v/>
      </c>
    </row>
    <row r="2964" spans="63:68" ht="20.100000000000001" customHeight="1" x14ac:dyDescent="0.25">
      <c r="BK2964" s="137">
        <v>2117</v>
      </c>
      <c r="BL2964" s="137">
        <f t="shared" si="590"/>
        <v>13.542399999999553</v>
      </c>
      <c r="BM2964" s="137">
        <f t="shared" si="591"/>
        <v>5.9945112136037863E-2</v>
      </c>
      <c r="BN2964" s="137">
        <f t="shared" si="592"/>
        <v>1.3155422314867216E-4</v>
      </c>
      <c r="BO2964" s="137" t="str">
        <f t="shared" si="593"/>
        <v/>
      </c>
      <c r="BP2964" s="137" t="str">
        <f t="shared" si="594"/>
        <v/>
      </c>
    </row>
    <row r="2965" spans="63:68" ht="20.100000000000001" customHeight="1" x14ac:dyDescent="0.25">
      <c r="BK2965" s="137">
        <v>2118</v>
      </c>
      <c r="BL2965" s="137">
        <f t="shared" si="590"/>
        <v>13.548799999999552</v>
      </c>
      <c r="BM2965" s="137">
        <f t="shared" si="591"/>
        <v>5.9813557912889191E-2</v>
      </c>
      <c r="BN2965" s="137">
        <f t="shared" si="592"/>
        <v>1.3128887216424384E-4</v>
      </c>
      <c r="BO2965" s="137" t="str">
        <f t="shared" si="593"/>
        <v/>
      </c>
      <c r="BP2965" s="137" t="str">
        <f t="shared" si="594"/>
        <v/>
      </c>
    </row>
    <row r="2966" spans="63:68" ht="20.100000000000001" customHeight="1" x14ac:dyDescent="0.25">
      <c r="BK2966" s="137">
        <v>2119</v>
      </c>
      <c r="BL2966" s="137">
        <f t="shared" si="590"/>
        <v>13.555199999999552</v>
      </c>
      <c r="BM2966" s="137">
        <f t="shared" si="591"/>
        <v>5.9682269040724947E-2</v>
      </c>
      <c r="BN2966" s="137">
        <f t="shared" si="592"/>
        <v>1.310239833509988E-4</v>
      </c>
      <c r="BO2966" s="137" t="str">
        <f t="shared" si="593"/>
        <v/>
      </c>
      <c r="BP2966" s="137" t="str">
        <f t="shared" si="594"/>
        <v/>
      </c>
    </row>
    <row r="2967" spans="63:68" ht="20.100000000000001" customHeight="1" x14ac:dyDescent="0.25">
      <c r="BK2967" s="137">
        <v>2120</v>
      </c>
      <c r="BL2967" s="137">
        <f t="shared" si="590"/>
        <v>13.561599999999551</v>
      </c>
      <c r="BM2967" s="137">
        <f t="shared" si="591"/>
        <v>5.9551245057373949E-2</v>
      </c>
      <c r="BN2967" s="137">
        <f t="shared" si="592"/>
        <v>1.3075955614040569E-4</v>
      </c>
      <c r="BO2967" s="137" t="str">
        <f t="shared" si="593"/>
        <v/>
      </c>
      <c r="BP2967" s="137" t="str">
        <f t="shared" si="594"/>
        <v/>
      </c>
    </row>
    <row r="2968" spans="63:68" ht="20.100000000000001" customHeight="1" x14ac:dyDescent="0.25">
      <c r="BK2968" s="137">
        <v>2121</v>
      </c>
      <c r="BL2968" s="137">
        <f t="shared" si="590"/>
        <v>13.56799999999955</v>
      </c>
      <c r="BM2968" s="137">
        <f t="shared" si="591"/>
        <v>5.9420485501233543E-2</v>
      </c>
      <c r="BN2968" s="137">
        <f t="shared" si="592"/>
        <v>1.304955899637944E-4</v>
      </c>
      <c r="BO2968" s="137" t="str">
        <f t="shared" si="593"/>
        <v/>
      </c>
      <c r="BP2968" s="137" t="str">
        <f t="shared" si="594"/>
        <v/>
      </c>
    </row>
    <row r="2969" spans="63:68" ht="20.100000000000001" customHeight="1" x14ac:dyDescent="0.25">
      <c r="BK2969" s="137">
        <v>2122</v>
      </c>
      <c r="BL2969" s="137">
        <f t="shared" si="590"/>
        <v>13.574399999999549</v>
      </c>
      <c r="BM2969" s="137">
        <f t="shared" si="591"/>
        <v>5.9289989911269748E-2</v>
      </c>
      <c r="BN2969" s="137">
        <f t="shared" si="592"/>
        <v>1.3023208425225891E-4</v>
      </c>
      <c r="BO2969" s="137" t="str">
        <f t="shared" si="593"/>
        <v/>
      </c>
      <c r="BP2969" s="137" t="str">
        <f t="shared" si="594"/>
        <v/>
      </c>
    </row>
    <row r="2970" spans="63:68" ht="20.100000000000001" customHeight="1" x14ac:dyDescent="0.25">
      <c r="BK2970" s="137">
        <v>2123</v>
      </c>
      <c r="BL2970" s="137">
        <f t="shared" si="590"/>
        <v>13.580799999999549</v>
      </c>
      <c r="BM2970" s="137">
        <f t="shared" si="591"/>
        <v>5.915975782701749E-2</v>
      </c>
      <c r="BN2970" s="137">
        <f t="shared" si="592"/>
        <v>1.2996903843674745E-4</v>
      </c>
      <c r="BO2970" s="137" t="str">
        <f t="shared" si="593"/>
        <v/>
      </c>
      <c r="BP2970" s="137" t="str">
        <f t="shared" si="594"/>
        <v/>
      </c>
    </row>
    <row r="2971" spans="63:68" ht="20.100000000000001" customHeight="1" x14ac:dyDescent="0.25">
      <c r="BK2971" s="137">
        <v>2124</v>
      </c>
      <c r="BL2971" s="137">
        <f t="shared" si="590"/>
        <v>13.587199999999548</v>
      </c>
      <c r="BM2971" s="137">
        <f t="shared" si="591"/>
        <v>5.9029788788580742E-2</v>
      </c>
      <c r="BN2971" s="137">
        <f t="shared" si="592"/>
        <v>1.2970645194831237E-4</v>
      </c>
      <c r="BO2971" s="137" t="str">
        <f t="shared" si="593"/>
        <v/>
      </c>
      <c r="BP2971" s="137" t="str">
        <f t="shared" si="594"/>
        <v/>
      </c>
    </row>
    <row r="2972" spans="63:68" ht="20.100000000000001" customHeight="1" x14ac:dyDescent="0.25">
      <c r="BK2972" s="137">
        <v>2125</v>
      </c>
      <c r="BL2972" s="137">
        <f t="shared" si="590"/>
        <v>13.593599999999547</v>
      </c>
      <c r="BM2972" s="137">
        <f t="shared" si="591"/>
        <v>5.890008233663243E-2</v>
      </c>
      <c r="BN2972" s="137">
        <f t="shared" si="592"/>
        <v>1.2944432421767293E-4</v>
      </c>
      <c r="BO2972" s="137" t="str">
        <f t="shared" si="593"/>
        <v/>
      </c>
      <c r="BP2972" s="137" t="str">
        <f t="shared" si="594"/>
        <v/>
      </c>
    </row>
    <row r="2973" spans="63:68" ht="20.100000000000001" customHeight="1" x14ac:dyDescent="0.25">
      <c r="BK2973" s="137">
        <v>2126</v>
      </c>
      <c r="BL2973" s="137">
        <f t="shared" si="590"/>
        <v>13.599999999999547</v>
      </c>
      <c r="BM2973" s="137">
        <f t="shared" si="591"/>
        <v>5.8770638012414757E-2</v>
      </c>
      <c r="BN2973" s="137">
        <f t="shared" si="592"/>
        <v>1.2918265467543738E-4</v>
      </c>
      <c r="BO2973" s="137" t="str">
        <f t="shared" si="593"/>
        <v/>
      </c>
      <c r="BP2973" s="137" t="str">
        <f t="shared" si="594"/>
        <v/>
      </c>
    </row>
    <row r="2974" spans="63:68" ht="20.100000000000001" customHeight="1" x14ac:dyDescent="0.25">
      <c r="BK2974" s="137">
        <v>2127</v>
      </c>
      <c r="BL2974" s="137">
        <f t="shared" si="590"/>
        <v>13.606399999999546</v>
      </c>
      <c r="BM2974" s="137">
        <f t="shared" si="591"/>
        <v>5.8641455357739319E-2</v>
      </c>
      <c r="BN2974" s="137">
        <f t="shared" si="592"/>
        <v>1.2892144275205436E-4</v>
      </c>
      <c r="BO2974" s="137" t="str">
        <f t="shared" si="593"/>
        <v/>
      </c>
      <c r="BP2974" s="137" t="str">
        <f t="shared" si="594"/>
        <v/>
      </c>
    </row>
    <row r="2975" spans="63:68" ht="20.100000000000001" customHeight="1" x14ac:dyDescent="0.25">
      <c r="BK2975" s="137">
        <v>2128</v>
      </c>
      <c r="BL2975" s="137">
        <f t="shared" si="590"/>
        <v>13.612799999999545</v>
      </c>
      <c r="BM2975" s="137">
        <f t="shared" si="591"/>
        <v>5.8512533914987265E-2</v>
      </c>
      <c r="BN2975" s="137">
        <f t="shared" si="592"/>
        <v>1.2866068787818763E-4</v>
      </c>
      <c r="BO2975" s="137" t="str">
        <f t="shared" si="593"/>
        <v/>
      </c>
      <c r="BP2975" s="137" t="str">
        <f t="shared" si="594"/>
        <v/>
      </c>
    </row>
    <row r="2976" spans="63:68" ht="20.100000000000001" customHeight="1" x14ac:dyDescent="0.25">
      <c r="BK2976" s="137">
        <v>2129</v>
      </c>
      <c r="BL2976" s="137">
        <f t="shared" si="590"/>
        <v>13.619199999999545</v>
      </c>
      <c r="BM2976" s="137">
        <f t="shared" si="591"/>
        <v>5.8383873227109077E-2</v>
      </c>
      <c r="BN2976" s="137">
        <f t="shared" si="592"/>
        <v>1.2840038948398746E-4</v>
      </c>
      <c r="BO2976" s="137" t="str">
        <f t="shared" si="593"/>
        <v/>
      </c>
      <c r="BP2976" s="137" t="str">
        <f t="shared" si="594"/>
        <v/>
      </c>
    </row>
    <row r="2977" spans="63:68" ht="20.100000000000001" customHeight="1" x14ac:dyDescent="0.25">
      <c r="BK2977" s="137">
        <v>2130</v>
      </c>
      <c r="BL2977" s="137">
        <f t="shared" si="590"/>
        <v>13.625599999999544</v>
      </c>
      <c r="BM2977" s="137">
        <f t="shared" si="591"/>
        <v>5.825547283762509E-2</v>
      </c>
      <c r="BN2977" s="137">
        <f t="shared" si="592"/>
        <v>1.2814054699970823E-4</v>
      </c>
      <c r="BO2977" s="137" t="str">
        <f t="shared" si="593"/>
        <v/>
      </c>
      <c r="BP2977" s="137" t="str">
        <f t="shared" si="594"/>
        <v/>
      </c>
    </row>
    <row r="2978" spans="63:68" ht="20.100000000000001" customHeight="1" x14ac:dyDescent="0.25">
      <c r="BK2978" s="137">
        <v>2131</v>
      </c>
      <c r="BL2978" s="137">
        <f t="shared" si="590"/>
        <v>13.631999999999543</v>
      </c>
      <c r="BM2978" s="137">
        <f t="shared" si="591"/>
        <v>5.8127332290625382E-2</v>
      </c>
      <c r="BN2978" s="137">
        <f t="shared" si="592"/>
        <v>1.2788115985541693E-4</v>
      </c>
      <c r="BO2978" s="137" t="str">
        <f t="shared" si="593"/>
        <v/>
      </c>
      <c r="BP2978" s="137" t="str">
        <f t="shared" si="594"/>
        <v/>
      </c>
    </row>
    <row r="2979" spans="63:68" ht="20.100000000000001" customHeight="1" x14ac:dyDescent="0.25">
      <c r="BK2979" s="137">
        <v>2132</v>
      </c>
      <c r="BL2979" s="137">
        <f t="shared" si="590"/>
        <v>13.638399999999542</v>
      </c>
      <c r="BM2979" s="137">
        <f t="shared" si="591"/>
        <v>5.7999451130769965E-2</v>
      </c>
      <c r="BN2979" s="137">
        <f t="shared" si="592"/>
        <v>1.2762222748131241E-4</v>
      </c>
      <c r="BO2979" s="137" t="str">
        <f t="shared" si="593"/>
        <v/>
      </c>
      <c r="BP2979" s="137" t="str">
        <f t="shared" si="594"/>
        <v/>
      </c>
    </row>
    <row r="2980" spans="63:68" ht="20.100000000000001" customHeight="1" x14ac:dyDescent="0.25">
      <c r="BK2980" s="137">
        <v>2133</v>
      </c>
      <c r="BL2980" s="137">
        <f t="shared" si="590"/>
        <v>13.644799999999542</v>
      </c>
      <c r="BM2980" s="137">
        <f t="shared" si="591"/>
        <v>5.7871828903288652E-2</v>
      </c>
      <c r="BN2980" s="137">
        <f t="shared" si="592"/>
        <v>1.2736374930713557E-4</v>
      </c>
      <c r="BO2980" s="137" t="str">
        <f t="shared" si="593"/>
        <v/>
      </c>
      <c r="BP2980" s="137" t="str">
        <f t="shared" si="594"/>
        <v/>
      </c>
    </row>
    <row r="2981" spans="63:68" ht="20.100000000000001" customHeight="1" x14ac:dyDescent="0.25">
      <c r="BK2981" s="137">
        <v>2134</v>
      </c>
      <c r="BL2981" s="137">
        <f t="shared" ref="BL2981:BL3044" si="595">BL2980+$BO$845</f>
        <v>13.651199999999541</v>
      </c>
      <c r="BM2981" s="137">
        <f t="shared" ref="BM2981:BM3044" si="596">_xlfn.CHISQ.DIST.RT(BL2981,7)</f>
        <v>5.7744465153981517E-2</v>
      </c>
      <c r="BN2981" s="137">
        <f t="shared" ref="BN2981:BN3044" si="597">BM2981-BM2982</f>
        <v>1.2710572476275911E-4</v>
      </c>
      <c r="BO2981" s="137" t="str">
        <f t="shared" ref="BO2981:BO3044" si="598">IF(BM2981&lt;(1-$BI$852),BN2981,"")</f>
        <v/>
      </c>
      <c r="BP2981" s="137" t="str">
        <f t="shared" si="594"/>
        <v/>
      </c>
    </row>
    <row r="2982" spans="63:68" ht="20.100000000000001" customHeight="1" x14ac:dyDescent="0.25">
      <c r="BK2982" s="137">
        <v>2135</v>
      </c>
      <c r="BL2982" s="137">
        <f t="shared" si="595"/>
        <v>13.65759999999954</v>
      </c>
      <c r="BM2982" s="137">
        <f t="shared" si="596"/>
        <v>5.7617359429218758E-2</v>
      </c>
      <c r="BN2982" s="137">
        <f t="shared" si="597"/>
        <v>1.268481532780627E-4</v>
      </c>
      <c r="BO2982" s="137" t="str">
        <f t="shared" si="598"/>
        <v/>
      </c>
      <c r="BP2982" s="137" t="str">
        <f t="shared" si="594"/>
        <v/>
      </c>
    </row>
    <row r="2983" spans="63:68" ht="20.100000000000001" customHeight="1" x14ac:dyDescent="0.25">
      <c r="BK2983" s="137">
        <v>2136</v>
      </c>
      <c r="BL2983" s="137">
        <f t="shared" si="595"/>
        <v>13.66399999999954</v>
      </c>
      <c r="BM2983" s="137">
        <f t="shared" si="596"/>
        <v>5.7490511275940695E-2</v>
      </c>
      <c r="BN2983" s="137">
        <f t="shared" si="597"/>
        <v>1.2659103428266927E-4</v>
      </c>
      <c r="BO2983" s="137" t="str">
        <f t="shared" si="598"/>
        <v/>
      </c>
      <c r="BP2983" s="137" t="str">
        <f t="shared" si="594"/>
        <v/>
      </c>
    </row>
    <row r="2984" spans="63:68" ht="20.100000000000001" customHeight="1" x14ac:dyDescent="0.25">
      <c r="BK2984" s="137">
        <v>2137</v>
      </c>
      <c r="BL2984" s="137">
        <f t="shared" si="595"/>
        <v>13.670399999999539</v>
      </c>
      <c r="BM2984" s="137">
        <f t="shared" si="596"/>
        <v>5.7363920241658026E-2</v>
      </c>
      <c r="BN2984" s="137">
        <f t="shared" si="597"/>
        <v>1.2633436720607683E-4</v>
      </c>
      <c r="BO2984" s="137" t="str">
        <f t="shared" si="598"/>
        <v/>
      </c>
      <c r="BP2984" s="137" t="str">
        <f t="shared" si="594"/>
        <v/>
      </c>
    </row>
    <row r="2985" spans="63:68" ht="20.100000000000001" customHeight="1" x14ac:dyDescent="0.25">
      <c r="BK2985" s="137">
        <v>2138</v>
      </c>
      <c r="BL2985" s="137">
        <f t="shared" si="595"/>
        <v>13.676799999999538</v>
      </c>
      <c r="BM2985" s="137">
        <f t="shared" si="596"/>
        <v>5.7237585874451949E-2</v>
      </c>
      <c r="BN2985" s="137">
        <f t="shared" si="597"/>
        <v>1.2607815147797768E-4</v>
      </c>
      <c r="BO2985" s="137" t="str">
        <f t="shared" si="598"/>
        <v/>
      </c>
      <c r="BP2985" s="137" t="str">
        <f t="shared" si="594"/>
        <v/>
      </c>
    </row>
    <row r="2986" spans="63:68" ht="20.100000000000001" customHeight="1" x14ac:dyDescent="0.25">
      <c r="BK2986" s="137">
        <v>2139</v>
      </c>
      <c r="BL2986" s="137">
        <f t="shared" si="595"/>
        <v>13.683199999999538</v>
      </c>
      <c r="BM2986" s="137">
        <f t="shared" si="596"/>
        <v>5.7111507722973971E-2</v>
      </c>
      <c r="BN2986" s="137">
        <f t="shared" si="597"/>
        <v>1.2582238652775884E-4</v>
      </c>
      <c r="BO2986" s="137" t="str">
        <f t="shared" si="598"/>
        <v/>
      </c>
      <c r="BP2986" s="137" t="str">
        <f t="shared" si="594"/>
        <v/>
      </c>
    </row>
    <row r="2987" spans="63:68" ht="20.100000000000001" customHeight="1" x14ac:dyDescent="0.25">
      <c r="BK2987" s="137">
        <v>2140</v>
      </c>
      <c r="BL2987" s="137">
        <f t="shared" si="595"/>
        <v>13.689599999999537</v>
      </c>
      <c r="BM2987" s="137">
        <f t="shared" si="596"/>
        <v>5.6985685336446212E-2</v>
      </c>
      <c r="BN2987" s="137">
        <f t="shared" si="597"/>
        <v>1.2556707178479343E-4</v>
      </c>
      <c r="BO2987" s="137" t="str">
        <f t="shared" si="598"/>
        <v/>
      </c>
      <c r="BP2987" s="137" t="str">
        <f t="shared" si="594"/>
        <v/>
      </c>
    </row>
    <row r="2988" spans="63:68" ht="20.100000000000001" customHeight="1" x14ac:dyDescent="0.25">
      <c r="BK2988" s="137">
        <v>2141</v>
      </c>
      <c r="BL2988" s="137">
        <f t="shared" si="595"/>
        <v>13.695999999999536</v>
      </c>
      <c r="BM2988" s="137">
        <f t="shared" si="596"/>
        <v>5.6860118264661419E-2</v>
      </c>
      <c r="BN2988" s="137">
        <f t="shared" si="597"/>
        <v>1.2531220667850312E-4</v>
      </c>
      <c r="BO2988" s="137" t="str">
        <f t="shared" si="598"/>
        <v/>
      </c>
      <c r="BP2988" s="137" t="str">
        <f t="shared" si="594"/>
        <v/>
      </c>
    </row>
    <row r="2989" spans="63:68" ht="20.100000000000001" customHeight="1" x14ac:dyDescent="0.25">
      <c r="BK2989" s="137">
        <v>2142</v>
      </c>
      <c r="BL2989" s="137">
        <f t="shared" si="595"/>
        <v>13.702399999999535</v>
      </c>
      <c r="BM2989" s="137">
        <f t="shared" si="596"/>
        <v>5.6734806057982916E-2</v>
      </c>
      <c r="BN2989" s="137">
        <f t="shared" si="597"/>
        <v>1.2505779063806677E-4</v>
      </c>
      <c r="BO2989" s="137" t="str">
        <f t="shared" si="598"/>
        <v/>
      </c>
      <c r="BP2989" s="137" t="str">
        <f t="shared" si="594"/>
        <v/>
      </c>
    </row>
    <row r="2990" spans="63:68" ht="20.100000000000001" customHeight="1" x14ac:dyDescent="0.25">
      <c r="BK2990" s="137">
        <v>2143</v>
      </c>
      <c r="BL2990" s="137">
        <f t="shared" si="595"/>
        <v>13.708799999999535</v>
      </c>
      <c r="BM2990" s="137">
        <f t="shared" si="596"/>
        <v>5.6609748267344849E-2</v>
      </c>
      <c r="BN2990" s="137">
        <f t="shared" si="597"/>
        <v>1.2480382309279503E-4</v>
      </c>
      <c r="BO2990" s="137" t="str">
        <f t="shared" si="598"/>
        <v/>
      </c>
      <c r="BP2990" s="137" t="str">
        <f t="shared" si="594"/>
        <v/>
      </c>
    </row>
    <row r="2991" spans="63:68" ht="20.100000000000001" customHeight="1" x14ac:dyDescent="0.25">
      <c r="BK2991" s="137">
        <v>2144</v>
      </c>
      <c r="BL2991" s="137">
        <f t="shared" si="595"/>
        <v>13.715199999999534</v>
      </c>
      <c r="BM2991" s="137">
        <f t="shared" si="596"/>
        <v>5.6484944444252054E-2</v>
      </c>
      <c r="BN2991" s="137">
        <f t="shared" si="597"/>
        <v>1.2455030347175572E-4</v>
      </c>
      <c r="BO2991" s="137" t="str">
        <f t="shared" si="598"/>
        <v/>
      </c>
      <c r="BP2991" s="137" t="str">
        <f t="shared" si="594"/>
        <v/>
      </c>
    </row>
    <row r="2992" spans="63:68" ht="20.100000000000001" customHeight="1" x14ac:dyDescent="0.25">
      <c r="BK2992" s="137">
        <v>2145</v>
      </c>
      <c r="BL2992" s="137">
        <f t="shared" si="595"/>
        <v>13.721599999999533</v>
      </c>
      <c r="BM2992" s="137">
        <f t="shared" si="596"/>
        <v>5.6360394140780298E-2</v>
      </c>
      <c r="BN2992" s="137">
        <f t="shared" si="597"/>
        <v>1.2429723120419012E-4</v>
      </c>
      <c r="BO2992" s="137" t="str">
        <f t="shared" si="598"/>
        <v/>
      </c>
      <c r="BP2992" s="137" t="str">
        <f t="shared" si="594"/>
        <v/>
      </c>
    </row>
    <row r="2993" spans="63:68" ht="20.100000000000001" customHeight="1" x14ac:dyDescent="0.25">
      <c r="BK2993" s="137">
        <v>2146</v>
      </c>
      <c r="BL2993" s="137">
        <f t="shared" si="595"/>
        <v>13.727999999999533</v>
      </c>
      <c r="BM2993" s="137">
        <f t="shared" si="596"/>
        <v>5.6236096909576108E-2</v>
      </c>
      <c r="BN2993" s="137">
        <f t="shared" si="597"/>
        <v>1.2404460571911052E-4</v>
      </c>
      <c r="BO2993" s="137" t="str">
        <f t="shared" si="598"/>
        <v/>
      </c>
      <c r="BP2993" s="137" t="str">
        <f t="shared" si="594"/>
        <v/>
      </c>
    </row>
    <row r="2994" spans="63:68" ht="20.100000000000001" customHeight="1" x14ac:dyDescent="0.25">
      <c r="BK2994" s="137">
        <v>2147</v>
      </c>
      <c r="BL2994" s="137">
        <f t="shared" si="595"/>
        <v>13.734399999999532</v>
      </c>
      <c r="BM2994" s="137">
        <f t="shared" si="596"/>
        <v>5.6112052303856998E-2</v>
      </c>
      <c r="BN2994" s="137">
        <f t="shared" si="597"/>
        <v>1.237924264456125E-4</v>
      </c>
      <c r="BO2994" s="137" t="str">
        <f t="shared" si="598"/>
        <v/>
      </c>
      <c r="BP2994" s="137" t="str">
        <f t="shared" si="594"/>
        <v/>
      </c>
    </row>
    <row r="2995" spans="63:68" ht="20.100000000000001" customHeight="1" x14ac:dyDescent="0.25">
      <c r="BK2995" s="137">
        <v>2148</v>
      </c>
      <c r="BL2995" s="137">
        <f t="shared" si="595"/>
        <v>13.740799999999531</v>
      </c>
      <c r="BM2995" s="137">
        <f t="shared" si="596"/>
        <v>5.5988259877411385E-2</v>
      </c>
      <c r="BN2995" s="137">
        <f t="shared" si="597"/>
        <v>1.2354069281263202E-4</v>
      </c>
      <c r="BO2995" s="137" t="str">
        <f t="shared" si="598"/>
        <v/>
      </c>
      <c r="BP2995" s="137" t="str">
        <f t="shared" si="594"/>
        <v/>
      </c>
    </row>
    <row r="2996" spans="63:68" ht="20.100000000000001" customHeight="1" x14ac:dyDescent="0.25">
      <c r="BK2996" s="137">
        <v>2149</v>
      </c>
      <c r="BL2996" s="137">
        <f t="shared" si="595"/>
        <v>13.74719999999953</v>
      </c>
      <c r="BM2996" s="137">
        <f t="shared" si="596"/>
        <v>5.5864719184598753E-2</v>
      </c>
      <c r="BN2996" s="137">
        <f t="shared" si="597"/>
        <v>1.2328940424920914E-4</v>
      </c>
      <c r="BO2996" s="137" t="str">
        <f t="shared" si="598"/>
        <v/>
      </c>
      <c r="BP2996" s="137" t="str">
        <f t="shared" si="594"/>
        <v/>
      </c>
    </row>
    <row r="2997" spans="63:68" ht="20.100000000000001" customHeight="1" x14ac:dyDescent="0.25">
      <c r="BK2997" s="137">
        <v>2150</v>
      </c>
      <c r="BL2997" s="137">
        <f t="shared" si="595"/>
        <v>13.75359999999953</v>
      </c>
      <c r="BM2997" s="137">
        <f t="shared" si="596"/>
        <v>5.5741429780349544E-2</v>
      </c>
      <c r="BN2997" s="137">
        <f t="shared" si="597"/>
        <v>1.2303856018424514E-4</v>
      </c>
      <c r="BO2997" s="137" t="str">
        <f t="shared" si="598"/>
        <v/>
      </c>
      <c r="BP2997" s="137" t="str">
        <f t="shared" si="594"/>
        <v/>
      </c>
    </row>
    <row r="2998" spans="63:68" ht="20.100000000000001" customHeight="1" x14ac:dyDescent="0.25">
      <c r="BK2998" s="137">
        <v>2151</v>
      </c>
      <c r="BL2998" s="137">
        <f t="shared" si="595"/>
        <v>13.759999999999529</v>
      </c>
      <c r="BM2998" s="137">
        <f t="shared" si="596"/>
        <v>5.5618391220165299E-2</v>
      </c>
      <c r="BN2998" s="137">
        <f t="shared" si="597"/>
        <v>1.2278816004666904E-4</v>
      </c>
      <c r="BO2998" s="137" t="str">
        <f t="shared" si="598"/>
        <v/>
      </c>
      <c r="BP2998" s="137" t="str">
        <f t="shared" si="594"/>
        <v/>
      </c>
    </row>
    <row r="2999" spans="63:68" ht="20.100000000000001" customHeight="1" x14ac:dyDescent="0.25">
      <c r="BK2999" s="137">
        <v>2152</v>
      </c>
      <c r="BL2999" s="137">
        <f t="shared" si="595"/>
        <v>13.766399999999528</v>
      </c>
      <c r="BM2999" s="137">
        <f t="shared" si="596"/>
        <v>5.549560306011863E-2</v>
      </c>
      <c r="BN2999" s="137">
        <f t="shared" si="597"/>
        <v>1.22538203265396E-4</v>
      </c>
      <c r="BO2999" s="137" t="str">
        <f t="shared" si="598"/>
        <v/>
      </c>
      <c r="BP2999" s="137" t="str">
        <f t="shared" si="594"/>
        <v/>
      </c>
    </row>
    <row r="3000" spans="63:68" ht="20.100000000000001" customHeight="1" x14ac:dyDescent="0.25">
      <c r="BK3000" s="137">
        <v>2153</v>
      </c>
      <c r="BL3000" s="137">
        <f t="shared" si="595"/>
        <v>13.772799999999528</v>
      </c>
      <c r="BM3000" s="137">
        <f t="shared" si="596"/>
        <v>5.5373064856853234E-2</v>
      </c>
      <c r="BN3000" s="137">
        <f t="shared" si="597"/>
        <v>1.2228868926931341E-4</v>
      </c>
      <c r="BO3000" s="137" t="str">
        <f t="shared" si="598"/>
        <v/>
      </c>
      <c r="BP3000" s="137" t="str">
        <f t="shared" si="594"/>
        <v/>
      </c>
    </row>
    <row r="3001" spans="63:68" ht="20.100000000000001" customHeight="1" x14ac:dyDescent="0.25">
      <c r="BK3001" s="137">
        <v>2154</v>
      </c>
      <c r="BL3001" s="137">
        <f t="shared" si="595"/>
        <v>13.779199999999527</v>
      </c>
      <c r="BM3001" s="137">
        <f t="shared" si="596"/>
        <v>5.525077616758392E-2</v>
      </c>
      <c r="BN3001" s="137">
        <f t="shared" si="597"/>
        <v>1.2203961748721848E-4</v>
      </c>
      <c r="BO3001" s="137" t="str">
        <f t="shared" si="598"/>
        <v/>
      </c>
      <c r="BP3001" s="137" t="str">
        <f t="shared" si="594"/>
        <v/>
      </c>
    </row>
    <row r="3002" spans="63:68" ht="20.100000000000001" customHeight="1" x14ac:dyDescent="0.25">
      <c r="BK3002" s="137">
        <v>2155</v>
      </c>
      <c r="BL3002" s="137">
        <f t="shared" si="595"/>
        <v>13.785599999999526</v>
      </c>
      <c r="BM3002" s="137">
        <f t="shared" si="596"/>
        <v>5.5128736550096702E-2</v>
      </c>
      <c r="BN3002" s="137">
        <f t="shared" si="597"/>
        <v>1.2179098734798471E-4</v>
      </c>
      <c r="BO3002" s="137" t="str">
        <f t="shared" si="598"/>
        <v/>
      </c>
      <c r="BP3002" s="137" t="str">
        <f t="shared" si="594"/>
        <v/>
      </c>
    </row>
    <row r="3003" spans="63:68" ht="20.100000000000001" customHeight="1" x14ac:dyDescent="0.25">
      <c r="BK3003" s="137">
        <v>2156</v>
      </c>
      <c r="BL3003" s="137">
        <f t="shared" si="595"/>
        <v>13.791999999999526</v>
      </c>
      <c r="BM3003" s="137">
        <f t="shared" si="596"/>
        <v>5.5006945562748717E-2</v>
      </c>
      <c r="BN3003" s="137">
        <f t="shared" si="597"/>
        <v>1.2154279828049258E-4</v>
      </c>
      <c r="BO3003" s="137" t="str">
        <f t="shared" si="598"/>
        <v/>
      </c>
      <c r="BP3003" s="137" t="str">
        <f t="shared" si="594"/>
        <v/>
      </c>
    </row>
    <row r="3004" spans="63:68" ht="20.100000000000001" customHeight="1" x14ac:dyDescent="0.25">
      <c r="BK3004" s="137">
        <v>2157</v>
      </c>
      <c r="BL3004" s="137">
        <f t="shared" si="595"/>
        <v>13.798399999999525</v>
      </c>
      <c r="BM3004" s="137">
        <f t="shared" si="596"/>
        <v>5.4885402764468225E-2</v>
      </c>
      <c r="BN3004" s="137">
        <f t="shared" si="597"/>
        <v>1.212950497135809E-4</v>
      </c>
      <c r="BO3004" s="137" t="str">
        <f t="shared" si="598"/>
        <v/>
      </c>
      <c r="BP3004" s="137" t="str">
        <f t="shared" si="594"/>
        <v/>
      </c>
    </row>
    <row r="3005" spans="63:68" ht="20.100000000000001" customHeight="1" x14ac:dyDescent="0.25">
      <c r="BK3005" s="137">
        <v>2158</v>
      </c>
      <c r="BL3005" s="137">
        <f t="shared" si="595"/>
        <v>13.804799999999524</v>
      </c>
      <c r="BM3005" s="137">
        <f t="shared" si="596"/>
        <v>5.4764107714754644E-2</v>
      </c>
      <c r="BN3005" s="137">
        <f t="shared" si="597"/>
        <v>1.2104774107606769E-4</v>
      </c>
      <c r="BO3005" s="137" t="str">
        <f t="shared" si="598"/>
        <v/>
      </c>
      <c r="BP3005" s="137" t="str">
        <f t="shared" si="594"/>
        <v/>
      </c>
    </row>
    <row r="3006" spans="63:68" ht="20.100000000000001" customHeight="1" x14ac:dyDescent="0.25">
      <c r="BK3006" s="137">
        <v>2159</v>
      </c>
      <c r="BL3006" s="137">
        <f t="shared" si="595"/>
        <v>13.811199999999523</v>
      </c>
      <c r="BM3006" s="137">
        <f t="shared" si="596"/>
        <v>5.4643059973678576E-2</v>
      </c>
      <c r="BN3006" s="137">
        <f t="shared" si="597"/>
        <v>1.2080087179670851E-4</v>
      </c>
      <c r="BO3006" s="137" t="str">
        <f t="shared" si="598"/>
        <v/>
      </c>
      <c r="BP3006" s="137" t="str">
        <f t="shared" si="594"/>
        <v/>
      </c>
    </row>
    <row r="3007" spans="63:68" ht="20.100000000000001" customHeight="1" x14ac:dyDescent="0.25">
      <c r="BK3007" s="137">
        <v>2160</v>
      </c>
      <c r="BL3007" s="137">
        <f t="shared" si="595"/>
        <v>13.817599999999523</v>
      </c>
      <c r="BM3007" s="137">
        <f t="shared" si="596"/>
        <v>5.4522259101881868E-2</v>
      </c>
      <c r="BN3007" s="137">
        <f t="shared" si="597"/>
        <v>1.2055444130450177E-4</v>
      </c>
      <c r="BO3007" s="137" t="str">
        <f t="shared" si="598"/>
        <v/>
      </c>
      <c r="BP3007" s="137" t="str">
        <f t="shared" si="594"/>
        <v/>
      </c>
    </row>
    <row r="3008" spans="63:68" ht="20.100000000000001" customHeight="1" x14ac:dyDescent="0.25">
      <c r="BK3008" s="137">
        <v>2161</v>
      </c>
      <c r="BL3008" s="137">
        <f t="shared" si="595"/>
        <v>13.823999999999522</v>
      </c>
      <c r="BM3008" s="137">
        <f t="shared" si="596"/>
        <v>5.4401704660577366E-2</v>
      </c>
      <c r="BN3008" s="137">
        <f t="shared" si="597"/>
        <v>1.2030844902820997E-4</v>
      </c>
      <c r="BO3008" s="137" t="str">
        <f t="shared" si="598"/>
        <v/>
      </c>
      <c r="BP3008" s="137" t="str">
        <f t="shared" si="594"/>
        <v/>
      </c>
    </row>
    <row r="3009" spans="63:68" ht="20.100000000000001" customHeight="1" x14ac:dyDescent="0.25">
      <c r="BK3009" s="137">
        <v>2162</v>
      </c>
      <c r="BL3009" s="137">
        <f t="shared" si="595"/>
        <v>13.830399999999521</v>
      </c>
      <c r="BM3009" s="137">
        <f t="shared" si="596"/>
        <v>5.4281396211549156E-2</v>
      </c>
      <c r="BN3009" s="137">
        <f t="shared" si="597"/>
        <v>1.2006289439658174E-4</v>
      </c>
      <c r="BO3009" s="137" t="str">
        <f t="shared" si="598"/>
        <v/>
      </c>
      <c r="BP3009" s="137" t="str">
        <f t="shared" si="594"/>
        <v/>
      </c>
    </row>
    <row r="3010" spans="63:68" ht="20.100000000000001" customHeight="1" x14ac:dyDescent="0.25">
      <c r="BK3010" s="137">
        <v>2163</v>
      </c>
      <c r="BL3010" s="137">
        <f t="shared" si="595"/>
        <v>13.836799999999521</v>
      </c>
      <c r="BM3010" s="137">
        <f t="shared" si="596"/>
        <v>5.4161333317152574E-2</v>
      </c>
      <c r="BN3010" s="137">
        <f t="shared" si="597"/>
        <v>1.1981777683876121E-4</v>
      </c>
      <c r="BO3010" s="137" t="str">
        <f t="shared" si="598"/>
        <v/>
      </c>
      <c r="BP3010" s="137" t="str">
        <f t="shared" si="594"/>
        <v/>
      </c>
    </row>
    <row r="3011" spans="63:68" ht="20.100000000000001" customHeight="1" x14ac:dyDescent="0.25">
      <c r="BK3011" s="137">
        <v>2164</v>
      </c>
      <c r="BL3011" s="137">
        <f t="shared" si="595"/>
        <v>13.84319999999952</v>
      </c>
      <c r="BM3011" s="137">
        <f t="shared" si="596"/>
        <v>5.4041515540313813E-2</v>
      </c>
      <c r="BN3011" s="137">
        <f t="shared" si="597"/>
        <v>1.1957309578341374E-4</v>
      </c>
      <c r="BO3011" s="137" t="str">
        <f t="shared" si="598"/>
        <v/>
      </c>
      <c r="BP3011" s="137" t="str">
        <f t="shared" si="594"/>
        <v/>
      </c>
    </row>
    <row r="3012" spans="63:68" ht="20.100000000000001" customHeight="1" x14ac:dyDescent="0.25">
      <c r="BK3012" s="137">
        <v>2165</v>
      </c>
      <c r="BL3012" s="137">
        <f t="shared" si="595"/>
        <v>13.849599999999519</v>
      </c>
      <c r="BM3012" s="137">
        <f t="shared" si="596"/>
        <v>5.3921942444530399E-2</v>
      </c>
      <c r="BN3012" s="137">
        <f t="shared" si="597"/>
        <v>1.1932885065957938E-4</v>
      </c>
      <c r="BO3012" s="137" t="str">
        <f t="shared" si="598"/>
        <v/>
      </c>
      <c r="BP3012" s="137" t="str">
        <f t="shared" si="594"/>
        <v/>
      </c>
    </row>
    <row r="3013" spans="63:68" ht="20.100000000000001" customHeight="1" x14ac:dyDescent="0.25">
      <c r="BK3013" s="137">
        <v>2166</v>
      </c>
      <c r="BL3013" s="137">
        <f t="shared" si="595"/>
        <v>13.855999999999518</v>
      </c>
      <c r="BM3013" s="137">
        <f t="shared" si="596"/>
        <v>5.380261359387082E-2</v>
      </c>
      <c r="BN3013" s="137">
        <f t="shared" si="597"/>
        <v>1.1908504089613164E-4</v>
      </c>
      <c r="BO3013" s="137" t="str">
        <f t="shared" si="598"/>
        <v/>
      </c>
      <c r="BP3013" s="137" t="str">
        <f t="shared" si="594"/>
        <v/>
      </c>
    </row>
    <row r="3014" spans="63:68" ht="20.100000000000001" customHeight="1" x14ac:dyDescent="0.25">
      <c r="BK3014" s="137">
        <v>2167</v>
      </c>
      <c r="BL3014" s="137">
        <f t="shared" si="595"/>
        <v>13.862399999999518</v>
      </c>
      <c r="BM3014" s="137">
        <f t="shared" si="596"/>
        <v>5.3683528552974688E-2</v>
      </c>
      <c r="BN3014" s="137">
        <f t="shared" si="597"/>
        <v>1.1884166592208284E-4</v>
      </c>
      <c r="BO3014" s="137" t="str">
        <f t="shared" si="598"/>
        <v/>
      </c>
      <c r="BP3014" s="137" t="str">
        <f t="shared" si="594"/>
        <v/>
      </c>
    </row>
    <row r="3015" spans="63:68" ht="20.100000000000001" customHeight="1" x14ac:dyDescent="0.25">
      <c r="BK3015" s="137">
        <v>2168</v>
      </c>
      <c r="BL3015" s="137">
        <f t="shared" si="595"/>
        <v>13.868799999999517</v>
      </c>
      <c r="BM3015" s="137">
        <f t="shared" si="596"/>
        <v>5.3564686887052605E-2</v>
      </c>
      <c r="BN3015" s="137">
        <f t="shared" si="597"/>
        <v>1.1859872516641057E-4</v>
      </c>
      <c r="BO3015" s="137" t="str">
        <f t="shared" si="598"/>
        <v/>
      </c>
      <c r="BP3015" s="137" t="str">
        <f t="shared" si="594"/>
        <v/>
      </c>
    </row>
    <row r="3016" spans="63:68" ht="20.100000000000001" customHeight="1" x14ac:dyDescent="0.25">
      <c r="BK3016" s="137">
        <v>2169</v>
      </c>
      <c r="BL3016" s="137">
        <f t="shared" si="595"/>
        <v>13.875199999999516</v>
      </c>
      <c r="BM3016" s="137">
        <f t="shared" si="596"/>
        <v>5.3446088161886195E-2</v>
      </c>
      <c r="BN3016" s="137">
        <f t="shared" si="597"/>
        <v>1.1835621805816876E-4</v>
      </c>
      <c r="BO3016" s="137" t="str">
        <f t="shared" si="598"/>
        <v/>
      </c>
      <c r="BP3016" s="137" t="str">
        <f t="shared" si="594"/>
        <v/>
      </c>
    </row>
    <row r="3017" spans="63:68" ht="20.100000000000001" customHeight="1" x14ac:dyDescent="0.25">
      <c r="BK3017" s="137">
        <v>2170</v>
      </c>
      <c r="BL3017" s="137">
        <f t="shared" si="595"/>
        <v>13.881599999999516</v>
      </c>
      <c r="BM3017" s="137">
        <f t="shared" si="596"/>
        <v>5.3327731943828026E-2</v>
      </c>
      <c r="BN3017" s="137">
        <f t="shared" si="597"/>
        <v>1.1811414402645992E-4</v>
      </c>
      <c r="BO3017" s="137" t="str">
        <f t="shared" si="598"/>
        <v/>
      </c>
      <c r="BP3017" s="137" t="str">
        <f t="shared" si="594"/>
        <v/>
      </c>
    </row>
    <row r="3018" spans="63:68" ht="20.100000000000001" customHeight="1" x14ac:dyDescent="0.25">
      <c r="BK3018" s="137">
        <v>2171</v>
      </c>
      <c r="BL3018" s="137">
        <f t="shared" si="595"/>
        <v>13.887999999999515</v>
      </c>
      <c r="BM3018" s="137">
        <f t="shared" si="596"/>
        <v>5.3209617799801566E-2</v>
      </c>
      <c r="BN3018" s="137">
        <f t="shared" si="597"/>
        <v>1.1787250250033798E-4</v>
      </c>
      <c r="BO3018" s="137" t="str">
        <f t="shared" si="598"/>
        <v/>
      </c>
      <c r="BP3018" s="137" t="str">
        <f t="shared" si="594"/>
        <v/>
      </c>
    </row>
    <row r="3019" spans="63:68" ht="20.100000000000001" customHeight="1" x14ac:dyDescent="0.25">
      <c r="BK3019" s="137">
        <v>2172</v>
      </c>
      <c r="BL3019" s="137">
        <f t="shared" si="595"/>
        <v>13.894399999999514</v>
      </c>
      <c r="BM3019" s="137">
        <f t="shared" si="596"/>
        <v>5.3091745297301228E-2</v>
      </c>
      <c r="BN3019" s="137">
        <f t="shared" si="597"/>
        <v>1.1763129290898178E-4</v>
      </c>
      <c r="BO3019" s="137" t="str">
        <f t="shared" si="598"/>
        <v/>
      </c>
      <c r="BP3019" s="137" t="str">
        <f t="shared" si="594"/>
        <v/>
      </c>
    </row>
    <row r="3020" spans="63:68" ht="20.100000000000001" customHeight="1" x14ac:dyDescent="0.25">
      <c r="BK3020" s="137">
        <v>2173</v>
      </c>
      <c r="BL3020" s="137">
        <f t="shared" si="595"/>
        <v>13.900799999999514</v>
      </c>
      <c r="BM3020" s="137">
        <f t="shared" si="596"/>
        <v>5.2974114004392246E-2</v>
      </c>
      <c r="BN3020" s="137">
        <f t="shared" si="597"/>
        <v>1.1739051468166034E-4</v>
      </c>
      <c r="BO3020" s="137" t="str">
        <f t="shared" si="598"/>
        <v/>
      </c>
      <c r="BP3020" s="137" t="str">
        <f t="shared" si="594"/>
        <v/>
      </c>
    </row>
    <row r="3021" spans="63:68" ht="20.100000000000001" customHeight="1" x14ac:dyDescent="0.25">
      <c r="BK3021" s="137">
        <v>2174</v>
      </c>
      <c r="BL3021" s="137">
        <f t="shared" si="595"/>
        <v>13.907199999999513</v>
      </c>
      <c r="BM3021" s="137">
        <f t="shared" si="596"/>
        <v>5.2856723489710586E-2</v>
      </c>
      <c r="BN3021" s="137">
        <f t="shared" si="597"/>
        <v>1.1715016724749006E-4</v>
      </c>
      <c r="BO3021" s="137" t="str">
        <f t="shared" si="598"/>
        <v/>
      </c>
      <c r="BP3021" s="137" t="str">
        <f t="shared" si="594"/>
        <v/>
      </c>
    </row>
    <row r="3022" spans="63:68" ht="20.100000000000001" customHeight="1" x14ac:dyDescent="0.25">
      <c r="BK3022" s="137">
        <v>2175</v>
      </c>
      <c r="BL3022" s="137">
        <f t="shared" si="595"/>
        <v>13.913599999999512</v>
      </c>
      <c r="BM3022" s="137">
        <f t="shared" si="596"/>
        <v>5.2739573322463096E-2</v>
      </c>
      <c r="BN3022" s="137">
        <f t="shared" si="597"/>
        <v>1.169102500359967E-4</v>
      </c>
      <c r="BO3022" s="137" t="str">
        <f t="shared" si="598"/>
        <v/>
      </c>
      <c r="BP3022" s="137" t="str">
        <f t="shared" si="594"/>
        <v/>
      </c>
    </row>
    <row r="3023" spans="63:68" ht="20.100000000000001" customHeight="1" x14ac:dyDescent="0.25">
      <c r="BK3023" s="137">
        <v>2176</v>
      </c>
      <c r="BL3023" s="137">
        <f t="shared" si="595"/>
        <v>13.919999999999511</v>
      </c>
      <c r="BM3023" s="137">
        <f t="shared" si="596"/>
        <v>5.2622663072427099E-2</v>
      </c>
      <c r="BN3023" s="137">
        <f t="shared" si="597"/>
        <v>1.1667076247640074E-4</v>
      </c>
      <c r="BO3023" s="137" t="str">
        <f t="shared" si="598"/>
        <v/>
      </c>
      <c r="BP3023" s="137" t="str">
        <f t="shared" si="594"/>
        <v/>
      </c>
    </row>
    <row r="3024" spans="63:68" ht="20.100000000000001" customHeight="1" x14ac:dyDescent="0.25">
      <c r="BK3024" s="137">
        <v>2177</v>
      </c>
      <c r="BL3024" s="137">
        <f t="shared" si="595"/>
        <v>13.926399999999511</v>
      </c>
      <c r="BM3024" s="137">
        <f t="shared" si="596"/>
        <v>5.2505992309950698E-2</v>
      </c>
      <c r="BN3024" s="137">
        <f t="shared" si="597"/>
        <v>1.1643170399810998E-4</v>
      </c>
      <c r="BO3024" s="137" t="str">
        <f t="shared" si="598"/>
        <v/>
      </c>
      <c r="BP3024" s="137" t="str">
        <f t="shared" ref="BP3024:BP3087" si="599">IF($BM3024&lt;(1-$BI$860),$BN3024,"")</f>
        <v/>
      </c>
    </row>
    <row r="3025" spans="63:68" ht="20.100000000000001" customHeight="1" x14ac:dyDescent="0.25">
      <c r="BK3025" s="137">
        <v>2178</v>
      </c>
      <c r="BL3025" s="137">
        <f t="shared" si="595"/>
        <v>13.93279999999951</v>
      </c>
      <c r="BM3025" s="137">
        <f t="shared" si="596"/>
        <v>5.2389560605952588E-2</v>
      </c>
      <c r="BN3025" s="137">
        <f t="shared" si="597"/>
        <v>1.1619307403073348E-4</v>
      </c>
      <c r="BO3025" s="137" t="str">
        <f t="shared" si="598"/>
        <v/>
      </c>
      <c r="BP3025" s="137" t="str">
        <f t="shared" si="599"/>
        <v/>
      </c>
    </row>
    <row r="3026" spans="63:68" ht="20.100000000000001" customHeight="1" x14ac:dyDescent="0.25">
      <c r="BK3026" s="137">
        <v>2179</v>
      </c>
      <c r="BL3026" s="137">
        <f t="shared" si="595"/>
        <v>13.939199999999509</v>
      </c>
      <c r="BM3026" s="137">
        <f t="shared" si="596"/>
        <v>5.2273367531921855E-2</v>
      </c>
      <c r="BN3026" s="137">
        <f t="shared" si="597"/>
        <v>1.1595487200373455E-4</v>
      </c>
      <c r="BO3026" s="137" t="str">
        <f t="shared" si="598"/>
        <v/>
      </c>
      <c r="BP3026" s="137" t="str">
        <f t="shared" si="599"/>
        <v/>
      </c>
    </row>
    <row r="3027" spans="63:68" ht="20.100000000000001" customHeight="1" x14ac:dyDescent="0.25">
      <c r="BK3027" s="137">
        <v>2180</v>
      </c>
      <c r="BL3027" s="137">
        <f t="shared" si="595"/>
        <v>13.945599999999509</v>
      </c>
      <c r="BM3027" s="137">
        <f t="shared" si="596"/>
        <v>5.215741265991812E-2</v>
      </c>
      <c r="BN3027" s="137">
        <f t="shared" si="597"/>
        <v>1.1571709734686797E-4</v>
      </c>
      <c r="BO3027" s="137" t="str">
        <f t="shared" si="598"/>
        <v/>
      </c>
      <c r="BP3027" s="137" t="str">
        <f t="shared" si="599"/>
        <v/>
      </c>
    </row>
    <row r="3028" spans="63:68" ht="20.100000000000001" customHeight="1" x14ac:dyDescent="0.25">
      <c r="BK3028" s="137">
        <v>2181</v>
      </c>
      <c r="BL3028" s="137">
        <f t="shared" si="595"/>
        <v>13.951999999999508</v>
      </c>
      <c r="BM3028" s="137">
        <f t="shared" si="596"/>
        <v>5.2041695562571252E-2</v>
      </c>
      <c r="BN3028" s="137">
        <f t="shared" si="597"/>
        <v>1.1547974948968726E-4</v>
      </c>
      <c r="BO3028" s="137" t="str">
        <f t="shared" si="598"/>
        <v/>
      </c>
      <c r="BP3028" s="137" t="str">
        <f t="shared" si="599"/>
        <v/>
      </c>
    </row>
    <row r="3029" spans="63:68" ht="20.100000000000001" customHeight="1" x14ac:dyDescent="0.25">
      <c r="BK3029" s="137">
        <v>2182</v>
      </c>
      <c r="BL3029" s="137">
        <f t="shared" si="595"/>
        <v>13.958399999999507</v>
      </c>
      <c r="BM3029" s="137">
        <f t="shared" si="596"/>
        <v>5.1926215813081565E-2</v>
      </c>
      <c r="BN3029" s="137">
        <f t="shared" si="597"/>
        <v>1.1524282786198187E-4</v>
      </c>
      <c r="BO3029" s="137" t="str">
        <f t="shared" si="598"/>
        <v/>
      </c>
      <c r="BP3029" s="137" t="str">
        <f t="shared" si="599"/>
        <v/>
      </c>
    </row>
    <row r="3030" spans="63:68" ht="20.100000000000001" customHeight="1" x14ac:dyDescent="0.25">
      <c r="BK3030" s="137">
        <v>2183</v>
      </c>
      <c r="BL3030" s="137">
        <f t="shared" si="595"/>
        <v>13.964799999999506</v>
      </c>
      <c r="BM3030" s="137">
        <f t="shared" si="596"/>
        <v>5.1810972985219583E-2</v>
      </c>
      <c r="BN3030" s="137">
        <f t="shared" si="597"/>
        <v>1.1500633189381881E-4</v>
      </c>
      <c r="BO3030" s="137" t="str">
        <f t="shared" si="598"/>
        <v/>
      </c>
      <c r="BP3030" s="137" t="str">
        <f t="shared" si="599"/>
        <v/>
      </c>
    </row>
    <row r="3031" spans="63:68" ht="20.100000000000001" customHeight="1" x14ac:dyDescent="0.25">
      <c r="BK3031" s="137">
        <v>2184</v>
      </c>
      <c r="BL3031" s="137">
        <f t="shared" si="595"/>
        <v>13.971199999999506</v>
      </c>
      <c r="BM3031" s="137">
        <f t="shared" si="596"/>
        <v>5.1695966653325764E-2</v>
      </c>
      <c r="BN3031" s="137">
        <f t="shared" si="597"/>
        <v>1.1477026101486265E-4</v>
      </c>
      <c r="BO3031" s="137" t="str">
        <f t="shared" si="598"/>
        <v/>
      </c>
      <c r="BP3031" s="137" t="str">
        <f t="shared" si="599"/>
        <v/>
      </c>
    </row>
    <row r="3032" spans="63:68" ht="20.100000000000001" customHeight="1" x14ac:dyDescent="0.25">
      <c r="BK3032" s="137">
        <v>2185</v>
      </c>
      <c r="BL3032" s="137">
        <f t="shared" si="595"/>
        <v>13.977599999999505</v>
      </c>
      <c r="BM3032" s="137">
        <f t="shared" si="596"/>
        <v>5.1581196392310902E-2</v>
      </c>
      <c r="BN3032" s="137">
        <f t="shared" si="597"/>
        <v>1.1453461465529835E-4</v>
      </c>
      <c r="BO3032" s="137" t="str">
        <f t="shared" si="598"/>
        <v/>
      </c>
      <c r="BP3032" s="137" t="str">
        <f t="shared" si="599"/>
        <v/>
      </c>
    </row>
    <row r="3033" spans="63:68" ht="20.100000000000001" customHeight="1" x14ac:dyDescent="0.25">
      <c r="BK3033" s="137">
        <v>2186</v>
      </c>
      <c r="BL3033" s="137">
        <f t="shared" si="595"/>
        <v>13.983999999999504</v>
      </c>
      <c r="BM3033" s="137">
        <f t="shared" si="596"/>
        <v>5.1466661777655603E-2</v>
      </c>
      <c r="BN3033" s="137">
        <f t="shared" si="597"/>
        <v>1.142993922451721E-4</v>
      </c>
      <c r="BO3033" s="137" t="str">
        <f t="shared" si="598"/>
        <v/>
      </c>
      <c r="BP3033" s="137" t="str">
        <f t="shared" si="599"/>
        <v/>
      </c>
    </row>
    <row r="3034" spans="63:68" ht="20.100000000000001" customHeight="1" x14ac:dyDescent="0.25">
      <c r="BK3034" s="137">
        <v>2187</v>
      </c>
      <c r="BL3034" s="137">
        <f t="shared" si="595"/>
        <v>13.990399999999504</v>
      </c>
      <c r="BM3034" s="137">
        <f t="shared" si="596"/>
        <v>5.1352362385410431E-2</v>
      </c>
      <c r="BN3034" s="137">
        <f t="shared" si="597"/>
        <v>1.1406459321477297E-4</v>
      </c>
      <c r="BO3034" s="137" t="str">
        <f t="shared" si="598"/>
        <v/>
      </c>
      <c r="BP3034" s="137" t="str">
        <f t="shared" si="599"/>
        <v/>
      </c>
    </row>
    <row r="3035" spans="63:68" ht="20.100000000000001" customHeight="1" x14ac:dyDescent="0.25">
      <c r="BK3035" s="137">
        <v>2188</v>
      </c>
      <c r="BL3035" s="137">
        <f t="shared" si="595"/>
        <v>13.996799999999503</v>
      </c>
      <c r="BM3035" s="137">
        <f t="shared" si="596"/>
        <v>5.1238297792195658E-2</v>
      </c>
      <c r="BN3035" s="137">
        <f t="shared" si="597"/>
        <v>1.138302169943553E-4</v>
      </c>
      <c r="BO3035" s="137" t="str">
        <f t="shared" si="598"/>
        <v/>
      </c>
      <c r="BP3035" s="137" t="str">
        <f t="shared" si="599"/>
        <v/>
      </c>
    </row>
    <row r="3036" spans="63:68" ht="20.100000000000001" customHeight="1" x14ac:dyDescent="0.25">
      <c r="BK3036" s="137">
        <v>2189</v>
      </c>
      <c r="BL3036" s="137">
        <f t="shared" si="595"/>
        <v>14.003199999999502</v>
      </c>
      <c r="BM3036" s="137">
        <f t="shared" si="596"/>
        <v>5.1124467575201303E-2</v>
      </c>
      <c r="BN3036" s="137">
        <f t="shared" si="597"/>
        <v>1.1359626301417347E-4</v>
      </c>
      <c r="BO3036" s="137" t="str">
        <f t="shared" si="598"/>
        <v/>
      </c>
      <c r="BP3036" s="137" t="str">
        <f t="shared" si="599"/>
        <v/>
      </c>
    </row>
    <row r="3037" spans="63:68" ht="20.100000000000001" customHeight="1" x14ac:dyDescent="0.25">
      <c r="BK3037" s="137">
        <v>2190</v>
      </c>
      <c r="BL3037" s="137">
        <f t="shared" si="595"/>
        <v>14.009599999999502</v>
      </c>
      <c r="BM3037" s="137">
        <f t="shared" si="596"/>
        <v>5.101087131218713E-2</v>
      </c>
      <c r="BN3037" s="137">
        <f t="shared" si="597"/>
        <v>1.1336273070496061E-4</v>
      </c>
      <c r="BO3037" s="137" t="str">
        <f t="shared" si="598"/>
        <v/>
      </c>
      <c r="BP3037" s="137" t="str">
        <f t="shared" si="599"/>
        <v/>
      </c>
    </row>
    <row r="3038" spans="63:68" ht="20.100000000000001" customHeight="1" x14ac:dyDescent="0.25">
      <c r="BK3038" s="137">
        <v>2191</v>
      </c>
      <c r="BL3038" s="137">
        <f t="shared" si="595"/>
        <v>14.015999999999501</v>
      </c>
      <c r="BM3038" s="137">
        <f t="shared" si="596"/>
        <v>5.0897508581482169E-2</v>
      </c>
      <c r="BN3038" s="137">
        <f t="shared" si="597"/>
        <v>1.1312961949717232E-4</v>
      </c>
      <c r="BO3038" s="137" t="str">
        <f t="shared" si="598"/>
        <v/>
      </c>
      <c r="BP3038" s="137" t="str">
        <f t="shared" si="599"/>
        <v/>
      </c>
    </row>
    <row r="3039" spans="63:68" ht="20.100000000000001" customHeight="1" x14ac:dyDescent="0.25">
      <c r="BK3039" s="137">
        <v>2192</v>
      </c>
      <c r="BL3039" s="137">
        <f t="shared" si="595"/>
        <v>14.0223999999995</v>
      </c>
      <c r="BM3039" s="137">
        <f t="shared" si="596"/>
        <v>5.0784378961984997E-2</v>
      </c>
      <c r="BN3039" s="137">
        <f t="shared" si="597"/>
        <v>1.1289692882149316E-4</v>
      </c>
      <c r="BO3039" s="137" t="str">
        <f t="shared" si="598"/>
        <v/>
      </c>
      <c r="BP3039" s="137" t="str">
        <f t="shared" si="599"/>
        <v/>
      </c>
    </row>
    <row r="3040" spans="63:68" ht="20.100000000000001" customHeight="1" x14ac:dyDescent="0.25">
      <c r="BK3040" s="137">
        <v>2193</v>
      </c>
      <c r="BL3040" s="137">
        <f t="shared" si="595"/>
        <v>14.028799999999499</v>
      </c>
      <c r="BM3040" s="137">
        <f t="shared" si="596"/>
        <v>5.0671482033163504E-2</v>
      </c>
      <c r="BN3040" s="137">
        <f t="shared" si="597"/>
        <v>1.1266465810883669E-4</v>
      </c>
      <c r="BO3040" s="137" t="str">
        <f t="shared" si="598"/>
        <v/>
      </c>
      <c r="BP3040" s="137" t="str">
        <f t="shared" si="599"/>
        <v/>
      </c>
    </row>
    <row r="3041" spans="63:68" ht="20.100000000000001" customHeight="1" x14ac:dyDescent="0.25">
      <c r="BK3041" s="137">
        <v>2194</v>
      </c>
      <c r="BL3041" s="137">
        <f t="shared" si="595"/>
        <v>14.035199999999499</v>
      </c>
      <c r="BM3041" s="137">
        <f t="shared" si="596"/>
        <v>5.0558817375054667E-2</v>
      </c>
      <c r="BN3041" s="137">
        <f t="shared" si="597"/>
        <v>1.1243280679001239E-4</v>
      </c>
      <c r="BO3041" s="137" t="str">
        <f t="shared" si="598"/>
        <v/>
      </c>
      <c r="BP3041" s="137" t="str">
        <f t="shared" si="599"/>
        <v/>
      </c>
    </row>
    <row r="3042" spans="63:68" ht="20.100000000000001" customHeight="1" x14ac:dyDescent="0.25">
      <c r="BK3042" s="137">
        <v>2195</v>
      </c>
      <c r="BL3042" s="137">
        <f t="shared" si="595"/>
        <v>14.041599999999498</v>
      </c>
      <c r="BM3042" s="137">
        <f t="shared" si="596"/>
        <v>5.0446384568264654E-2</v>
      </c>
      <c r="BN3042" s="137">
        <f t="shared" si="597"/>
        <v>1.122013742961836E-4</v>
      </c>
      <c r="BO3042" s="137" t="str">
        <f t="shared" si="598"/>
        <v/>
      </c>
      <c r="BP3042" s="137" t="str">
        <f t="shared" si="599"/>
        <v/>
      </c>
    </row>
    <row r="3043" spans="63:68" ht="20.100000000000001" customHeight="1" x14ac:dyDescent="0.25">
      <c r="BK3043" s="137">
        <v>2196</v>
      </c>
      <c r="BL3043" s="137">
        <f t="shared" si="595"/>
        <v>14.047999999999497</v>
      </c>
      <c r="BM3043" s="137">
        <f t="shared" si="596"/>
        <v>5.0334183193968471E-2</v>
      </c>
      <c r="BN3043" s="137">
        <f t="shared" si="597"/>
        <v>1.119703600583194E-4</v>
      </c>
      <c r="BO3043" s="137" t="str">
        <f t="shared" si="598"/>
        <v/>
      </c>
      <c r="BP3043" s="137" t="str">
        <f t="shared" si="599"/>
        <v/>
      </c>
    </row>
    <row r="3044" spans="63:68" ht="20.100000000000001" customHeight="1" x14ac:dyDescent="0.25">
      <c r="BK3044" s="137">
        <v>2197</v>
      </c>
      <c r="BL3044" s="137">
        <f t="shared" si="595"/>
        <v>14.054399999999497</v>
      </c>
      <c r="BM3044" s="137">
        <f t="shared" si="596"/>
        <v>5.0222212833910151E-2</v>
      </c>
      <c r="BN3044" s="137">
        <f t="shared" si="597"/>
        <v>1.1173976350788151E-4</v>
      </c>
      <c r="BO3044" s="137" t="str">
        <f t="shared" si="598"/>
        <v/>
      </c>
      <c r="BP3044" s="137" t="str">
        <f t="shared" si="599"/>
        <v/>
      </c>
    </row>
    <row r="3045" spans="63:68" ht="20.100000000000001" customHeight="1" x14ac:dyDescent="0.25">
      <c r="BK3045" s="137">
        <v>2198</v>
      </c>
      <c r="BL3045" s="137">
        <f t="shared" ref="BL3045:BL3108" si="600">BL3044+$BO$845</f>
        <v>14.060799999999496</v>
      </c>
      <c r="BM3045" s="137">
        <f t="shared" ref="BM3045:BM3108" si="601">_xlfn.CHISQ.DIST.RT(BL3045,7)</f>
        <v>5.011047307040227E-2</v>
      </c>
      <c r="BN3045" s="137">
        <f t="shared" ref="BN3045:BN3108" si="602">BM3045-BM3046</f>
        <v>1.1150958407619288E-4</v>
      </c>
      <c r="BO3045" s="137" t="str">
        <f t="shared" ref="BO3045:BO3108" si="603">IF(BM3045&lt;(1-$BI$852),BN3045,"")</f>
        <v/>
      </c>
      <c r="BP3045" s="137" t="str">
        <f t="shared" si="599"/>
        <v/>
      </c>
    </row>
    <row r="3046" spans="63:68" ht="20.100000000000001" customHeight="1" x14ac:dyDescent="0.25">
      <c r="BK3046" s="137">
        <v>2199</v>
      </c>
      <c r="BL3046" s="137">
        <f t="shared" si="600"/>
        <v>14.067199999999495</v>
      </c>
      <c r="BM3046" s="137">
        <f t="shared" si="601"/>
        <v>4.9998963486326077E-2</v>
      </c>
      <c r="BN3046" s="137">
        <f t="shared" si="602"/>
        <v>1.1127982119468055E-4</v>
      </c>
      <c r="BO3046" s="137">
        <f t="shared" si="603"/>
        <v>1.1127982119468055E-4</v>
      </c>
      <c r="BP3046" s="137" t="str">
        <f t="shared" si="599"/>
        <v/>
      </c>
    </row>
    <row r="3047" spans="63:68" ht="20.100000000000001" customHeight="1" x14ac:dyDescent="0.25">
      <c r="BK3047" s="137">
        <v>2200</v>
      </c>
      <c r="BL3047" s="137">
        <f t="shared" si="600"/>
        <v>14.073599999999495</v>
      </c>
      <c r="BM3047" s="137">
        <f t="shared" si="601"/>
        <v>4.9887683665131397E-2</v>
      </c>
      <c r="BN3047" s="137">
        <f t="shared" si="602"/>
        <v>1.1105047429515319E-4</v>
      </c>
      <c r="BO3047" s="137">
        <f t="shared" si="603"/>
        <v>1.1105047429515319E-4</v>
      </c>
      <c r="BP3047" s="137" t="str">
        <f t="shared" si="599"/>
        <v/>
      </c>
    </row>
    <row r="3048" spans="63:68" ht="20.100000000000001" customHeight="1" x14ac:dyDescent="0.25">
      <c r="BK3048" s="137">
        <v>2201</v>
      </c>
      <c r="BL3048" s="137">
        <f t="shared" si="600"/>
        <v>14.079999999999494</v>
      </c>
      <c r="BM3048" s="137">
        <f t="shared" si="601"/>
        <v>4.9776633190836243E-2</v>
      </c>
      <c r="BN3048" s="137">
        <f t="shared" si="602"/>
        <v>1.1082154280930845E-4</v>
      </c>
      <c r="BO3048" s="137">
        <f t="shared" si="603"/>
        <v>1.1082154280930845E-4</v>
      </c>
      <c r="BP3048" s="137" t="str">
        <f t="shared" si="599"/>
        <v/>
      </c>
    </row>
    <row r="3049" spans="63:68" ht="20.100000000000001" customHeight="1" x14ac:dyDescent="0.25">
      <c r="BK3049" s="137">
        <v>2202</v>
      </c>
      <c r="BL3049" s="137">
        <f t="shared" si="600"/>
        <v>14.086399999999493</v>
      </c>
      <c r="BM3049" s="137">
        <f t="shared" si="601"/>
        <v>4.9665811648026935E-2</v>
      </c>
      <c r="BN3049" s="137">
        <f t="shared" si="602"/>
        <v>1.1059302616903827E-4</v>
      </c>
      <c r="BO3049" s="137">
        <f t="shared" si="603"/>
        <v>1.1059302616903827E-4</v>
      </c>
      <c r="BP3049" s="137" t="str">
        <f t="shared" si="599"/>
        <v/>
      </c>
    </row>
    <row r="3050" spans="63:68" ht="20.100000000000001" customHeight="1" x14ac:dyDescent="0.25">
      <c r="BK3050" s="137">
        <v>2203</v>
      </c>
      <c r="BL3050" s="137">
        <f t="shared" si="600"/>
        <v>14.092799999999492</v>
      </c>
      <c r="BM3050" s="137">
        <f t="shared" si="601"/>
        <v>4.9555218621857897E-2</v>
      </c>
      <c r="BN3050" s="137">
        <f t="shared" si="602"/>
        <v>1.1036492380655377E-4</v>
      </c>
      <c r="BO3050" s="137">
        <f t="shared" si="603"/>
        <v>1.1036492380655377E-4</v>
      </c>
      <c r="BP3050" s="137" t="str">
        <f t="shared" si="599"/>
        <v/>
      </c>
    </row>
    <row r="3051" spans="63:68" ht="20.100000000000001" customHeight="1" x14ac:dyDescent="0.25">
      <c r="BK3051" s="137">
        <v>2204</v>
      </c>
      <c r="BL3051" s="137">
        <f t="shared" si="600"/>
        <v>14.099199999999492</v>
      </c>
      <c r="BM3051" s="137">
        <f t="shared" si="601"/>
        <v>4.9444853698051343E-2</v>
      </c>
      <c r="BN3051" s="137">
        <f t="shared" si="602"/>
        <v>1.1013723515378854E-4</v>
      </c>
      <c r="BO3051" s="137">
        <f t="shared" si="603"/>
        <v>1.1013723515378854E-4</v>
      </c>
      <c r="BP3051" s="137" t="str">
        <f t="shared" si="599"/>
        <v/>
      </c>
    </row>
    <row r="3052" spans="63:68" ht="20.100000000000001" customHeight="1" x14ac:dyDescent="0.25">
      <c r="BK3052" s="137">
        <v>2205</v>
      </c>
      <c r="BL3052" s="137">
        <f t="shared" si="600"/>
        <v>14.105599999999491</v>
      </c>
      <c r="BM3052" s="137">
        <f t="shared" si="601"/>
        <v>4.9334716462897554E-2</v>
      </c>
      <c r="BN3052" s="137">
        <f t="shared" si="602"/>
        <v>1.0990995964325206E-4</v>
      </c>
      <c r="BO3052" s="137">
        <f t="shared" si="603"/>
        <v>1.0990995964325206E-4</v>
      </c>
      <c r="BP3052" s="137" t="str">
        <f t="shared" si="599"/>
        <v/>
      </c>
    </row>
    <row r="3053" spans="63:68" ht="20.100000000000001" customHeight="1" x14ac:dyDescent="0.25">
      <c r="BK3053" s="137">
        <v>2206</v>
      </c>
      <c r="BL3053" s="137">
        <f t="shared" si="600"/>
        <v>14.11199999999949</v>
      </c>
      <c r="BM3053" s="137">
        <f t="shared" si="601"/>
        <v>4.9224806503254302E-2</v>
      </c>
      <c r="BN3053" s="137">
        <f t="shared" si="602"/>
        <v>1.0968309670740528E-4</v>
      </c>
      <c r="BO3053" s="137">
        <f t="shared" si="603"/>
        <v>1.0968309670740528E-4</v>
      </c>
      <c r="BP3053" s="137" t="str">
        <f t="shared" si="599"/>
        <v/>
      </c>
    </row>
    <row r="3054" spans="63:68" ht="20.100000000000001" customHeight="1" x14ac:dyDescent="0.25">
      <c r="BK3054" s="137">
        <v>2207</v>
      </c>
      <c r="BL3054" s="137">
        <f t="shared" si="600"/>
        <v>14.11839999999949</v>
      </c>
      <c r="BM3054" s="137">
        <f t="shared" si="601"/>
        <v>4.9115123406546897E-2</v>
      </c>
      <c r="BN3054" s="137">
        <f t="shared" si="602"/>
        <v>1.0945664577888953E-4</v>
      </c>
      <c r="BO3054" s="137">
        <f t="shared" si="603"/>
        <v>1.0945664577888953E-4</v>
      </c>
      <c r="BP3054" s="137" t="str">
        <f t="shared" si="599"/>
        <v/>
      </c>
    </row>
    <row r="3055" spans="63:68" ht="20.100000000000001" customHeight="1" x14ac:dyDescent="0.25">
      <c r="BK3055" s="137">
        <v>2208</v>
      </c>
      <c r="BL3055" s="137">
        <f t="shared" si="600"/>
        <v>14.124799999999489</v>
      </c>
      <c r="BM3055" s="137">
        <f t="shared" si="601"/>
        <v>4.9005666760768007E-2</v>
      </c>
      <c r="BN3055" s="137">
        <f t="shared" si="602"/>
        <v>1.0923060629031839E-4</v>
      </c>
      <c r="BO3055" s="137">
        <f t="shared" si="603"/>
        <v>1.0923060629031839E-4</v>
      </c>
      <c r="BP3055" s="137" t="str">
        <f t="shared" si="599"/>
        <v/>
      </c>
    </row>
    <row r="3056" spans="63:68" ht="20.100000000000001" customHeight="1" x14ac:dyDescent="0.25">
      <c r="BK3056" s="137">
        <v>2209</v>
      </c>
      <c r="BL3056" s="137">
        <f t="shared" si="600"/>
        <v>14.131199999999488</v>
      </c>
      <c r="BM3056" s="137">
        <f t="shared" si="601"/>
        <v>4.8896436154477689E-2</v>
      </c>
      <c r="BN3056" s="137">
        <f t="shared" si="602"/>
        <v>1.090049776749577E-4</v>
      </c>
      <c r="BO3056" s="137">
        <f t="shared" si="603"/>
        <v>1.090049776749577E-4</v>
      </c>
      <c r="BP3056" s="137" t="str">
        <f t="shared" si="599"/>
        <v/>
      </c>
    </row>
    <row r="3057" spans="63:68" ht="20.100000000000001" customHeight="1" x14ac:dyDescent="0.25">
      <c r="BK3057" s="137">
        <v>2210</v>
      </c>
      <c r="BL3057" s="137">
        <f t="shared" si="600"/>
        <v>14.137599999999487</v>
      </c>
      <c r="BM3057" s="137">
        <f t="shared" si="601"/>
        <v>4.8787431176802731E-2</v>
      </c>
      <c r="BN3057" s="137">
        <f t="shared" si="602"/>
        <v>1.0877975936551126E-4</v>
      </c>
      <c r="BO3057" s="137">
        <f t="shared" si="603"/>
        <v>1.0877975936551126E-4</v>
      </c>
      <c r="BP3057" s="137" t="str">
        <f t="shared" si="599"/>
        <v/>
      </c>
    </row>
    <row r="3058" spans="63:68" ht="20.100000000000001" customHeight="1" x14ac:dyDescent="0.25">
      <c r="BK3058" s="137">
        <v>2211</v>
      </c>
      <c r="BL3058" s="137">
        <f t="shared" si="600"/>
        <v>14.143999999999487</v>
      </c>
      <c r="BM3058" s="137">
        <f t="shared" si="601"/>
        <v>4.867865141743722E-2</v>
      </c>
      <c r="BN3058" s="137">
        <f t="shared" si="602"/>
        <v>1.0855495079555716E-4</v>
      </c>
      <c r="BO3058" s="137">
        <f t="shared" si="603"/>
        <v>1.0855495079555716E-4</v>
      </c>
      <c r="BP3058" s="137" t="str">
        <f t="shared" si="599"/>
        <v/>
      </c>
    </row>
    <row r="3059" spans="63:68" ht="20.100000000000001" customHeight="1" x14ac:dyDescent="0.25">
      <c r="BK3059" s="137">
        <v>2212</v>
      </c>
      <c r="BL3059" s="137">
        <f t="shared" si="600"/>
        <v>14.150399999999486</v>
      </c>
      <c r="BM3059" s="137">
        <f t="shared" si="601"/>
        <v>4.8570096466641663E-2</v>
      </c>
      <c r="BN3059" s="137">
        <f t="shared" si="602"/>
        <v>1.0833055139826409E-4</v>
      </c>
      <c r="BO3059" s="137">
        <f t="shared" si="603"/>
        <v>1.0833055139826409E-4</v>
      </c>
      <c r="BP3059" s="137" t="str">
        <f t="shared" si="599"/>
        <v/>
      </c>
    </row>
    <row r="3060" spans="63:68" ht="20.100000000000001" customHeight="1" x14ac:dyDescent="0.25">
      <c r="BK3060" s="137">
        <v>2213</v>
      </c>
      <c r="BL3060" s="137">
        <f t="shared" si="600"/>
        <v>14.156799999999485</v>
      </c>
      <c r="BM3060" s="137">
        <f t="shared" si="601"/>
        <v>4.8461765915243399E-2</v>
      </c>
      <c r="BN3060" s="137">
        <f t="shared" si="602"/>
        <v>1.0810656060721013E-4</v>
      </c>
      <c r="BO3060" s="137">
        <f t="shared" si="603"/>
        <v>1.0810656060721013E-4</v>
      </c>
      <c r="BP3060" s="137" t="str">
        <f t="shared" si="599"/>
        <v/>
      </c>
    </row>
    <row r="3061" spans="63:68" ht="20.100000000000001" customHeight="1" x14ac:dyDescent="0.25">
      <c r="BK3061" s="137">
        <v>2214</v>
      </c>
      <c r="BL3061" s="137">
        <f t="shared" si="600"/>
        <v>14.163199999999485</v>
      </c>
      <c r="BM3061" s="137">
        <f t="shared" si="601"/>
        <v>4.8353659354636189E-2</v>
      </c>
      <c r="BN3061" s="137">
        <f t="shared" si="602"/>
        <v>1.0788297785641748E-4</v>
      </c>
      <c r="BO3061" s="137">
        <f t="shared" si="603"/>
        <v>1.0788297785641748E-4</v>
      </c>
      <c r="BP3061" s="137" t="str">
        <f t="shared" si="599"/>
        <v/>
      </c>
    </row>
    <row r="3062" spans="63:68" ht="20.100000000000001" customHeight="1" x14ac:dyDescent="0.25">
      <c r="BK3062" s="137">
        <v>2215</v>
      </c>
      <c r="BL3062" s="137">
        <f t="shared" si="600"/>
        <v>14.169599999999484</v>
      </c>
      <c r="BM3062" s="137">
        <f t="shared" si="601"/>
        <v>4.8245776376779771E-2</v>
      </c>
      <c r="BN3062" s="137">
        <f t="shared" si="602"/>
        <v>1.0765980257942953E-4</v>
      </c>
      <c r="BO3062" s="137">
        <f t="shared" si="603"/>
        <v>1.0765980257942953E-4</v>
      </c>
      <c r="BP3062" s="137" t="str">
        <f t="shared" si="599"/>
        <v/>
      </c>
    </row>
    <row r="3063" spans="63:68" ht="20.100000000000001" customHeight="1" x14ac:dyDescent="0.25">
      <c r="BK3063" s="137">
        <v>2216</v>
      </c>
      <c r="BL3063" s="137">
        <f t="shared" si="600"/>
        <v>14.175999999999483</v>
      </c>
      <c r="BM3063" s="137">
        <f t="shared" si="601"/>
        <v>4.8138116574200342E-2</v>
      </c>
      <c r="BN3063" s="137">
        <f t="shared" si="602"/>
        <v>1.0743703421054601E-4</v>
      </c>
      <c r="BO3063" s="137">
        <f t="shared" si="603"/>
        <v>1.0743703421054601E-4</v>
      </c>
      <c r="BP3063" s="137" t="str">
        <f t="shared" si="599"/>
        <v/>
      </c>
    </row>
    <row r="3064" spans="63:68" ht="20.100000000000001" customHeight="1" x14ac:dyDescent="0.25">
      <c r="BK3064" s="137">
        <v>2217</v>
      </c>
      <c r="BL3064" s="137">
        <f t="shared" si="600"/>
        <v>14.182399999999483</v>
      </c>
      <c r="BM3064" s="137">
        <f t="shared" si="601"/>
        <v>4.8030679539989796E-2</v>
      </c>
      <c r="BN3064" s="137">
        <f t="shared" si="602"/>
        <v>1.0721467218394176E-4</v>
      </c>
      <c r="BO3064" s="137">
        <f t="shared" si="603"/>
        <v>1.0721467218394176E-4</v>
      </c>
      <c r="BP3064" s="137" t="str">
        <f t="shared" si="599"/>
        <v/>
      </c>
    </row>
    <row r="3065" spans="63:68" ht="20.100000000000001" customHeight="1" x14ac:dyDescent="0.25">
      <c r="BK3065" s="137">
        <v>2218</v>
      </c>
      <c r="BL3065" s="137">
        <f t="shared" si="600"/>
        <v>14.188799999999482</v>
      </c>
      <c r="BM3065" s="137">
        <f t="shared" si="601"/>
        <v>4.7923464867805854E-2</v>
      </c>
      <c r="BN3065" s="137">
        <f t="shared" si="602"/>
        <v>1.0699271593404835E-4</v>
      </c>
      <c r="BO3065" s="137">
        <f t="shared" si="603"/>
        <v>1.0699271593404835E-4</v>
      </c>
      <c r="BP3065" s="137" t="str">
        <f t="shared" si="599"/>
        <v/>
      </c>
    </row>
    <row r="3066" spans="63:68" ht="20.100000000000001" customHeight="1" x14ac:dyDescent="0.25">
      <c r="BK3066" s="137">
        <v>2219</v>
      </c>
      <c r="BL3066" s="137">
        <f t="shared" si="600"/>
        <v>14.195199999999481</v>
      </c>
      <c r="BM3066" s="137">
        <f t="shared" si="601"/>
        <v>4.7816472151871806E-2</v>
      </c>
      <c r="BN3066" s="137">
        <f t="shared" si="602"/>
        <v>1.0677116489557492E-4</v>
      </c>
      <c r="BO3066" s="137">
        <f t="shared" si="603"/>
        <v>1.0677116489557492E-4</v>
      </c>
      <c r="BP3066" s="137" t="str">
        <f t="shared" si="599"/>
        <v/>
      </c>
    </row>
    <row r="3067" spans="63:68" ht="20.100000000000001" customHeight="1" x14ac:dyDescent="0.25">
      <c r="BK3067" s="137">
        <v>2220</v>
      </c>
      <c r="BL3067" s="137">
        <f t="shared" si="600"/>
        <v>14.20159999999948</v>
      </c>
      <c r="BM3067" s="137">
        <f t="shared" si="601"/>
        <v>4.7709700986976231E-2</v>
      </c>
      <c r="BN3067" s="137">
        <f t="shared" si="602"/>
        <v>1.065500185031959E-4</v>
      </c>
      <c r="BO3067" s="137">
        <f t="shared" si="603"/>
        <v>1.065500185031959E-4</v>
      </c>
      <c r="BP3067" s="137" t="str">
        <f t="shared" si="599"/>
        <v/>
      </c>
    </row>
    <row r="3068" spans="63:68" ht="20.100000000000001" customHeight="1" x14ac:dyDescent="0.25">
      <c r="BK3068" s="137">
        <v>2221</v>
      </c>
      <c r="BL3068" s="137">
        <f t="shared" si="600"/>
        <v>14.20799999999948</v>
      </c>
      <c r="BM3068" s="137">
        <f t="shared" si="601"/>
        <v>4.7603150968473035E-2</v>
      </c>
      <c r="BN3068" s="137">
        <f t="shared" si="602"/>
        <v>1.0632927619192573E-4</v>
      </c>
      <c r="BO3068" s="137">
        <f t="shared" si="603"/>
        <v>1.0632927619192573E-4</v>
      </c>
      <c r="BP3068" s="137" t="str">
        <f t="shared" si="599"/>
        <v/>
      </c>
    </row>
    <row r="3069" spans="63:68" ht="20.100000000000001" customHeight="1" x14ac:dyDescent="0.25">
      <c r="BK3069" s="137">
        <v>2222</v>
      </c>
      <c r="BL3069" s="137">
        <f t="shared" si="600"/>
        <v>14.214399999999479</v>
      </c>
      <c r="BM3069" s="137">
        <f t="shared" si="601"/>
        <v>4.7496821692281109E-2</v>
      </c>
      <c r="BN3069" s="137">
        <f t="shared" si="602"/>
        <v>1.0610893739683436E-4</v>
      </c>
      <c r="BO3069" s="137">
        <f t="shared" si="603"/>
        <v>1.0610893739683436E-4</v>
      </c>
      <c r="BP3069" s="137" t="str">
        <f t="shared" si="599"/>
        <v/>
      </c>
    </row>
    <row r="3070" spans="63:68" ht="20.100000000000001" customHeight="1" x14ac:dyDescent="0.25">
      <c r="BK3070" s="137">
        <v>2223</v>
      </c>
      <c r="BL3070" s="137">
        <f t="shared" si="600"/>
        <v>14.220799999999478</v>
      </c>
      <c r="BM3070" s="137">
        <f t="shared" si="601"/>
        <v>4.7390712754884275E-2</v>
      </c>
      <c r="BN3070" s="137">
        <f t="shared" si="602"/>
        <v>1.0588900155353992E-4</v>
      </c>
      <c r="BO3070" s="137">
        <f t="shared" si="603"/>
        <v>1.0588900155353992E-4</v>
      </c>
      <c r="BP3070" s="137" t="str">
        <f t="shared" si="599"/>
        <v/>
      </c>
    </row>
    <row r="3071" spans="63:68" ht="20.100000000000001" customHeight="1" x14ac:dyDescent="0.25">
      <c r="BK3071" s="137">
        <v>2224</v>
      </c>
      <c r="BL3071" s="137">
        <f t="shared" si="600"/>
        <v>14.227199999999478</v>
      </c>
      <c r="BM3071" s="137">
        <f t="shared" si="601"/>
        <v>4.7284823753330735E-2</v>
      </c>
      <c r="BN3071" s="137">
        <f t="shared" si="602"/>
        <v>1.0566946809736216E-4</v>
      </c>
      <c r="BO3071" s="137">
        <f t="shared" si="603"/>
        <v>1.0566946809736216E-4</v>
      </c>
      <c r="BP3071" s="137" t="str">
        <f t="shared" si="599"/>
        <v/>
      </c>
    </row>
    <row r="3072" spans="63:68" ht="20.100000000000001" customHeight="1" x14ac:dyDescent="0.25">
      <c r="BK3072" s="137">
        <v>2225</v>
      </c>
      <c r="BL3072" s="137">
        <f t="shared" si="600"/>
        <v>14.233599999999477</v>
      </c>
      <c r="BM3072" s="137">
        <f t="shared" si="601"/>
        <v>4.7179154285233373E-2</v>
      </c>
      <c r="BN3072" s="137">
        <f t="shared" si="602"/>
        <v>1.0545033646401636E-4</v>
      </c>
      <c r="BO3072" s="137">
        <f t="shared" si="603"/>
        <v>1.0545033646401636E-4</v>
      </c>
      <c r="BP3072" s="137" t="str">
        <f t="shared" si="599"/>
        <v/>
      </c>
    </row>
    <row r="3073" spans="63:68" ht="20.100000000000001" customHeight="1" x14ac:dyDescent="0.25">
      <c r="BK3073" s="137">
        <v>2226</v>
      </c>
      <c r="BL3073" s="137">
        <f t="shared" si="600"/>
        <v>14.239999999999476</v>
      </c>
      <c r="BM3073" s="137">
        <f t="shared" si="601"/>
        <v>4.7073703948769356E-2</v>
      </c>
      <c r="BN3073" s="137">
        <f t="shared" si="602"/>
        <v>1.0523160608962717E-4</v>
      </c>
      <c r="BO3073" s="137">
        <f t="shared" si="603"/>
        <v>1.0523160608962717E-4</v>
      </c>
      <c r="BP3073" s="137" t="str">
        <f t="shared" si="599"/>
        <v/>
      </c>
    </row>
    <row r="3074" spans="63:68" ht="20.100000000000001" customHeight="1" x14ac:dyDescent="0.25">
      <c r="BK3074" s="137">
        <v>2227</v>
      </c>
      <c r="BL3074" s="137">
        <f t="shared" si="600"/>
        <v>14.246399999999475</v>
      </c>
      <c r="BM3074" s="137">
        <f t="shared" si="601"/>
        <v>4.6968472342679729E-2</v>
      </c>
      <c r="BN3074" s="137">
        <f t="shared" si="602"/>
        <v>1.0501327641020824E-4</v>
      </c>
      <c r="BO3074" s="137">
        <f t="shared" si="603"/>
        <v>1.0501327641020824E-4</v>
      </c>
      <c r="BP3074" s="137" t="str">
        <f t="shared" si="599"/>
        <v/>
      </c>
    </row>
    <row r="3075" spans="63:68" ht="20.100000000000001" customHeight="1" x14ac:dyDescent="0.25">
      <c r="BK3075" s="137">
        <v>2228</v>
      </c>
      <c r="BL3075" s="137">
        <f t="shared" si="600"/>
        <v>14.252799999999475</v>
      </c>
      <c r="BM3075" s="137">
        <f t="shared" si="601"/>
        <v>4.6863459066269521E-2</v>
      </c>
      <c r="BN3075" s="137">
        <f t="shared" si="602"/>
        <v>1.0479534686212016E-4</v>
      </c>
      <c r="BO3075" s="137">
        <f t="shared" si="603"/>
        <v>1.0479534686212016E-4</v>
      </c>
      <c r="BP3075" s="137" t="str">
        <f t="shared" si="599"/>
        <v/>
      </c>
    </row>
    <row r="3076" spans="63:68" ht="20.100000000000001" customHeight="1" x14ac:dyDescent="0.25">
      <c r="BK3076" s="137">
        <v>2229</v>
      </c>
      <c r="BL3076" s="137">
        <f t="shared" si="600"/>
        <v>14.259199999999474</v>
      </c>
      <c r="BM3076" s="137">
        <f t="shared" si="601"/>
        <v>4.6758663719407401E-2</v>
      </c>
      <c r="BN3076" s="137">
        <f t="shared" si="602"/>
        <v>1.045778168818623E-4</v>
      </c>
      <c r="BO3076" s="137">
        <f t="shared" si="603"/>
        <v>1.045778168818623E-4</v>
      </c>
      <c r="BP3076" s="137" t="str">
        <f t="shared" si="599"/>
        <v/>
      </c>
    </row>
    <row r="3077" spans="63:68" ht="20.100000000000001" customHeight="1" x14ac:dyDescent="0.25">
      <c r="BK3077" s="137">
        <v>2230</v>
      </c>
      <c r="BL3077" s="137">
        <f t="shared" si="600"/>
        <v>14.265599999999473</v>
      </c>
      <c r="BM3077" s="137">
        <f t="shared" si="601"/>
        <v>4.6654085902525538E-2</v>
      </c>
      <c r="BN3077" s="137">
        <f t="shared" si="602"/>
        <v>1.0436068590627401E-4</v>
      </c>
      <c r="BO3077" s="137">
        <f t="shared" si="603"/>
        <v>1.0436068590627401E-4</v>
      </c>
      <c r="BP3077" s="137" t="str">
        <f t="shared" si="599"/>
        <v/>
      </c>
    </row>
    <row r="3078" spans="63:68" ht="20.100000000000001" customHeight="1" x14ac:dyDescent="0.25">
      <c r="BK3078" s="137">
        <v>2231</v>
      </c>
      <c r="BL3078" s="137">
        <f t="shared" si="600"/>
        <v>14.271999999999473</v>
      </c>
      <c r="BM3078" s="137">
        <f t="shared" si="601"/>
        <v>4.6549725216619264E-2</v>
      </c>
      <c r="BN3078" s="137">
        <f t="shared" si="602"/>
        <v>1.0414395337231264E-4</v>
      </c>
      <c r="BO3078" s="137">
        <f t="shared" si="603"/>
        <v>1.0414395337231264E-4</v>
      </c>
      <c r="BP3078" s="137" t="str">
        <f t="shared" si="599"/>
        <v/>
      </c>
    </row>
    <row r="3079" spans="63:68" ht="20.100000000000001" customHeight="1" x14ac:dyDescent="0.25">
      <c r="BK3079" s="137">
        <v>2232</v>
      </c>
      <c r="BL3079" s="137">
        <f t="shared" si="600"/>
        <v>14.278399999999472</v>
      </c>
      <c r="BM3079" s="137">
        <f t="shared" si="601"/>
        <v>4.6445581263246952E-2</v>
      </c>
      <c r="BN3079" s="137">
        <f t="shared" si="602"/>
        <v>1.0392761871710204E-4</v>
      </c>
      <c r="BO3079" s="137">
        <f t="shared" si="603"/>
        <v>1.0392761871710204E-4</v>
      </c>
      <c r="BP3079" s="137" t="str">
        <f t="shared" si="599"/>
        <v/>
      </c>
    </row>
    <row r="3080" spans="63:68" ht="20.100000000000001" customHeight="1" x14ac:dyDescent="0.25">
      <c r="BK3080" s="137">
        <v>2233</v>
      </c>
      <c r="BL3080" s="137">
        <f t="shared" si="600"/>
        <v>14.284799999999471</v>
      </c>
      <c r="BM3080" s="137">
        <f t="shared" si="601"/>
        <v>4.634165364452985E-2</v>
      </c>
      <c r="BN3080" s="137">
        <f t="shared" si="602"/>
        <v>1.0371168137805059E-4</v>
      </c>
      <c r="BO3080" s="137">
        <f t="shared" si="603"/>
        <v>1.0371168137805059E-4</v>
      </c>
      <c r="BP3080" s="137" t="str">
        <f t="shared" si="599"/>
        <v/>
      </c>
    </row>
    <row r="3081" spans="63:68" ht="20.100000000000001" customHeight="1" x14ac:dyDescent="0.25">
      <c r="BK3081" s="137">
        <v>2234</v>
      </c>
      <c r="BL3081" s="137">
        <f t="shared" si="600"/>
        <v>14.291199999999471</v>
      </c>
      <c r="BM3081" s="137">
        <f t="shared" si="601"/>
        <v>4.6237941963151799E-2</v>
      </c>
      <c r="BN3081" s="137">
        <f t="shared" si="602"/>
        <v>1.0349614079271235E-4</v>
      </c>
      <c r="BO3081" s="137">
        <f t="shared" si="603"/>
        <v>1.0349614079271235E-4</v>
      </c>
      <c r="BP3081" s="137" t="str">
        <f t="shared" si="599"/>
        <v/>
      </c>
    </row>
    <row r="3082" spans="63:68" ht="20.100000000000001" customHeight="1" x14ac:dyDescent="0.25">
      <c r="BK3082" s="137">
        <v>2235</v>
      </c>
      <c r="BL3082" s="137">
        <f t="shared" si="600"/>
        <v>14.29759999999947</v>
      </c>
      <c r="BM3082" s="137">
        <f t="shared" si="601"/>
        <v>4.6134445822359087E-2</v>
      </c>
      <c r="BN3082" s="137">
        <f t="shared" si="602"/>
        <v>1.032809963989953E-4</v>
      </c>
      <c r="BO3082" s="137">
        <f t="shared" si="603"/>
        <v>1.032809963989953E-4</v>
      </c>
      <c r="BP3082" s="137" t="str">
        <f t="shared" si="599"/>
        <v/>
      </c>
    </row>
    <row r="3083" spans="63:68" ht="20.100000000000001" customHeight="1" x14ac:dyDescent="0.25">
      <c r="BK3083" s="137">
        <v>2236</v>
      </c>
      <c r="BL3083" s="137">
        <f t="shared" si="600"/>
        <v>14.303999999999469</v>
      </c>
      <c r="BM3083" s="137">
        <f t="shared" si="601"/>
        <v>4.6031164825960091E-2</v>
      </c>
      <c r="BN3083" s="137">
        <f t="shared" si="602"/>
        <v>1.0306624763493227E-4</v>
      </c>
      <c r="BO3083" s="137">
        <f t="shared" si="603"/>
        <v>1.0306624763493227E-4</v>
      </c>
      <c r="BP3083" s="137" t="str">
        <f t="shared" si="599"/>
        <v/>
      </c>
    </row>
    <row r="3084" spans="63:68" ht="20.100000000000001" customHeight="1" x14ac:dyDescent="0.25">
      <c r="BK3084" s="137">
        <v>2237</v>
      </c>
      <c r="BL3084" s="137">
        <f t="shared" si="600"/>
        <v>14.310399999999468</v>
      </c>
      <c r="BM3084" s="137">
        <f t="shared" si="601"/>
        <v>4.5928098578325159E-2</v>
      </c>
      <c r="BN3084" s="137">
        <f t="shared" si="602"/>
        <v>1.0285189393881983E-4</v>
      </c>
      <c r="BO3084" s="137">
        <f t="shared" si="603"/>
        <v>1.0285189393881983E-4</v>
      </c>
      <c r="BP3084" s="137" t="str">
        <f t="shared" si="599"/>
        <v/>
      </c>
    </row>
    <row r="3085" spans="63:68" ht="20.100000000000001" customHeight="1" x14ac:dyDescent="0.25">
      <c r="BK3085" s="137">
        <v>2238</v>
      </c>
      <c r="BL3085" s="137">
        <f t="shared" si="600"/>
        <v>14.316799999999468</v>
      </c>
      <c r="BM3085" s="137">
        <f t="shared" si="601"/>
        <v>4.5825246684386339E-2</v>
      </c>
      <c r="BN3085" s="137">
        <f t="shared" si="602"/>
        <v>1.026379347489198E-4</v>
      </c>
      <c r="BO3085" s="137">
        <f t="shared" si="603"/>
        <v>1.026379347489198E-4</v>
      </c>
      <c r="BP3085" s="137" t="str">
        <f t="shared" si="599"/>
        <v/>
      </c>
    </row>
    <row r="3086" spans="63:68" ht="20.100000000000001" customHeight="1" x14ac:dyDescent="0.25">
      <c r="BK3086" s="137">
        <v>2239</v>
      </c>
      <c r="BL3086" s="137">
        <f t="shared" si="600"/>
        <v>14.323199999999467</v>
      </c>
      <c r="BM3086" s="137">
        <f t="shared" si="601"/>
        <v>4.572260874963742E-2</v>
      </c>
      <c r="BN3086" s="137">
        <f t="shared" si="602"/>
        <v>1.0242436950434058E-4</v>
      </c>
      <c r="BO3086" s="137">
        <f t="shared" si="603"/>
        <v>1.0242436950434058E-4</v>
      </c>
      <c r="BP3086" s="137" t="str">
        <f t="shared" si="599"/>
        <v/>
      </c>
    </row>
    <row r="3087" spans="63:68" ht="20.100000000000001" customHeight="1" x14ac:dyDescent="0.25">
      <c r="BK3087" s="137">
        <v>2240</v>
      </c>
      <c r="BL3087" s="137">
        <f t="shared" si="600"/>
        <v>14.329599999999466</v>
      </c>
      <c r="BM3087" s="137">
        <f t="shared" si="601"/>
        <v>4.5620184380133079E-2</v>
      </c>
      <c r="BN3087" s="137">
        <f t="shared" si="602"/>
        <v>1.0221119764380199E-4</v>
      </c>
      <c r="BO3087" s="137">
        <f t="shared" si="603"/>
        <v>1.0221119764380199E-4</v>
      </c>
      <c r="BP3087" s="137" t="str">
        <f t="shared" si="599"/>
        <v/>
      </c>
    </row>
    <row r="3088" spans="63:68" ht="20.100000000000001" customHeight="1" x14ac:dyDescent="0.25">
      <c r="BK3088" s="137">
        <v>2241</v>
      </c>
      <c r="BL3088" s="137">
        <f t="shared" si="600"/>
        <v>14.335999999999466</v>
      </c>
      <c r="BM3088" s="137">
        <f t="shared" si="601"/>
        <v>4.5517973182489277E-2</v>
      </c>
      <c r="BN3088" s="137">
        <f t="shared" si="602"/>
        <v>1.0199841860637077E-4</v>
      </c>
      <c r="BO3088" s="137">
        <f t="shared" si="603"/>
        <v>1.0199841860637077E-4</v>
      </c>
      <c r="BP3088" s="137" t="str">
        <f t="shared" ref="BP3088:BP3151" si="604">IF($BM3088&lt;(1-$BI$860),$BN3088,"")</f>
        <v/>
      </c>
    </row>
    <row r="3089" spans="63:68" ht="20.100000000000001" customHeight="1" x14ac:dyDescent="0.25">
      <c r="BK3089" s="137">
        <v>2242</v>
      </c>
      <c r="BL3089" s="137">
        <f t="shared" si="600"/>
        <v>14.342399999999465</v>
      </c>
      <c r="BM3089" s="137">
        <f t="shared" si="601"/>
        <v>4.5415974763882906E-2</v>
      </c>
      <c r="BN3089" s="137">
        <f t="shared" si="602"/>
        <v>1.0178603183184226E-4</v>
      </c>
      <c r="BO3089" s="137">
        <f t="shared" si="603"/>
        <v>1.0178603183184226E-4</v>
      </c>
      <c r="BP3089" s="137" t="str">
        <f t="shared" si="604"/>
        <v/>
      </c>
    </row>
    <row r="3090" spans="63:68" ht="20.100000000000001" customHeight="1" x14ac:dyDescent="0.25">
      <c r="BK3090" s="137">
        <v>2243</v>
      </c>
      <c r="BL3090" s="137">
        <f t="shared" si="600"/>
        <v>14.348799999999464</v>
      </c>
      <c r="BM3090" s="137">
        <f t="shared" si="601"/>
        <v>4.5314188732051064E-2</v>
      </c>
      <c r="BN3090" s="137">
        <f t="shared" si="602"/>
        <v>1.0157403675961629E-4</v>
      </c>
      <c r="BO3090" s="137">
        <f t="shared" si="603"/>
        <v>1.0157403675961629E-4</v>
      </c>
      <c r="BP3090" s="137" t="str">
        <f t="shared" si="604"/>
        <v/>
      </c>
    </row>
    <row r="3091" spans="63:68" ht="20.100000000000001" customHeight="1" x14ac:dyDescent="0.25">
      <c r="BK3091" s="137">
        <v>2244</v>
      </c>
      <c r="BL3091" s="137">
        <f t="shared" si="600"/>
        <v>14.355199999999464</v>
      </c>
      <c r="BM3091" s="137">
        <f t="shared" si="601"/>
        <v>4.5212614695291448E-2</v>
      </c>
      <c r="BN3091" s="137">
        <f t="shared" si="602"/>
        <v>1.0136243282948126E-4</v>
      </c>
      <c r="BO3091" s="137">
        <f t="shared" si="603"/>
        <v>1.0136243282948126E-4</v>
      </c>
      <c r="BP3091" s="137" t="str">
        <f t="shared" si="604"/>
        <v/>
      </c>
    </row>
    <row r="3092" spans="63:68" ht="20.100000000000001" customHeight="1" x14ac:dyDescent="0.25">
      <c r="BK3092" s="137">
        <v>2245</v>
      </c>
      <c r="BL3092" s="137">
        <f t="shared" si="600"/>
        <v>14.361599999999463</v>
      </c>
      <c r="BM3092" s="137">
        <f t="shared" si="601"/>
        <v>4.5111252262461966E-2</v>
      </c>
      <c r="BN3092" s="137">
        <f t="shared" si="602"/>
        <v>1.0115121948203742E-4</v>
      </c>
      <c r="BO3092" s="137">
        <f t="shared" si="603"/>
        <v>1.0115121948203742E-4</v>
      </c>
      <c r="BP3092" s="137" t="str">
        <f t="shared" si="604"/>
        <v/>
      </c>
    </row>
    <row r="3093" spans="63:68" ht="20.100000000000001" customHeight="1" x14ac:dyDescent="0.25">
      <c r="BK3093" s="137">
        <v>2246</v>
      </c>
      <c r="BL3093" s="137">
        <f t="shared" si="600"/>
        <v>14.367999999999462</v>
      </c>
      <c r="BM3093" s="137">
        <f t="shared" si="601"/>
        <v>4.5010101042979929E-2</v>
      </c>
      <c r="BN3093" s="137">
        <f t="shared" si="602"/>
        <v>1.0094039615706624E-4</v>
      </c>
      <c r="BO3093" s="137">
        <f t="shared" si="603"/>
        <v>1.0094039615706624E-4</v>
      </c>
      <c r="BP3093" s="137" t="str">
        <f t="shared" si="604"/>
        <v/>
      </c>
    </row>
    <row r="3094" spans="63:68" ht="20.100000000000001" customHeight="1" x14ac:dyDescent="0.25">
      <c r="BK3094" s="137">
        <v>2247</v>
      </c>
      <c r="BL3094" s="137">
        <f t="shared" si="600"/>
        <v>14.374399999999461</v>
      </c>
      <c r="BM3094" s="137">
        <f t="shared" si="601"/>
        <v>4.4909160646822863E-2</v>
      </c>
      <c r="BN3094" s="137">
        <f t="shared" si="602"/>
        <v>1.0072996229575776E-4</v>
      </c>
      <c r="BO3094" s="137">
        <f t="shared" si="603"/>
        <v>1.0072996229575776E-4</v>
      </c>
      <c r="BP3094" s="137" t="str">
        <f t="shared" si="604"/>
        <v/>
      </c>
    </row>
    <row r="3095" spans="63:68" ht="20.100000000000001" customHeight="1" x14ac:dyDescent="0.25">
      <c r="BK3095" s="137">
        <v>2248</v>
      </c>
      <c r="BL3095" s="137">
        <f t="shared" si="600"/>
        <v>14.380799999999461</v>
      </c>
      <c r="BM3095" s="137">
        <f t="shared" si="601"/>
        <v>4.4808430684527105E-2</v>
      </c>
      <c r="BN3095" s="137">
        <f t="shared" si="602"/>
        <v>1.0051991733866367E-4</v>
      </c>
      <c r="BO3095" s="137">
        <f t="shared" si="603"/>
        <v>1.0051991733866367E-4</v>
      </c>
      <c r="BP3095" s="137" t="str">
        <f t="shared" si="604"/>
        <v/>
      </c>
    </row>
    <row r="3096" spans="63:68" ht="20.100000000000001" customHeight="1" x14ac:dyDescent="0.25">
      <c r="BK3096" s="137">
        <v>2249</v>
      </c>
      <c r="BL3096" s="137">
        <f t="shared" si="600"/>
        <v>14.38719999999946</v>
      </c>
      <c r="BM3096" s="137">
        <f t="shared" si="601"/>
        <v>4.4707910767188441E-2</v>
      </c>
      <c r="BN3096" s="137">
        <f t="shared" si="602"/>
        <v>1.0031026072702259E-4</v>
      </c>
      <c r="BO3096" s="137">
        <f t="shared" si="603"/>
        <v>1.0031026072702259E-4</v>
      </c>
      <c r="BP3096" s="137" t="str">
        <f t="shared" si="604"/>
        <v/>
      </c>
    </row>
    <row r="3097" spans="63:68" ht="20.100000000000001" customHeight="1" x14ac:dyDescent="0.25">
      <c r="BK3097" s="137">
        <v>2250</v>
      </c>
      <c r="BL3097" s="137">
        <f t="shared" si="600"/>
        <v>14.393599999999459</v>
      </c>
      <c r="BM3097" s="137">
        <f t="shared" si="601"/>
        <v>4.4607600506461419E-2</v>
      </c>
      <c r="BN3097" s="137">
        <f t="shared" si="602"/>
        <v>1.0010099190217725E-4</v>
      </c>
      <c r="BO3097" s="137">
        <f t="shared" si="603"/>
        <v>1.0010099190217725E-4</v>
      </c>
      <c r="BP3097" s="137" t="str">
        <f t="shared" si="604"/>
        <v/>
      </c>
    </row>
    <row r="3098" spans="63:68" ht="20.100000000000001" customHeight="1" x14ac:dyDescent="0.25">
      <c r="BK3098" s="137">
        <v>2251</v>
      </c>
      <c r="BL3098" s="137">
        <f t="shared" si="600"/>
        <v>14.399999999999459</v>
      </c>
      <c r="BM3098" s="137">
        <f t="shared" si="601"/>
        <v>4.4507499514559241E-2</v>
      </c>
      <c r="BN3098" s="137">
        <f t="shared" si="602"/>
        <v>9.9892110305914439E-5</v>
      </c>
      <c r="BO3098" s="137">
        <f t="shared" si="603"/>
        <v>9.9892110305914439E-5</v>
      </c>
      <c r="BP3098" s="137" t="str">
        <f t="shared" si="604"/>
        <v/>
      </c>
    </row>
    <row r="3099" spans="63:68" ht="20.100000000000001" customHeight="1" x14ac:dyDescent="0.25">
      <c r="BK3099" s="137">
        <v>2252</v>
      </c>
      <c r="BL3099" s="137">
        <f t="shared" si="600"/>
        <v>14.406399999999458</v>
      </c>
      <c r="BM3099" s="137">
        <f t="shared" si="601"/>
        <v>4.4407607404253327E-2</v>
      </c>
      <c r="BN3099" s="137">
        <f t="shared" si="602"/>
        <v>9.9683615379965451E-5</v>
      </c>
      <c r="BO3099" s="137">
        <f t="shared" si="603"/>
        <v>9.9683615379965451E-5</v>
      </c>
      <c r="BP3099" s="137" t="str">
        <f t="shared" si="604"/>
        <v/>
      </c>
    </row>
    <row r="3100" spans="63:68" ht="20.100000000000001" customHeight="1" x14ac:dyDescent="0.25">
      <c r="BK3100" s="137">
        <v>2253</v>
      </c>
      <c r="BL3100" s="137">
        <f t="shared" si="600"/>
        <v>14.412799999999457</v>
      </c>
      <c r="BM3100" s="137">
        <f t="shared" si="601"/>
        <v>4.4307923788873362E-2</v>
      </c>
      <c r="BN3100" s="137">
        <f t="shared" si="602"/>
        <v>9.9475506566554239E-5</v>
      </c>
      <c r="BO3100" s="137">
        <f t="shared" si="603"/>
        <v>9.9475506566554239E-5</v>
      </c>
      <c r="BP3100" s="137" t="str">
        <f t="shared" si="604"/>
        <v/>
      </c>
    </row>
    <row r="3101" spans="63:68" ht="20.100000000000001" customHeight="1" x14ac:dyDescent="0.25">
      <c r="BK3101" s="137">
        <v>2254</v>
      </c>
      <c r="BL3101" s="137">
        <f t="shared" si="600"/>
        <v>14.419199999999456</v>
      </c>
      <c r="BM3101" s="137">
        <f t="shared" si="601"/>
        <v>4.4208448282306807E-2</v>
      </c>
      <c r="BN3101" s="137">
        <f t="shared" si="602"/>
        <v>9.9267783308147617E-5</v>
      </c>
      <c r="BO3101" s="137">
        <f t="shared" si="603"/>
        <v>9.9267783308147617E-5</v>
      </c>
      <c r="BP3101" s="137" t="str">
        <f t="shared" si="604"/>
        <v/>
      </c>
    </row>
    <row r="3102" spans="63:68" ht="20.100000000000001" customHeight="1" x14ac:dyDescent="0.25">
      <c r="BK3102" s="137">
        <v>2255</v>
      </c>
      <c r="BL3102" s="137">
        <f t="shared" si="600"/>
        <v>14.425599999999456</v>
      </c>
      <c r="BM3102" s="137">
        <f t="shared" si="601"/>
        <v>4.410918049899866E-2</v>
      </c>
      <c r="BN3102" s="137">
        <f t="shared" si="602"/>
        <v>9.9060445047413626E-5</v>
      </c>
      <c r="BO3102" s="137">
        <f t="shared" si="603"/>
        <v>9.9060445047413626E-5</v>
      </c>
      <c r="BP3102" s="137" t="str">
        <f t="shared" si="604"/>
        <v/>
      </c>
    </row>
    <row r="3103" spans="63:68" ht="20.100000000000001" customHeight="1" x14ac:dyDescent="0.25">
      <c r="BK3103" s="137">
        <v>2256</v>
      </c>
      <c r="BL3103" s="137">
        <f t="shared" si="600"/>
        <v>14.431999999999455</v>
      </c>
      <c r="BM3103" s="137">
        <f t="shared" si="601"/>
        <v>4.4010120053951246E-2</v>
      </c>
      <c r="BN3103" s="137">
        <f t="shared" si="602"/>
        <v>9.8853491227256229E-5</v>
      </c>
      <c r="BO3103" s="137">
        <f t="shared" si="603"/>
        <v>9.8853491227256229E-5</v>
      </c>
      <c r="BP3103" s="137" t="str">
        <f t="shared" si="604"/>
        <v/>
      </c>
    </row>
    <row r="3104" spans="63:68" ht="20.100000000000001" customHeight="1" x14ac:dyDescent="0.25">
      <c r="BK3104" s="137">
        <v>2257</v>
      </c>
      <c r="BL3104" s="137">
        <f t="shared" si="600"/>
        <v>14.438399999999454</v>
      </c>
      <c r="BM3104" s="137">
        <f t="shared" si="601"/>
        <v>4.391126656272399E-2</v>
      </c>
      <c r="BN3104" s="137">
        <f t="shared" si="602"/>
        <v>9.8646921290995726E-5</v>
      </c>
      <c r="BO3104" s="137">
        <f t="shared" si="603"/>
        <v>9.8646921290995726E-5</v>
      </c>
      <c r="BP3104" s="137" t="str">
        <f t="shared" si="604"/>
        <v/>
      </c>
    </row>
    <row r="3105" spans="63:68" ht="20.100000000000001" customHeight="1" x14ac:dyDescent="0.25">
      <c r="BK3105" s="137">
        <v>2258</v>
      </c>
      <c r="BL3105" s="137">
        <f t="shared" si="600"/>
        <v>14.444799999999454</v>
      </c>
      <c r="BM3105" s="137">
        <f t="shared" si="601"/>
        <v>4.3812619641432994E-2</v>
      </c>
      <c r="BN3105" s="137">
        <f t="shared" si="602"/>
        <v>9.844073468197323E-5</v>
      </c>
      <c r="BO3105" s="137">
        <f t="shared" si="603"/>
        <v>9.844073468197323E-5</v>
      </c>
      <c r="BP3105" s="137" t="str">
        <f t="shared" si="604"/>
        <v/>
      </c>
    </row>
    <row r="3106" spans="63:68" ht="20.100000000000001" customHeight="1" x14ac:dyDescent="0.25">
      <c r="BK3106" s="137">
        <v>2259</v>
      </c>
      <c r="BL3106" s="137">
        <f t="shared" si="600"/>
        <v>14.451199999999453</v>
      </c>
      <c r="BM3106" s="137">
        <f t="shared" si="601"/>
        <v>4.3714178906751021E-2</v>
      </c>
      <c r="BN3106" s="137">
        <f t="shared" si="602"/>
        <v>9.823493084418905E-5</v>
      </c>
      <c r="BO3106" s="137">
        <f t="shared" si="603"/>
        <v>9.823493084418905E-5</v>
      </c>
      <c r="BP3106" s="137" t="str">
        <f t="shared" si="604"/>
        <v/>
      </c>
    </row>
    <row r="3107" spans="63:68" ht="20.100000000000001" customHeight="1" x14ac:dyDescent="0.25">
      <c r="BK3107" s="137">
        <v>2260</v>
      </c>
      <c r="BL3107" s="137">
        <f t="shared" si="600"/>
        <v>14.457599999999452</v>
      </c>
      <c r="BM3107" s="137">
        <f t="shared" si="601"/>
        <v>4.3615943975906832E-2</v>
      </c>
      <c r="BN3107" s="137">
        <f t="shared" si="602"/>
        <v>9.8029509221442268E-5</v>
      </c>
      <c r="BO3107" s="137">
        <f t="shared" si="603"/>
        <v>9.8029509221442268E-5</v>
      </c>
      <c r="BP3107" s="137" t="str">
        <f t="shared" si="604"/>
        <v/>
      </c>
    </row>
    <row r="3108" spans="63:68" ht="20.100000000000001" customHeight="1" x14ac:dyDescent="0.25">
      <c r="BK3108" s="137">
        <v>2261</v>
      </c>
      <c r="BL3108" s="137">
        <f t="shared" si="600"/>
        <v>14.463999999999452</v>
      </c>
      <c r="BM3108" s="137">
        <f t="shared" si="601"/>
        <v>4.351791446668539E-2</v>
      </c>
      <c r="BN3108" s="137">
        <f t="shared" si="602"/>
        <v>9.7824469258205038E-5</v>
      </c>
      <c r="BO3108" s="137">
        <f t="shared" si="603"/>
        <v>9.7824469258205038E-5</v>
      </c>
      <c r="BP3108" s="137" t="str">
        <f t="shared" si="604"/>
        <v/>
      </c>
    </row>
    <row r="3109" spans="63:68" ht="20.100000000000001" customHeight="1" x14ac:dyDescent="0.25">
      <c r="BK3109" s="137">
        <v>2262</v>
      </c>
      <c r="BL3109" s="137">
        <f t="shared" ref="BL3109:BL3172" si="605">BL3108+$BO$845</f>
        <v>14.470399999999451</v>
      </c>
      <c r="BM3109" s="137">
        <f t="shared" ref="BM3109:BM3172" si="606">_xlfn.CHISQ.DIST.RT(BL3109,7)</f>
        <v>4.3420089997427185E-2</v>
      </c>
      <c r="BN3109" s="137">
        <f t="shared" ref="BN3109:BN3172" si="607">BM3109-BM3110</f>
        <v>9.7619810399088291E-5</v>
      </c>
      <c r="BO3109" s="137">
        <f t="shared" ref="BO3109:BO3172" si="608">IF(BM3109&lt;(1-$BI$852),BN3109,"")</f>
        <v>9.7619810399088291E-5</v>
      </c>
      <c r="BP3109" s="137" t="str">
        <f t="shared" si="604"/>
        <v/>
      </c>
    </row>
    <row r="3110" spans="63:68" ht="20.100000000000001" customHeight="1" x14ac:dyDescent="0.25">
      <c r="BK3110" s="137">
        <v>2263</v>
      </c>
      <c r="BL3110" s="137">
        <f t="shared" si="605"/>
        <v>14.47679999999945</v>
      </c>
      <c r="BM3110" s="137">
        <f t="shared" si="606"/>
        <v>4.3322470187028096E-2</v>
      </c>
      <c r="BN3110" s="137">
        <f t="shared" si="607"/>
        <v>9.7415532088890311E-5</v>
      </c>
      <c r="BO3110" s="137">
        <f t="shared" si="608"/>
        <v>9.7415532088890311E-5</v>
      </c>
      <c r="BP3110" s="137" t="str">
        <f t="shared" si="604"/>
        <v/>
      </c>
    </row>
    <row r="3111" spans="63:68" ht="20.100000000000001" customHeight="1" x14ac:dyDescent="0.25">
      <c r="BK3111" s="137">
        <v>2264</v>
      </c>
      <c r="BL3111" s="137">
        <f t="shared" si="605"/>
        <v>14.483199999999449</v>
      </c>
      <c r="BM3111" s="137">
        <f t="shared" si="606"/>
        <v>4.3225054654939206E-2</v>
      </c>
      <c r="BN3111" s="137">
        <f t="shared" si="607"/>
        <v>9.7211633772735506E-5</v>
      </c>
      <c r="BO3111" s="137">
        <f t="shared" si="608"/>
        <v>9.7211633772735506E-5</v>
      </c>
      <c r="BP3111" s="137" t="str">
        <f t="shared" si="604"/>
        <v/>
      </c>
    </row>
    <row r="3112" spans="63:68" ht="20.100000000000001" customHeight="1" x14ac:dyDescent="0.25">
      <c r="BK3112" s="137">
        <v>2265</v>
      </c>
      <c r="BL3112" s="137">
        <f t="shared" si="605"/>
        <v>14.489599999999449</v>
      </c>
      <c r="BM3112" s="137">
        <f t="shared" si="606"/>
        <v>4.312784302116647E-2</v>
      </c>
      <c r="BN3112" s="137">
        <f t="shared" si="607"/>
        <v>9.7008114896254827E-5</v>
      </c>
      <c r="BO3112" s="137">
        <f t="shared" si="608"/>
        <v>9.7008114896254827E-5</v>
      </c>
      <c r="BP3112" s="137" t="str">
        <f t="shared" si="604"/>
        <v/>
      </c>
    </row>
    <row r="3113" spans="63:68" ht="20.100000000000001" customHeight="1" x14ac:dyDescent="0.25">
      <c r="BK3113" s="137">
        <v>2266</v>
      </c>
      <c r="BL3113" s="137">
        <f t="shared" si="605"/>
        <v>14.495999999999448</v>
      </c>
      <c r="BM3113" s="137">
        <f t="shared" si="606"/>
        <v>4.3030834906270216E-2</v>
      </c>
      <c r="BN3113" s="137">
        <f t="shared" si="607"/>
        <v>9.6804974904954322E-5</v>
      </c>
      <c r="BO3113" s="137">
        <f t="shared" si="608"/>
        <v>9.6804974904954322E-5</v>
      </c>
      <c r="BP3113" s="137" t="str">
        <f t="shared" si="604"/>
        <v/>
      </c>
    </row>
    <row r="3114" spans="63:68" ht="20.100000000000001" customHeight="1" x14ac:dyDescent="0.25">
      <c r="BK3114" s="137">
        <v>2267</v>
      </c>
      <c r="BL3114" s="137">
        <f t="shared" si="605"/>
        <v>14.502399999999447</v>
      </c>
      <c r="BM3114" s="137">
        <f t="shared" si="606"/>
        <v>4.2934029931365261E-2</v>
      </c>
      <c r="BN3114" s="137">
        <f t="shared" si="607"/>
        <v>9.6602213245040869E-5</v>
      </c>
      <c r="BO3114" s="137">
        <f t="shared" si="608"/>
        <v>9.6602213245040869E-5</v>
      </c>
      <c r="BP3114" s="137" t="str">
        <f t="shared" si="604"/>
        <v/>
      </c>
    </row>
    <row r="3115" spans="63:68" ht="20.100000000000001" customHeight="1" x14ac:dyDescent="0.25">
      <c r="BK3115" s="137">
        <v>2268</v>
      </c>
      <c r="BL3115" s="137">
        <f t="shared" si="605"/>
        <v>14.508799999999447</v>
      </c>
      <c r="BM3115" s="137">
        <f t="shared" si="606"/>
        <v>4.283742771812022E-2</v>
      </c>
      <c r="BN3115" s="137">
        <f t="shared" si="607"/>
        <v>9.6399829362846245E-5</v>
      </c>
      <c r="BO3115" s="137">
        <f t="shared" si="608"/>
        <v>9.6399829362846245E-5</v>
      </c>
      <c r="BP3115" s="137" t="str">
        <f t="shared" si="604"/>
        <v/>
      </c>
    </row>
    <row r="3116" spans="63:68" ht="20.100000000000001" customHeight="1" x14ac:dyDescent="0.25">
      <c r="BK3116" s="137">
        <v>2269</v>
      </c>
      <c r="BL3116" s="137">
        <f t="shared" si="605"/>
        <v>14.515199999999446</v>
      </c>
      <c r="BM3116" s="137">
        <f t="shared" si="606"/>
        <v>4.2741027888757374E-2</v>
      </c>
      <c r="BN3116" s="137">
        <f t="shared" si="607"/>
        <v>9.6197822704778557E-5</v>
      </c>
      <c r="BO3116" s="137">
        <f t="shared" si="608"/>
        <v>9.6197822704778557E-5</v>
      </c>
      <c r="BP3116" s="137" t="str">
        <f t="shared" si="604"/>
        <v/>
      </c>
    </row>
    <row r="3117" spans="63:68" ht="20.100000000000001" customHeight="1" x14ac:dyDescent="0.25">
      <c r="BK3117" s="137">
        <v>2270</v>
      </c>
      <c r="BL3117" s="137">
        <f t="shared" si="605"/>
        <v>14.521599999999445</v>
      </c>
      <c r="BM3117" s="137">
        <f t="shared" si="606"/>
        <v>4.2644830066052596E-2</v>
      </c>
      <c r="BN3117" s="137">
        <f t="shared" si="607"/>
        <v>9.5996192717946738E-5</v>
      </c>
      <c r="BO3117" s="137">
        <f t="shared" si="608"/>
        <v>9.5996192717946738E-5</v>
      </c>
      <c r="BP3117" s="137" t="str">
        <f t="shared" si="604"/>
        <v/>
      </c>
    </row>
    <row r="3118" spans="63:68" ht="20.100000000000001" customHeight="1" x14ac:dyDescent="0.25">
      <c r="BK3118" s="137">
        <v>2271</v>
      </c>
      <c r="BL3118" s="137">
        <f t="shared" si="605"/>
        <v>14.527999999999444</v>
      </c>
      <c r="BM3118" s="137">
        <f t="shared" si="606"/>
        <v>4.2548833873334649E-2</v>
      </c>
      <c r="BN3118" s="137">
        <f t="shared" si="607"/>
        <v>9.5794938849445843E-5</v>
      </c>
      <c r="BO3118" s="137">
        <f t="shared" si="608"/>
        <v>9.5794938849445843E-5</v>
      </c>
      <c r="BP3118" s="137" t="str">
        <f t="shared" si="604"/>
        <v/>
      </c>
    </row>
    <row r="3119" spans="63:68" ht="20.100000000000001" customHeight="1" x14ac:dyDescent="0.25">
      <c r="BK3119" s="137">
        <v>2272</v>
      </c>
      <c r="BL3119" s="137">
        <f t="shared" si="605"/>
        <v>14.534399999999444</v>
      </c>
      <c r="BM3119" s="137">
        <f t="shared" si="606"/>
        <v>4.2453038934485203E-2</v>
      </c>
      <c r="BN3119" s="137">
        <f t="shared" si="607"/>
        <v>9.5594060546787263E-5</v>
      </c>
      <c r="BO3119" s="137">
        <f t="shared" si="608"/>
        <v>9.5594060546787263E-5</v>
      </c>
      <c r="BP3119" s="137" t="str">
        <f t="shared" si="604"/>
        <v/>
      </c>
    </row>
    <row r="3120" spans="63:68" ht="20.100000000000001" customHeight="1" x14ac:dyDescent="0.25">
      <c r="BK3120" s="137">
        <v>2273</v>
      </c>
      <c r="BL3120" s="137">
        <f t="shared" si="605"/>
        <v>14.540799999999443</v>
      </c>
      <c r="BM3120" s="137">
        <f t="shared" si="606"/>
        <v>4.2357444873938416E-2</v>
      </c>
      <c r="BN3120" s="137">
        <f t="shared" si="607"/>
        <v>9.5393557257843209E-5</v>
      </c>
      <c r="BO3120" s="137">
        <f t="shared" si="608"/>
        <v>9.5393557257843209E-5</v>
      </c>
      <c r="BP3120" s="137" t="str">
        <f t="shared" si="604"/>
        <v/>
      </c>
    </row>
    <row r="3121" spans="63:68" ht="20.100000000000001" customHeight="1" x14ac:dyDescent="0.25">
      <c r="BK3121" s="137">
        <v>2274</v>
      </c>
      <c r="BL3121" s="137">
        <f t="shared" si="605"/>
        <v>14.547199999999442</v>
      </c>
      <c r="BM3121" s="137">
        <f t="shared" si="606"/>
        <v>4.2262051316680573E-2</v>
      </c>
      <c r="BN3121" s="137">
        <f t="shared" si="607"/>
        <v>9.5193428430687121E-5</v>
      </c>
      <c r="BO3121" s="137">
        <f t="shared" si="608"/>
        <v>9.5193428430687121E-5</v>
      </c>
      <c r="BP3121" s="137" t="str">
        <f t="shared" si="604"/>
        <v/>
      </c>
    </row>
    <row r="3122" spans="63:68" ht="20.100000000000001" customHeight="1" x14ac:dyDescent="0.25">
      <c r="BK3122" s="137">
        <v>2275</v>
      </c>
      <c r="BL3122" s="137">
        <f t="shared" si="605"/>
        <v>14.553599999999442</v>
      </c>
      <c r="BM3122" s="137">
        <f t="shared" si="606"/>
        <v>4.2166857888249885E-2</v>
      </c>
      <c r="BN3122" s="137">
        <f t="shared" si="607"/>
        <v>9.4993673513628363E-5</v>
      </c>
      <c r="BO3122" s="137">
        <f t="shared" si="608"/>
        <v>9.4993673513628363E-5</v>
      </c>
      <c r="BP3122" s="137" t="str">
        <f t="shared" si="604"/>
        <v/>
      </c>
    </row>
    <row r="3123" spans="63:68" ht="20.100000000000001" customHeight="1" x14ac:dyDescent="0.25">
      <c r="BK3123" s="137">
        <v>2276</v>
      </c>
      <c r="BL3123" s="137">
        <f t="shared" si="605"/>
        <v>14.559999999999441</v>
      </c>
      <c r="BM3123" s="137">
        <f t="shared" si="606"/>
        <v>4.2071864214736257E-2</v>
      </c>
      <c r="BN3123" s="137">
        <f t="shared" si="607"/>
        <v>9.4794291955489773E-5</v>
      </c>
      <c r="BO3123" s="137">
        <f t="shared" si="608"/>
        <v>9.4794291955489773E-5</v>
      </c>
      <c r="BP3123" s="137" t="str">
        <f t="shared" si="604"/>
        <v/>
      </c>
    </row>
    <row r="3124" spans="63:68" ht="20.100000000000001" customHeight="1" x14ac:dyDescent="0.25">
      <c r="BK3124" s="137">
        <v>2277</v>
      </c>
      <c r="BL3124" s="137">
        <f t="shared" si="605"/>
        <v>14.56639999999944</v>
      </c>
      <c r="BM3124" s="137">
        <f t="shared" si="606"/>
        <v>4.1977069922780767E-2</v>
      </c>
      <c r="BN3124" s="137">
        <f t="shared" si="607"/>
        <v>9.459528320537175E-5</v>
      </c>
      <c r="BO3124" s="137">
        <f t="shared" si="608"/>
        <v>9.459528320537175E-5</v>
      </c>
      <c r="BP3124" s="137" t="str">
        <f t="shared" si="604"/>
        <v/>
      </c>
    </row>
    <row r="3125" spans="63:68" ht="20.100000000000001" customHeight="1" x14ac:dyDescent="0.25">
      <c r="BK3125" s="137">
        <v>2278</v>
      </c>
      <c r="BL3125" s="137">
        <f t="shared" si="605"/>
        <v>14.57279999999944</v>
      </c>
      <c r="BM3125" s="137">
        <f t="shared" si="606"/>
        <v>4.1882474639575396E-2</v>
      </c>
      <c r="BN3125" s="137">
        <f t="shared" si="607"/>
        <v>9.4396646712402443E-5</v>
      </c>
      <c r="BO3125" s="137">
        <f t="shared" si="608"/>
        <v>9.4396646712402443E-5</v>
      </c>
      <c r="BP3125" s="137" t="str">
        <f t="shared" si="604"/>
        <v/>
      </c>
    </row>
    <row r="3126" spans="63:68" ht="20.100000000000001" customHeight="1" x14ac:dyDescent="0.25">
      <c r="BK3126" s="137">
        <v>2279</v>
      </c>
      <c r="BL3126" s="137">
        <f t="shared" si="605"/>
        <v>14.579199999999439</v>
      </c>
      <c r="BM3126" s="137">
        <f t="shared" si="606"/>
        <v>4.1788077992862993E-2</v>
      </c>
      <c r="BN3126" s="137">
        <f t="shared" si="607"/>
        <v>9.4198381926396957E-5</v>
      </c>
      <c r="BO3126" s="137">
        <f t="shared" si="608"/>
        <v>9.4198381926396957E-5</v>
      </c>
      <c r="BP3126" s="137" t="str">
        <f t="shared" si="604"/>
        <v/>
      </c>
    </row>
    <row r="3127" spans="63:68" ht="20.100000000000001" customHeight="1" x14ac:dyDescent="0.25">
      <c r="BK3127" s="137">
        <v>2280</v>
      </c>
      <c r="BL3127" s="137">
        <f t="shared" si="605"/>
        <v>14.585599999999438</v>
      </c>
      <c r="BM3127" s="137">
        <f t="shared" si="606"/>
        <v>4.1693879610936596E-2</v>
      </c>
      <c r="BN3127" s="137">
        <f t="shared" si="607"/>
        <v>9.4000488297350804E-5</v>
      </c>
      <c r="BO3127" s="137">
        <f t="shared" si="608"/>
        <v>9.4000488297350804E-5</v>
      </c>
      <c r="BP3127" s="137" t="str">
        <f t="shared" si="604"/>
        <v/>
      </c>
    </row>
    <row r="3128" spans="63:68" ht="20.100000000000001" customHeight="1" x14ac:dyDescent="0.25">
      <c r="BK3128" s="137">
        <v>2281</v>
      </c>
      <c r="BL3128" s="137">
        <f t="shared" si="605"/>
        <v>14.591999999999437</v>
      </c>
      <c r="BM3128" s="137">
        <f t="shared" si="606"/>
        <v>4.1599879122639245E-2</v>
      </c>
      <c r="BN3128" s="137">
        <f t="shared" si="607"/>
        <v>9.3802965275342765E-5</v>
      </c>
      <c r="BO3128" s="137">
        <f t="shared" si="608"/>
        <v>9.3802965275342765E-5</v>
      </c>
      <c r="BP3128" s="137" t="str">
        <f t="shared" si="604"/>
        <v/>
      </c>
    </row>
    <row r="3129" spans="63:68" ht="20.100000000000001" customHeight="1" x14ac:dyDescent="0.25">
      <c r="BK3129" s="137">
        <v>2282</v>
      </c>
      <c r="BL3129" s="137">
        <f t="shared" si="605"/>
        <v>14.598399999999437</v>
      </c>
      <c r="BM3129" s="137">
        <f t="shared" si="606"/>
        <v>4.1506076157363903E-2</v>
      </c>
      <c r="BN3129" s="137">
        <f t="shared" si="607"/>
        <v>9.3605812311159386E-5</v>
      </c>
      <c r="BO3129" s="137">
        <f t="shared" si="608"/>
        <v>9.3605812311159386E-5</v>
      </c>
      <c r="BP3129" s="137" t="str">
        <f t="shared" si="604"/>
        <v/>
      </c>
    </row>
    <row r="3130" spans="63:68" ht="20.100000000000001" customHeight="1" x14ac:dyDescent="0.25">
      <c r="BK3130" s="137">
        <v>2283</v>
      </c>
      <c r="BL3130" s="137">
        <f t="shared" si="605"/>
        <v>14.604799999999436</v>
      </c>
      <c r="BM3130" s="137">
        <f t="shared" si="606"/>
        <v>4.1412470345052743E-2</v>
      </c>
      <c r="BN3130" s="137">
        <f t="shared" si="607"/>
        <v>9.3409028855753751E-5</v>
      </c>
      <c r="BO3130" s="137">
        <f t="shared" si="608"/>
        <v>9.3409028855753751E-5</v>
      </c>
      <c r="BP3130" s="137" t="str">
        <f t="shared" si="604"/>
        <v/>
      </c>
    </row>
    <row r="3131" spans="63:68" ht="20.100000000000001" customHeight="1" x14ac:dyDescent="0.25">
      <c r="BK3131" s="137">
        <v>2284</v>
      </c>
      <c r="BL3131" s="137">
        <f t="shared" si="605"/>
        <v>14.611199999999435</v>
      </c>
      <c r="BM3131" s="137">
        <f t="shared" si="606"/>
        <v>4.1319061316196989E-2</v>
      </c>
      <c r="BN3131" s="137">
        <f t="shared" si="607"/>
        <v>9.3212614360092816E-5</v>
      </c>
      <c r="BO3131" s="137">
        <f t="shared" si="608"/>
        <v>9.3212614360092816E-5</v>
      </c>
      <c r="BP3131" s="137" t="str">
        <f t="shared" si="604"/>
        <v/>
      </c>
    </row>
    <row r="3132" spans="63:68" ht="20.100000000000001" customHeight="1" x14ac:dyDescent="0.25">
      <c r="BK3132" s="137">
        <v>2285</v>
      </c>
      <c r="BL3132" s="137">
        <f t="shared" si="605"/>
        <v>14.617599999999435</v>
      </c>
      <c r="BM3132" s="137">
        <f t="shared" si="606"/>
        <v>4.1225848701836897E-2</v>
      </c>
      <c r="BN3132" s="137">
        <f t="shared" si="607"/>
        <v>9.3016568276114986E-5</v>
      </c>
      <c r="BO3132" s="137">
        <f t="shared" si="608"/>
        <v>9.3016568276114986E-5</v>
      </c>
      <c r="BP3132" s="137" t="str">
        <f t="shared" si="604"/>
        <v/>
      </c>
    </row>
    <row r="3133" spans="63:68" ht="20.100000000000001" customHeight="1" x14ac:dyDescent="0.25">
      <c r="BK3133" s="137">
        <v>2286</v>
      </c>
      <c r="BL3133" s="137">
        <f t="shared" si="605"/>
        <v>14.623999999999434</v>
      </c>
      <c r="BM3133" s="137">
        <f t="shared" si="606"/>
        <v>4.1132832133560782E-2</v>
      </c>
      <c r="BN3133" s="137">
        <f t="shared" si="607"/>
        <v>9.2820890055377026E-5</v>
      </c>
      <c r="BO3133" s="137">
        <f t="shared" si="608"/>
        <v>9.2820890055377026E-5</v>
      </c>
      <c r="BP3133" s="137" t="str">
        <f t="shared" si="604"/>
        <v/>
      </c>
    </row>
    <row r="3134" spans="63:68" ht="20.100000000000001" customHeight="1" x14ac:dyDescent="0.25">
      <c r="BK3134" s="137">
        <v>2287</v>
      </c>
      <c r="BL3134" s="137">
        <f t="shared" si="605"/>
        <v>14.630399999999433</v>
      </c>
      <c r="BM3134" s="137">
        <f t="shared" si="606"/>
        <v>4.1040011243505405E-2</v>
      </c>
      <c r="BN3134" s="137">
        <f t="shared" si="607"/>
        <v>9.2625579150351633E-5</v>
      </c>
      <c r="BO3134" s="137">
        <f t="shared" si="608"/>
        <v>9.2625579150351633E-5</v>
      </c>
      <c r="BP3134" s="137" t="str">
        <f t="shared" si="604"/>
        <v/>
      </c>
    </row>
    <row r="3135" spans="63:68" ht="20.100000000000001" customHeight="1" x14ac:dyDescent="0.25">
      <c r="BK3135" s="137">
        <v>2288</v>
      </c>
      <c r="BL3135" s="137">
        <f t="shared" si="605"/>
        <v>14.636799999999432</v>
      </c>
      <c r="BM3135" s="137">
        <f t="shared" si="606"/>
        <v>4.0947385664355053E-2</v>
      </c>
      <c r="BN3135" s="137">
        <f t="shared" si="607"/>
        <v>9.2430635013386608E-5</v>
      </c>
      <c r="BO3135" s="137">
        <f t="shared" si="608"/>
        <v>9.2430635013386608E-5</v>
      </c>
      <c r="BP3135" s="137" t="str">
        <f t="shared" si="604"/>
        <v/>
      </c>
    </row>
    <row r="3136" spans="63:68" ht="20.100000000000001" customHeight="1" x14ac:dyDescent="0.25">
      <c r="BK3136" s="137">
        <v>2289</v>
      </c>
      <c r="BL3136" s="137">
        <f t="shared" si="605"/>
        <v>14.643199999999432</v>
      </c>
      <c r="BM3136" s="137">
        <f t="shared" si="606"/>
        <v>4.0854955029341666E-2</v>
      </c>
      <c r="BN3136" s="137">
        <f t="shared" si="607"/>
        <v>9.2236057097537516E-5</v>
      </c>
      <c r="BO3136" s="137">
        <f t="shared" si="608"/>
        <v>9.2236057097537516E-5</v>
      </c>
      <c r="BP3136" s="137" t="str">
        <f t="shared" si="604"/>
        <v/>
      </c>
    </row>
    <row r="3137" spans="63:68" ht="20.100000000000001" customHeight="1" x14ac:dyDescent="0.25">
      <c r="BK3137" s="137">
        <v>2290</v>
      </c>
      <c r="BL3137" s="137">
        <f t="shared" si="605"/>
        <v>14.649599999999431</v>
      </c>
      <c r="BM3137" s="137">
        <f t="shared" si="606"/>
        <v>4.0762718972244129E-2</v>
      </c>
      <c r="BN3137" s="137">
        <f t="shared" si="607"/>
        <v>9.204184485593625E-5</v>
      </c>
      <c r="BO3137" s="137">
        <f t="shared" si="608"/>
        <v>9.204184485593625E-5</v>
      </c>
      <c r="BP3137" s="137" t="str">
        <f t="shared" si="604"/>
        <v/>
      </c>
    </row>
    <row r="3138" spans="63:68" ht="20.100000000000001" customHeight="1" x14ac:dyDescent="0.25">
      <c r="BK3138" s="137">
        <v>2291</v>
      </c>
      <c r="BL3138" s="137">
        <f t="shared" si="605"/>
        <v>14.65599999999943</v>
      </c>
      <c r="BM3138" s="137">
        <f t="shared" si="606"/>
        <v>4.0670677127388193E-2</v>
      </c>
      <c r="BN3138" s="137">
        <f t="shared" si="607"/>
        <v>9.1847997742089404E-5</v>
      </c>
      <c r="BO3138" s="137">
        <f t="shared" si="608"/>
        <v>9.1847997742089404E-5</v>
      </c>
      <c r="BP3138" s="137" t="str">
        <f t="shared" si="604"/>
        <v/>
      </c>
    </row>
    <row r="3139" spans="63:68" ht="20.100000000000001" customHeight="1" x14ac:dyDescent="0.25">
      <c r="BK3139" s="137">
        <v>2292</v>
      </c>
      <c r="BL3139" s="137">
        <f t="shared" si="605"/>
        <v>14.66239999999943</v>
      </c>
      <c r="BM3139" s="137">
        <f t="shared" si="606"/>
        <v>4.0578829129646103E-2</v>
      </c>
      <c r="BN3139" s="137">
        <f t="shared" si="607"/>
        <v>9.1654515209982357E-5</v>
      </c>
      <c r="BO3139" s="137">
        <f t="shared" si="608"/>
        <v>9.1654515209982357E-5</v>
      </c>
      <c r="BP3139" s="137" t="str">
        <f t="shared" si="604"/>
        <v/>
      </c>
    </row>
    <row r="3140" spans="63:68" ht="20.100000000000001" customHeight="1" x14ac:dyDescent="0.25">
      <c r="BK3140" s="137">
        <v>2293</v>
      </c>
      <c r="BL3140" s="137">
        <f t="shared" si="605"/>
        <v>14.668799999999429</v>
      </c>
      <c r="BM3140" s="137">
        <f t="shared" si="606"/>
        <v>4.0487174614436121E-2</v>
      </c>
      <c r="BN3140" s="137">
        <f t="shared" si="607"/>
        <v>9.1461396713704568E-5</v>
      </c>
      <c r="BO3140" s="137">
        <f t="shared" si="608"/>
        <v>9.1461396713704568E-5</v>
      </c>
      <c r="BP3140" s="137" t="str">
        <f t="shared" si="604"/>
        <v/>
      </c>
    </row>
    <row r="3141" spans="63:68" ht="20.100000000000001" customHeight="1" x14ac:dyDescent="0.25">
      <c r="BK3141" s="137">
        <v>2294</v>
      </c>
      <c r="BL3141" s="137">
        <f t="shared" si="605"/>
        <v>14.675199999999428</v>
      </c>
      <c r="BM3141" s="137">
        <f t="shared" si="606"/>
        <v>4.0395713217722416E-2</v>
      </c>
      <c r="BN3141" s="137">
        <f t="shared" si="607"/>
        <v>9.1268641707921427E-5</v>
      </c>
      <c r="BO3141" s="137">
        <f t="shared" si="608"/>
        <v>9.1268641707921427E-5</v>
      </c>
      <c r="BP3141" s="137" t="str">
        <f t="shared" si="604"/>
        <v/>
      </c>
    </row>
    <row r="3142" spans="63:68" ht="20.100000000000001" customHeight="1" x14ac:dyDescent="0.25">
      <c r="BK3142" s="137">
        <v>2295</v>
      </c>
      <c r="BL3142" s="137">
        <f t="shared" si="605"/>
        <v>14.681599999999428</v>
      </c>
      <c r="BM3142" s="137">
        <f t="shared" si="606"/>
        <v>4.0304444576014495E-2</v>
      </c>
      <c r="BN3142" s="137">
        <f t="shared" si="607"/>
        <v>9.1076249647520369E-5</v>
      </c>
      <c r="BO3142" s="137">
        <f t="shared" si="608"/>
        <v>9.1076249647520369E-5</v>
      </c>
      <c r="BP3142" s="137" t="str">
        <f t="shared" si="604"/>
        <v/>
      </c>
    </row>
    <row r="3143" spans="63:68" ht="20.100000000000001" customHeight="1" x14ac:dyDescent="0.25">
      <c r="BK3143" s="137">
        <v>2296</v>
      </c>
      <c r="BL3143" s="137">
        <f t="shared" si="605"/>
        <v>14.687999999999427</v>
      </c>
      <c r="BM3143" s="137">
        <f t="shared" si="606"/>
        <v>4.0213368326366974E-2</v>
      </c>
      <c r="BN3143" s="137">
        <f t="shared" si="607"/>
        <v>9.088421998773577E-5</v>
      </c>
      <c r="BO3143" s="137">
        <f t="shared" si="608"/>
        <v>9.088421998773577E-5</v>
      </c>
      <c r="BP3143" s="137" t="str">
        <f t="shared" si="604"/>
        <v/>
      </c>
    </row>
    <row r="3144" spans="63:68" ht="20.100000000000001" customHeight="1" x14ac:dyDescent="0.25">
      <c r="BK3144" s="137">
        <v>2297</v>
      </c>
      <c r="BL3144" s="137">
        <f t="shared" si="605"/>
        <v>14.694399999999426</v>
      </c>
      <c r="BM3144" s="137">
        <f t="shared" si="606"/>
        <v>4.0122484106379239E-2</v>
      </c>
      <c r="BN3144" s="137">
        <f t="shared" si="607"/>
        <v>9.0692552184190589E-5</v>
      </c>
      <c r="BO3144" s="137">
        <f t="shared" si="608"/>
        <v>9.0692552184190589E-5</v>
      </c>
      <c r="BP3144" s="137" t="str">
        <f t="shared" si="604"/>
        <v/>
      </c>
    </row>
    <row r="3145" spans="63:68" ht="20.100000000000001" customHeight="1" x14ac:dyDescent="0.25">
      <c r="BK3145" s="137">
        <v>2298</v>
      </c>
      <c r="BL3145" s="137">
        <f t="shared" si="605"/>
        <v>14.700799999999425</v>
      </c>
      <c r="BM3145" s="137">
        <f t="shared" si="606"/>
        <v>4.0031791554195048E-2</v>
      </c>
      <c r="BN3145" s="137">
        <f t="shared" si="607"/>
        <v>9.0501245692688193E-5</v>
      </c>
      <c r="BO3145" s="137">
        <f t="shared" si="608"/>
        <v>9.0501245692688193E-5</v>
      </c>
      <c r="BP3145" s="137" t="str">
        <f t="shared" si="604"/>
        <v/>
      </c>
    </row>
    <row r="3146" spans="63:68" ht="20.100000000000001" customHeight="1" x14ac:dyDescent="0.25">
      <c r="BK3146" s="137">
        <v>2299</v>
      </c>
      <c r="BL3146" s="137">
        <f t="shared" si="605"/>
        <v>14.707199999999425</v>
      </c>
      <c r="BM3146" s="137">
        <f t="shared" si="606"/>
        <v>3.994129030850236E-2</v>
      </c>
      <c r="BN3146" s="137">
        <f t="shared" si="607"/>
        <v>9.0310299969725838E-5</v>
      </c>
      <c r="BO3146" s="137">
        <f t="shared" si="608"/>
        <v>9.0310299969725838E-5</v>
      </c>
      <c r="BP3146" s="137" t="str">
        <f t="shared" si="604"/>
        <v/>
      </c>
    </row>
    <row r="3147" spans="63:68" ht="20.100000000000001" customHeight="1" x14ac:dyDescent="0.25">
      <c r="BK3147" s="137">
        <v>2300</v>
      </c>
      <c r="BL3147" s="137">
        <f t="shared" si="605"/>
        <v>14.713599999999424</v>
      </c>
      <c r="BM3147" s="137">
        <f t="shared" si="606"/>
        <v>3.9850980008532634E-2</v>
      </c>
      <c r="BN3147" s="137">
        <f t="shared" si="607"/>
        <v>9.0119714471821599E-5</v>
      </c>
      <c r="BO3147" s="137">
        <f t="shared" si="608"/>
        <v>9.0119714471821599E-5</v>
      </c>
      <c r="BP3147" s="137" t="str">
        <f t="shared" si="604"/>
        <v/>
      </c>
    </row>
    <row r="3148" spans="63:68" ht="20.100000000000001" customHeight="1" x14ac:dyDescent="0.25">
      <c r="BK3148" s="137">
        <v>2301</v>
      </c>
      <c r="BL3148" s="137">
        <f t="shared" si="605"/>
        <v>14.719999999999423</v>
      </c>
      <c r="BM3148" s="137">
        <f t="shared" si="606"/>
        <v>3.9760860294060812E-2</v>
      </c>
      <c r="BN3148" s="137">
        <f t="shared" si="607"/>
        <v>8.9929488655965395E-5</v>
      </c>
      <c r="BO3148" s="137">
        <f t="shared" si="608"/>
        <v>8.9929488655965395E-5</v>
      </c>
      <c r="BP3148" s="137" t="str">
        <f t="shared" si="604"/>
        <v/>
      </c>
    </row>
    <row r="3149" spans="63:68" ht="20.100000000000001" customHeight="1" x14ac:dyDescent="0.25">
      <c r="BK3149" s="137">
        <v>2302</v>
      </c>
      <c r="BL3149" s="137">
        <f t="shared" si="605"/>
        <v>14.726399999999423</v>
      </c>
      <c r="BM3149" s="137">
        <f t="shared" si="606"/>
        <v>3.9670930805404847E-2</v>
      </c>
      <c r="BN3149" s="137">
        <f t="shared" si="607"/>
        <v>8.97396219794247E-5</v>
      </c>
      <c r="BO3149" s="137">
        <f t="shared" si="608"/>
        <v>8.97396219794247E-5</v>
      </c>
      <c r="BP3149" s="137" t="str">
        <f t="shared" si="604"/>
        <v/>
      </c>
    </row>
    <row r="3150" spans="63:68" ht="20.100000000000001" customHeight="1" x14ac:dyDescent="0.25">
      <c r="BK3150" s="137">
        <v>2303</v>
      </c>
      <c r="BL3150" s="137">
        <f t="shared" si="605"/>
        <v>14.732799999999422</v>
      </c>
      <c r="BM3150" s="137">
        <f t="shared" si="606"/>
        <v>3.9581191183425422E-2</v>
      </c>
      <c r="BN3150" s="137">
        <f t="shared" si="607"/>
        <v>8.9550113900119244E-5</v>
      </c>
      <c r="BO3150" s="137">
        <f t="shared" si="608"/>
        <v>8.9550113900119244E-5</v>
      </c>
      <c r="BP3150" s="137" t="str">
        <f t="shared" si="604"/>
        <v/>
      </c>
    </row>
    <row r="3151" spans="63:68" ht="20.100000000000001" customHeight="1" x14ac:dyDescent="0.25">
      <c r="BK3151" s="137">
        <v>2304</v>
      </c>
      <c r="BL3151" s="137">
        <f t="shared" si="605"/>
        <v>14.739199999999421</v>
      </c>
      <c r="BM3151" s="137">
        <f t="shared" si="606"/>
        <v>3.9491641069525303E-2</v>
      </c>
      <c r="BN3151" s="137">
        <f t="shared" si="607"/>
        <v>8.9360963875961819E-5</v>
      </c>
      <c r="BO3151" s="137">
        <f t="shared" si="608"/>
        <v>8.9360963875961819E-5</v>
      </c>
      <c r="BP3151" s="137" t="str">
        <f t="shared" si="604"/>
        <v/>
      </c>
    </row>
    <row r="3152" spans="63:68" ht="20.100000000000001" customHeight="1" x14ac:dyDescent="0.25">
      <c r="BK3152" s="137">
        <v>2305</v>
      </c>
      <c r="BL3152" s="137">
        <f t="shared" si="605"/>
        <v>14.745599999999421</v>
      </c>
      <c r="BM3152" s="137">
        <f t="shared" si="606"/>
        <v>3.9402280105649341E-2</v>
      </c>
      <c r="BN3152" s="137">
        <f t="shared" si="607"/>
        <v>8.9172171365302366E-5</v>
      </c>
      <c r="BO3152" s="137">
        <f t="shared" si="608"/>
        <v>8.9172171365302366E-5</v>
      </c>
      <c r="BP3152" s="137" t="str">
        <f t="shared" ref="BP3152:BP3215" si="609">IF($BM3152&lt;(1-$BI$860),$BN3152,"")</f>
        <v/>
      </c>
    </row>
    <row r="3153" spans="63:68" ht="20.100000000000001" customHeight="1" x14ac:dyDescent="0.25">
      <c r="BK3153" s="137">
        <v>2306</v>
      </c>
      <c r="BL3153" s="137">
        <f t="shared" si="605"/>
        <v>14.75199999999942</v>
      </c>
      <c r="BM3153" s="137">
        <f t="shared" si="606"/>
        <v>3.9313107934284039E-2</v>
      </c>
      <c r="BN3153" s="137">
        <f t="shared" si="607"/>
        <v>8.8983735826990429E-5</v>
      </c>
      <c r="BO3153" s="137">
        <f t="shared" si="608"/>
        <v>8.8983735826990429E-5</v>
      </c>
      <c r="BP3153" s="137" t="str">
        <f t="shared" si="609"/>
        <v/>
      </c>
    </row>
    <row r="3154" spans="63:68" ht="20.100000000000001" customHeight="1" x14ac:dyDescent="0.25">
      <c r="BK3154" s="137">
        <v>2307</v>
      </c>
      <c r="BL3154" s="137">
        <f t="shared" si="605"/>
        <v>14.758399999999419</v>
      </c>
      <c r="BM3154" s="137">
        <f t="shared" si="606"/>
        <v>3.9224124198457049E-2</v>
      </c>
      <c r="BN3154" s="137">
        <f t="shared" si="607"/>
        <v>8.8795656720201677E-5</v>
      </c>
      <c r="BO3154" s="137">
        <f t="shared" si="608"/>
        <v>8.8795656720201677E-5</v>
      </c>
      <c r="BP3154" s="137" t="str">
        <f t="shared" si="609"/>
        <v/>
      </c>
    </row>
    <row r="3155" spans="63:68" ht="20.100000000000001" customHeight="1" x14ac:dyDescent="0.25">
      <c r="BK3155" s="137">
        <v>2308</v>
      </c>
      <c r="BL3155" s="137">
        <f t="shared" si="605"/>
        <v>14.764799999999418</v>
      </c>
      <c r="BM3155" s="137">
        <f t="shared" si="606"/>
        <v>3.9135328541736847E-2</v>
      </c>
      <c r="BN3155" s="137">
        <f t="shared" si="607"/>
        <v>8.8607933504347702E-5</v>
      </c>
      <c r="BO3155" s="137">
        <f t="shared" si="608"/>
        <v>8.8607933504347702E-5</v>
      </c>
      <c r="BP3155" s="137" t="str">
        <f t="shared" si="609"/>
        <v/>
      </c>
    </row>
    <row r="3156" spans="63:68" ht="20.100000000000001" customHeight="1" x14ac:dyDescent="0.25">
      <c r="BK3156" s="137">
        <v>2309</v>
      </c>
      <c r="BL3156" s="137">
        <f t="shared" si="605"/>
        <v>14.771199999999418</v>
      </c>
      <c r="BM3156" s="137">
        <f t="shared" si="606"/>
        <v>3.9046720608232499E-2</v>
      </c>
      <c r="BN3156" s="137">
        <f t="shared" si="607"/>
        <v>8.8420565639422966E-5</v>
      </c>
      <c r="BO3156" s="137">
        <f t="shared" si="608"/>
        <v>8.8420565639422966E-5</v>
      </c>
      <c r="BP3156" s="137" t="str">
        <f t="shared" si="609"/>
        <v/>
      </c>
    </row>
    <row r="3157" spans="63:68" ht="20.100000000000001" customHeight="1" x14ac:dyDescent="0.25">
      <c r="BK3157" s="137">
        <v>2310</v>
      </c>
      <c r="BL3157" s="137">
        <f t="shared" si="605"/>
        <v>14.777599999999417</v>
      </c>
      <c r="BM3157" s="137">
        <f t="shared" si="606"/>
        <v>3.8958300042593076E-2</v>
      </c>
      <c r="BN3157" s="137">
        <f t="shared" si="607"/>
        <v>8.8233552585449682E-5</v>
      </c>
      <c r="BO3157" s="137">
        <f t="shared" si="608"/>
        <v>8.8233552585449682E-5</v>
      </c>
      <c r="BP3157" s="137" t="str">
        <f t="shared" si="609"/>
        <v/>
      </c>
    </row>
    <row r="3158" spans="63:68" ht="20.100000000000001" customHeight="1" x14ac:dyDescent="0.25">
      <c r="BK3158" s="137">
        <v>2311</v>
      </c>
      <c r="BL3158" s="137">
        <f t="shared" si="605"/>
        <v>14.783999999999416</v>
      </c>
      <c r="BM3158" s="137">
        <f t="shared" si="606"/>
        <v>3.8870066490007626E-2</v>
      </c>
      <c r="BN3158" s="137">
        <f t="shared" si="607"/>
        <v>8.8046893803192527E-5</v>
      </c>
      <c r="BO3158" s="137">
        <f t="shared" si="608"/>
        <v>8.8046893803192527E-5</v>
      </c>
      <c r="BP3158" s="137" t="str">
        <f t="shared" si="609"/>
        <v/>
      </c>
    </row>
    <row r="3159" spans="63:68" ht="20.100000000000001" customHeight="1" x14ac:dyDescent="0.25">
      <c r="BK3159" s="137">
        <v>2312</v>
      </c>
      <c r="BL3159" s="137">
        <f t="shared" si="605"/>
        <v>14.790399999999416</v>
      </c>
      <c r="BM3159" s="137">
        <f t="shared" si="606"/>
        <v>3.8782019596204434E-2</v>
      </c>
      <c r="BN3159" s="137">
        <f t="shared" si="607"/>
        <v>8.7860588753589652E-5</v>
      </c>
      <c r="BO3159" s="137">
        <f t="shared" si="608"/>
        <v>8.7860588753589652E-5</v>
      </c>
      <c r="BP3159" s="137" t="str">
        <f t="shared" si="609"/>
        <v/>
      </c>
    </row>
    <row r="3160" spans="63:68" ht="20.100000000000001" customHeight="1" x14ac:dyDescent="0.25">
      <c r="BK3160" s="137">
        <v>2313</v>
      </c>
      <c r="BL3160" s="137">
        <f t="shared" si="605"/>
        <v>14.796799999999415</v>
      </c>
      <c r="BM3160" s="137">
        <f t="shared" si="606"/>
        <v>3.8694159007450844E-2</v>
      </c>
      <c r="BN3160" s="137">
        <f t="shared" si="607"/>
        <v>8.7674636897995539E-5</v>
      </c>
      <c r="BO3160" s="137">
        <f t="shared" si="608"/>
        <v>8.7674636897995539E-5</v>
      </c>
      <c r="BP3160" s="137" t="str">
        <f t="shared" si="609"/>
        <v/>
      </c>
    </row>
    <row r="3161" spans="63:68" ht="20.100000000000001" customHeight="1" x14ac:dyDescent="0.25">
      <c r="BK3161" s="137">
        <v>2314</v>
      </c>
      <c r="BL3161" s="137">
        <f t="shared" si="605"/>
        <v>14.803199999999414</v>
      </c>
      <c r="BM3161" s="137">
        <f t="shared" si="606"/>
        <v>3.8606484370552849E-2</v>
      </c>
      <c r="BN3161" s="137">
        <f t="shared" si="607"/>
        <v>8.7489037698007532E-5</v>
      </c>
      <c r="BO3161" s="137">
        <f t="shared" si="608"/>
        <v>8.7489037698007532E-5</v>
      </c>
      <c r="BP3161" s="137" t="str">
        <f t="shared" si="609"/>
        <v/>
      </c>
    </row>
    <row r="3162" spans="63:68" ht="20.100000000000001" customHeight="1" x14ac:dyDescent="0.25">
      <c r="BK3162" s="137">
        <v>2315</v>
      </c>
      <c r="BL3162" s="137">
        <f t="shared" si="605"/>
        <v>14.809599999999413</v>
      </c>
      <c r="BM3162" s="137">
        <f t="shared" si="606"/>
        <v>3.8518995332854841E-2</v>
      </c>
      <c r="BN3162" s="137">
        <f t="shared" si="607"/>
        <v>8.7303790615791965E-5</v>
      </c>
      <c r="BO3162" s="137">
        <f t="shared" si="608"/>
        <v>8.7303790615791965E-5</v>
      </c>
      <c r="BP3162" s="137" t="str">
        <f t="shared" si="609"/>
        <v/>
      </c>
    </row>
    <row r="3163" spans="63:68" ht="20.100000000000001" customHeight="1" x14ac:dyDescent="0.25">
      <c r="BK3163" s="137">
        <v>2316</v>
      </c>
      <c r="BL3163" s="137">
        <f t="shared" si="605"/>
        <v>14.815999999999413</v>
      </c>
      <c r="BM3163" s="137">
        <f t="shared" si="606"/>
        <v>3.8431691542239049E-2</v>
      </c>
      <c r="BN3163" s="137">
        <f t="shared" si="607"/>
        <v>8.7118895113869055E-5</v>
      </c>
      <c r="BO3163" s="137">
        <f t="shared" si="608"/>
        <v>8.7118895113869055E-5</v>
      </c>
      <c r="BP3163" s="137" t="str">
        <f t="shared" si="609"/>
        <v/>
      </c>
    </row>
    <row r="3164" spans="63:68" ht="20.100000000000001" customHeight="1" x14ac:dyDescent="0.25">
      <c r="BK3164" s="137">
        <v>2317</v>
      </c>
      <c r="BL3164" s="137">
        <f t="shared" si="605"/>
        <v>14.822399999999412</v>
      </c>
      <c r="BM3164" s="137">
        <f t="shared" si="606"/>
        <v>3.834457264712518E-2</v>
      </c>
      <c r="BN3164" s="137">
        <f t="shared" si="607"/>
        <v>8.6934350654925552E-5</v>
      </c>
      <c r="BO3164" s="137">
        <f t="shared" si="608"/>
        <v>8.6934350654925552E-5</v>
      </c>
      <c r="BP3164" s="137" t="str">
        <f t="shared" si="609"/>
        <v/>
      </c>
    </row>
    <row r="3165" spans="63:68" ht="20.100000000000001" customHeight="1" x14ac:dyDescent="0.25">
      <c r="BK3165" s="137">
        <v>2318</v>
      </c>
      <c r="BL3165" s="137">
        <f t="shared" si="605"/>
        <v>14.828799999999411</v>
      </c>
      <c r="BM3165" s="137">
        <f t="shared" si="606"/>
        <v>3.8257638296470255E-2</v>
      </c>
      <c r="BN3165" s="137">
        <f t="shared" si="607"/>
        <v>8.6750156702376791E-5</v>
      </c>
      <c r="BO3165" s="137">
        <f t="shared" si="608"/>
        <v>8.6750156702376791E-5</v>
      </c>
      <c r="BP3165" s="137" t="str">
        <f t="shared" si="609"/>
        <v/>
      </c>
    </row>
    <row r="3166" spans="63:68" ht="20.100000000000001" customHeight="1" x14ac:dyDescent="0.25">
      <c r="BK3166" s="137">
        <v>2319</v>
      </c>
      <c r="BL3166" s="137">
        <f t="shared" si="605"/>
        <v>14.835199999999411</v>
      </c>
      <c r="BM3166" s="137">
        <f t="shared" si="606"/>
        <v>3.8170888139767878E-2</v>
      </c>
      <c r="BN3166" s="137">
        <f t="shared" si="607"/>
        <v>8.6566312719582594E-5</v>
      </c>
      <c r="BO3166" s="137">
        <f t="shared" si="608"/>
        <v>8.6566312719582594E-5</v>
      </c>
      <c r="BP3166" s="137" t="str">
        <f t="shared" si="609"/>
        <v/>
      </c>
    </row>
    <row r="3167" spans="63:68" ht="20.100000000000001" customHeight="1" x14ac:dyDescent="0.25">
      <c r="BK3167" s="137">
        <v>2320</v>
      </c>
      <c r="BL3167" s="137">
        <f t="shared" si="605"/>
        <v>14.84159999999941</v>
      </c>
      <c r="BM3167" s="137">
        <f t="shared" si="606"/>
        <v>3.8084321827048295E-2</v>
      </c>
      <c r="BN3167" s="137">
        <f t="shared" si="607"/>
        <v>8.6382818170784026E-5</v>
      </c>
      <c r="BO3167" s="137">
        <f t="shared" si="608"/>
        <v>8.6382818170784026E-5</v>
      </c>
      <c r="BP3167" s="137" t="str">
        <f t="shared" si="609"/>
        <v/>
      </c>
    </row>
    <row r="3168" spans="63:68" ht="20.100000000000001" customHeight="1" x14ac:dyDescent="0.25">
      <c r="BK3168" s="137">
        <v>2321</v>
      </c>
      <c r="BL3168" s="137">
        <f t="shared" si="605"/>
        <v>14.847999999999409</v>
      </c>
      <c r="BM3168" s="137">
        <f t="shared" si="606"/>
        <v>3.7997939008877511E-2</v>
      </c>
      <c r="BN3168" s="137">
        <f t="shared" si="607"/>
        <v>8.619967252020827E-5</v>
      </c>
      <c r="BO3168" s="137">
        <f t="shared" si="608"/>
        <v>8.619967252020827E-5</v>
      </c>
      <c r="BP3168" s="137" t="str">
        <f t="shared" si="609"/>
        <v/>
      </c>
    </row>
    <row r="3169" spans="63:68" ht="20.100000000000001" customHeight="1" x14ac:dyDescent="0.25">
      <c r="BK3169" s="137">
        <v>2322</v>
      </c>
      <c r="BL3169" s="137">
        <f t="shared" si="605"/>
        <v>14.854399999999409</v>
      </c>
      <c r="BM3169" s="137">
        <f t="shared" si="606"/>
        <v>3.7911739336357303E-2</v>
      </c>
      <c r="BN3169" s="137">
        <f t="shared" si="607"/>
        <v>8.6016875232478029E-5</v>
      </c>
      <c r="BO3169" s="137">
        <f t="shared" si="608"/>
        <v>8.6016875232478029E-5</v>
      </c>
      <c r="BP3169" s="137" t="str">
        <f t="shared" si="609"/>
        <v/>
      </c>
    </row>
    <row r="3170" spans="63:68" ht="20.100000000000001" customHeight="1" x14ac:dyDescent="0.25">
      <c r="BK3170" s="137">
        <v>2323</v>
      </c>
      <c r="BL3170" s="137">
        <f t="shared" si="605"/>
        <v>14.860799999999408</v>
      </c>
      <c r="BM3170" s="137">
        <f t="shared" si="606"/>
        <v>3.7825722461124825E-2</v>
      </c>
      <c r="BN3170" s="137">
        <f t="shared" si="607"/>
        <v>8.5834425772993161E-5</v>
      </c>
      <c r="BO3170" s="137">
        <f t="shared" si="608"/>
        <v>8.5834425772993161E-5</v>
      </c>
      <c r="BP3170" s="137" t="str">
        <f t="shared" si="609"/>
        <v/>
      </c>
    </row>
    <row r="3171" spans="63:68" ht="20.100000000000001" customHeight="1" x14ac:dyDescent="0.25">
      <c r="BK3171" s="137">
        <v>2324</v>
      </c>
      <c r="BL3171" s="137">
        <f t="shared" si="605"/>
        <v>14.867199999999407</v>
      </c>
      <c r="BM3171" s="137">
        <f t="shared" si="606"/>
        <v>3.7739888035351832E-2</v>
      </c>
      <c r="BN3171" s="137">
        <f t="shared" si="607"/>
        <v>8.565232360699393E-5</v>
      </c>
      <c r="BO3171" s="137">
        <f t="shared" si="608"/>
        <v>8.565232360699393E-5</v>
      </c>
      <c r="BP3171" s="137" t="str">
        <f t="shared" si="609"/>
        <v/>
      </c>
    </row>
    <row r="3172" spans="63:68" ht="20.100000000000001" customHeight="1" x14ac:dyDescent="0.25">
      <c r="BK3172" s="137">
        <v>2325</v>
      </c>
      <c r="BL3172" s="137">
        <f t="shared" si="605"/>
        <v>14.873599999999406</v>
      </c>
      <c r="BM3172" s="137">
        <f t="shared" si="606"/>
        <v>3.7654235711744838E-2</v>
      </c>
      <c r="BN3172" s="137">
        <f t="shared" si="607"/>
        <v>8.5470568200719799E-5</v>
      </c>
      <c r="BO3172" s="137">
        <f t="shared" si="608"/>
        <v>8.5470568200719799E-5</v>
      </c>
      <c r="BP3172" s="137" t="str">
        <f t="shared" si="609"/>
        <v/>
      </c>
    </row>
    <row r="3173" spans="63:68" ht="20.100000000000001" customHeight="1" x14ac:dyDescent="0.25">
      <c r="BK3173" s="137">
        <v>2326</v>
      </c>
      <c r="BL3173" s="137">
        <f t="shared" ref="BL3173:BL3236" si="610">BL3172+$BO$845</f>
        <v>14.879999999999406</v>
      </c>
      <c r="BM3173" s="137">
        <f t="shared" ref="BM3173:BM3236" si="611">_xlfn.CHISQ.DIST.RT(BL3173,7)</f>
        <v>3.7568765143544118E-2</v>
      </c>
      <c r="BN3173" s="137">
        <f t="shared" ref="BN3173:BN3236" si="612">BM3173-BM3174</f>
        <v>8.5289159020125738E-5</v>
      </c>
      <c r="BO3173" s="137">
        <f t="shared" ref="BO3173:BO3236" si="613">IF(BM3173&lt;(1-$BI$852),BN3173,"")</f>
        <v>8.5289159020125738E-5</v>
      </c>
      <c r="BP3173" s="137" t="str">
        <f t="shared" si="609"/>
        <v/>
      </c>
    </row>
    <row r="3174" spans="63:68" ht="20.100000000000001" customHeight="1" x14ac:dyDescent="0.25">
      <c r="BK3174" s="137">
        <v>2327</v>
      </c>
      <c r="BL3174" s="137">
        <f t="shared" si="610"/>
        <v>14.886399999999405</v>
      </c>
      <c r="BM3174" s="137">
        <f t="shared" si="611"/>
        <v>3.7483475984523992E-2</v>
      </c>
      <c r="BN3174" s="137">
        <f t="shared" si="612"/>
        <v>8.5108095532200612E-5</v>
      </c>
      <c r="BO3174" s="137">
        <f t="shared" si="613"/>
        <v>8.5108095532200612E-5</v>
      </c>
      <c r="BP3174" s="137" t="str">
        <f t="shared" si="609"/>
        <v/>
      </c>
    </row>
    <row r="3175" spans="63:68" ht="20.100000000000001" customHeight="1" x14ac:dyDescent="0.25">
      <c r="BK3175" s="137">
        <v>2328</v>
      </c>
      <c r="BL3175" s="137">
        <f t="shared" si="610"/>
        <v>14.892799999999404</v>
      </c>
      <c r="BM3175" s="137">
        <f t="shared" si="611"/>
        <v>3.7398367888991792E-2</v>
      </c>
      <c r="BN3175" s="137">
        <f t="shared" si="612"/>
        <v>8.4927377203745935E-5</v>
      </c>
      <c r="BO3175" s="137">
        <f t="shared" si="613"/>
        <v>8.4927377203745935E-5</v>
      </c>
      <c r="BP3175" s="137" t="str">
        <f t="shared" si="609"/>
        <v/>
      </c>
    </row>
    <row r="3176" spans="63:68" ht="20.100000000000001" customHeight="1" x14ac:dyDescent="0.25">
      <c r="BK3176" s="137">
        <v>2329</v>
      </c>
      <c r="BL3176" s="137">
        <f t="shared" si="610"/>
        <v>14.899199999999404</v>
      </c>
      <c r="BM3176" s="137">
        <f t="shared" si="611"/>
        <v>3.7313440511788046E-2</v>
      </c>
      <c r="BN3176" s="137">
        <f t="shared" si="612"/>
        <v>8.4747003502576301E-5</v>
      </c>
      <c r="BO3176" s="137">
        <f t="shared" si="613"/>
        <v>8.4747003502576301E-5</v>
      </c>
      <c r="BP3176" s="137" t="str">
        <f t="shared" si="609"/>
        <v/>
      </c>
    </row>
    <row r="3177" spans="63:68" ht="20.100000000000001" customHeight="1" x14ac:dyDescent="0.25">
      <c r="BK3177" s="137">
        <v>2330</v>
      </c>
      <c r="BL3177" s="137">
        <f t="shared" si="610"/>
        <v>14.905599999999403</v>
      </c>
      <c r="BM3177" s="137">
        <f t="shared" si="611"/>
        <v>3.7228693508285469E-2</v>
      </c>
      <c r="BN3177" s="137">
        <f t="shared" si="612"/>
        <v>8.4566973896256503E-5</v>
      </c>
      <c r="BO3177" s="137">
        <f t="shared" si="613"/>
        <v>8.4566973896256503E-5</v>
      </c>
      <c r="BP3177" s="137" t="str">
        <f t="shared" si="609"/>
        <v/>
      </c>
    </row>
    <row r="3178" spans="63:68" ht="20.100000000000001" customHeight="1" x14ac:dyDescent="0.25">
      <c r="BK3178" s="137">
        <v>2331</v>
      </c>
      <c r="BL3178" s="137">
        <f t="shared" si="610"/>
        <v>14.911999999999402</v>
      </c>
      <c r="BM3178" s="137">
        <f t="shared" si="611"/>
        <v>3.7144126534389213E-2</v>
      </c>
      <c r="BN3178" s="137">
        <f t="shared" si="612"/>
        <v>8.4387287853274207E-5</v>
      </c>
      <c r="BO3178" s="137">
        <f t="shared" si="613"/>
        <v>8.4387287853274207E-5</v>
      </c>
      <c r="BP3178" s="137" t="str">
        <f t="shared" si="609"/>
        <v/>
      </c>
    </row>
    <row r="3179" spans="63:68" ht="20.100000000000001" customHeight="1" x14ac:dyDescent="0.25">
      <c r="BK3179" s="137">
        <v>2332</v>
      </c>
      <c r="BL3179" s="137">
        <f t="shared" si="610"/>
        <v>14.918399999999401</v>
      </c>
      <c r="BM3179" s="137">
        <f t="shared" si="611"/>
        <v>3.7059739246535939E-2</v>
      </c>
      <c r="BN3179" s="137">
        <f t="shared" si="612"/>
        <v>8.420794484216565E-5</v>
      </c>
      <c r="BO3179" s="137">
        <f t="shared" si="613"/>
        <v>8.420794484216565E-5</v>
      </c>
      <c r="BP3179" s="137" t="str">
        <f t="shared" si="609"/>
        <v/>
      </c>
    </row>
    <row r="3180" spans="63:68" ht="20.100000000000001" customHeight="1" x14ac:dyDescent="0.25">
      <c r="BK3180" s="137">
        <v>2333</v>
      </c>
      <c r="BL3180" s="137">
        <f t="shared" si="610"/>
        <v>14.924799999999401</v>
      </c>
      <c r="BM3180" s="137">
        <f t="shared" si="611"/>
        <v>3.6975531301693773E-2</v>
      </c>
      <c r="BN3180" s="137">
        <f t="shared" si="612"/>
        <v>8.402894433209851E-5</v>
      </c>
      <c r="BO3180" s="137">
        <f t="shared" si="613"/>
        <v>8.402894433209851E-5</v>
      </c>
      <c r="BP3180" s="137" t="str">
        <f t="shared" si="609"/>
        <v/>
      </c>
    </row>
    <row r="3181" spans="63:68" ht="20.100000000000001" customHeight="1" x14ac:dyDescent="0.25">
      <c r="BK3181" s="137">
        <v>2334</v>
      </c>
      <c r="BL3181" s="137">
        <f t="shared" si="610"/>
        <v>14.9311999999994</v>
      </c>
      <c r="BM3181" s="137">
        <f t="shared" si="611"/>
        <v>3.6891502357361675E-2</v>
      </c>
      <c r="BN3181" s="137">
        <f t="shared" si="612"/>
        <v>8.3850285792573531E-5</v>
      </c>
      <c r="BO3181" s="137">
        <f t="shared" si="613"/>
        <v>8.3850285792573531E-5</v>
      </c>
      <c r="BP3181" s="137" t="str">
        <f t="shared" si="609"/>
        <v/>
      </c>
    </row>
    <row r="3182" spans="63:68" ht="20.100000000000001" customHeight="1" x14ac:dyDescent="0.25">
      <c r="BK3182" s="137">
        <v>2335</v>
      </c>
      <c r="BL3182" s="137">
        <f t="shared" si="610"/>
        <v>14.937599999999399</v>
      </c>
      <c r="BM3182" s="137">
        <f t="shared" si="611"/>
        <v>3.6807652071569101E-2</v>
      </c>
      <c r="BN3182" s="137">
        <f t="shared" si="612"/>
        <v>8.3671968693341259E-5</v>
      </c>
      <c r="BO3182" s="137">
        <f t="shared" si="613"/>
        <v>8.3671968693341259E-5</v>
      </c>
      <c r="BP3182" s="137" t="str">
        <f t="shared" si="609"/>
        <v/>
      </c>
    </row>
    <row r="3183" spans="63:68" ht="20.100000000000001" customHeight="1" x14ac:dyDescent="0.25">
      <c r="BK3183" s="137">
        <v>2336</v>
      </c>
      <c r="BL3183" s="137">
        <f t="shared" si="610"/>
        <v>14.943999999999399</v>
      </c>
      <c r="BM3183" s="137">
        <f t="shared" si="611"/>
        <v>3.672398010287576E-2</v>
      </c>
      <c r="BN3183" s="137">
        <f t="shared" si="612"/>
        <v>8.3493992504790615E-5</v>
      </c>
      <c r="BO3183" s="137">
        <f t="shared" si="613"/>
        <v>8.3493992504790615E-5</v>
      </c>
      <c r="BP3183" s="137" t="str">
        <f t="shared" si="609"/>
        <v/>
      </c>
    </row>
    <row r="3184" spans="63:68" ht="20.100000000000001" customHeight="1" x14ac:dyDescent="0.25">
      <c r="BK3184" s="137">
        <v>2337</v>
      </c>
      <c r="BL3184" s="137">
        <f t="shared" si="610"/>
        <v>14.950399999999398</v>
      </c>
      <c r="BM3184" s="137">
        <f t="shared" si="611"/>
        <v>3.6640486110370969E-2</v>
      </c>
      <c r="BN3184" s="137">
        <f t="shared" si="612"/>
        <v>8.3316356697595018E-5</v>
      </c>
      <c r="BO3184" s="137">
        <f t="shared" si="613"/>
        <v>8.3316356697595018E-5</v>
      </c>
      <c r="BP3184" s="137" t="str">
        <f t="shared" si="609"/>
        <v/>
      </c>
    </row>
    <row r="3185" spans="63:68" ht="20.100000000000001" customHeight="1" x14ac:dyDescent="0.25">
      <c r="BK3185" s="137">
        <v>2338</v>
      </c>
      <c r="BL3185" s="137">
        <f t="shared" si="610"/>
        <v>14.956799999999397</v>
      </c>
      <c r="BM3185" s="137">
        <f t="shared" si="611"/>
        <v>3.6557169753673374E-2</v>
      </c>
      <c r="BN3185" s="137">
        <f t="shared" si="612"/>
        <v>8.3139060742885851E-5</v>
      </c>
      <c r="BO3185" s="137">
        <f t="shared" si="613"/>
        <v>8.3139060742885851E-5</v>
      </c>
      <c r="BP3185" s="137" t="str">
        <f t="shared" si="609"/>
        <v/>
      </c>
    </row>
    <row r="3186" spans="63:68" ht="20.100000000000001" customHeight="1" x14ac:dyDescent="0.25">
      <c r="BK3186" s="137">
        <v>2339</v>
      </c>
      <c r="BL3186" s="137">
        <f t="shared" si="610"/>
        <v>14.963199999999397</v>
      </c>
      <c r="BM3186" s="137">
        <f t="shared" si="611"/>
        <v>3.6474030692930488E-2</v>
      </c>
      <c r="BN3186" s="137">
        <f t="shared" si="612"/>
        <v>8.2962104112078994E-5</v>
      </c>
      <c r="BO3186" s="137">
        <f t="shared" si="613"/>
        <v>8.2962104112078994E-5</v>
      </c>
      <c r="BP3186" s="137" t="str">
        <f t="shared" si="609"/>
        <v/>
      </c>
    </row>
    <row r="3187" spans="63:68" ht="20.100000000000001" customHeight="1" x14ac:dyDescent="0.25">
      <c r="BK3187" s="137">
        <v>2340</v>
      </c>
      <c r="BL3187" s="137">
        <f t="shared" si="610"/>
        <v>14.969599999999396</v>
      </c>
      <c r="BM3187" s="137">
        <f t="shared" si="611"/>
        <v>3.6391068588818409E-2</v>
      </c>
      <c r="BN3187" s="137">
        <f t="shared" si="612"/>
        <v>8.2785486277117681E-5</v>
      </c>
      <c r="BO3187" s="137">
        <f t="shared" si="613"/>
        <v>8.2785486277117681E-5</v>
      </c>
      <c r="BP3187" s="137" t="str">
        <f t="shared" si="609"/>
        <v/>
      </c>
    </row>
    <row r="3188" spans="63:68" ht="20.100000000000001" customHeight="1" x14ac:dyDescent="0.25">
      <c r="BK3188" s="137">
        <v>2341</v>
      </c>
      <c r="BL3188" s="137">
        <f t="shared" si="610"/>
        <v>14.975999999999395</v>
      </c>
      <c r="BM3188" s="137">
        <f t="shared" si="611"/>
        <v>3.6308283102541292E-2</v>
      </c>
      <c r="BN3188" s="137">
        <f t="shared" si="612"/>
        <v>8.2609206710382299E-5</v>
      </c>
      <c r="BO3188" s="137">
        <f t="shared" si="613"/>
        <v>8.2609206710382299E-5</v>
      </c>
      <c r="BP3188" s="137" t="str">
        <f t="shared" si="609"/>
        <v/>
      </c>
    </row>
    <row r="3189" spans="63:68" ht="20.100000000000001" customHeight="1" x14ac:dyDescent="0.25">
      <c r="BK3189" s="137">
        <v>2342</v>
      </c>
      <c r="BL3189" s="137">
        <f t="shared" si="610"/>
        <v>14.982399999999394</v>
      </c>
      <c r="BM3189" s="137">
        <f t="shared" si="611"/>
        <v>3.6225673895830909E-2</v>
      </c>
      <c r="BN3189" s="137">
        <f t="shared" si="612"/>
        <v>8.2433264884655688E-5</v>
      </c>
      <c r="BO3189" s="137">
        <f t="shared" si="613"/>
        <v>8.2433264884655688E-5</v>
      </c>
      <c r="BP3189" s="137" t="str">
        <f t="shared" si="609"/>
        <v/>
      </c>
    </row>
    <row r="3190" spans="63:68" ht="20.100000000000001" customHeight="1" x14ac:dyDescent="0.25">
      <c r="BK3190" s="137">
        <v>2343</v>
      </c>
      <c r="BL3190" s="137">
        <f t="shared" si="610"/>
        <v>14.988799999999394</v>
      </c>
      <c r="BM3190" s="137">
        <f t="shared" si="611"/>
        <v>3.6143240630946254E-2</v>
      </c>
      <c r="BN3190" s="137">
        <f t="shared" si="612"/>
        <v>8.225766027297049E-5</v>
      </c>
      <c r="BO3190" s="137">
        <f t="shared" si="613"/>
        <v>8.225766027297049E-5</v>
      </c>
      <c r="BP3190" s="137" t="str">
        <f t="shared" si="609"/>
        <v/>
      </c>
    </row>
    <row r="3191" spans="63:68" ht="20.100000000000001" customHeight="1" x14ac:dyDescent="0.25">
      <c r="BK3191" s="137">
        <v>2344</v>
      </c>
      <c r="BL3191" s="137">
        <f t="shared" si="610"/>
        <v>14.995199999999393</v>
      </c>
      <c r="BM3191" s="137">
        <f t="shared" si="611"/>
        <v>3.6060982970673283E-2</v>
      </c>
      <c r="BN3191" s="137">
        <f t="shared" si="612"/>
        <v>8.2082392348921396E-5</v>
      </c>
      <c r="BO3191" s="137">
        <f t="shared" si="613"/>
        <v>8.2082392348921396E-5</v>
      </c>
      <c r="BP3191" s="137" t="str">
        <f t="shared" si="609"/>
        <v/>
      </c>
    </row>
    <row r="3192" spans="63:68" ht="20.100000000000001" customHeight="1" x14ac:dyDescent="0.25">
      <c r="BK3192" s="137">
        <v>2345</v>
      </c>
      <c r="BL3192" s="137">
        <f t="shared" si="610"/>
        <v>15.001599999999392</v>
      </c>
      <c r="BM3192" s="137">
        <f t="shared" si="611"/>
        <v>3.5978900578324362E-2</v>
      </c>
      <c r="BN3192" s="137">
        <f t="shared" si="612"/>
        <v>8.1907460586526371E-5</v>
      </c>
      <c r="BO3192" s="137">
        <f t="shared" si="613"/>
        <v>8.1907460586526371E-5</v>
      </c>
      <c r="BP3192" s="137" t="str">
        <f t="shared" si="609"/>
        <v/>
      </c>
    </row>
    <row r="3193" spans="63:68" ht="20.100000000000001" customHeight="1" x14ac:dyDescent="0.25">
      <c r="BK3193" s="137">
        <v>2346</v>
      </c>
      <c r="BL3193" s="137">
        <f t="shared" si="610"/>
        <v>15.007999999999392</v>
      </c>
      <c r="BM3193" s="137">
        <f t="shared" si="611"/>
        <v>3.5896993117737835E-2</v>
      </c>
      <c r="BN3193" s="137">
        <f t="shared" si="612"/>
        <v>8.173286446029604E-5</v>
      </c>
      <c r="BO3193" s="137">
        <f t="shared" si="613"/>
        <v>8.173286446029604E-5</v>
      </c>
      <c r="BP3193" s="137" t="str">
        <f t="shared" si="609"/>
        <v/>
      </c>
    </row>
    <row r="3194" spans="63:68" ht="20.100000000000001" customHeight="1" x14ac:dyDescent="0.25">
      <c r="BK3194" s="137">
        <v>2347</v>
      </c>
      <c r="BL3194" s="137">
        <f t="shared" si="610"/>
        <v>15.014399999999391</v>
      </c>
      <c r="BM3194" s="137">
        <f t="shared" si="611"/>
        <v>3.5815260253277539E-2</v>
      </c>
      <c r="BN3194" s="137">
        <f t="shared" si="612"/>
        <v>8.1558603444831235E-5</v>
      </c>
      <c r="BO3194" s="137">
        <f t="shared" si="613"/>
        <v>8.1558603444831235E-5</v>
      </c>
      <c r="BP3194" s="137" t="str">
        <f t="shared" si="609"/>
        <v/>
      </c>
    </row>
    <row r="3195" spans="63:68" ht="20.100000000000001" customHeight="1" x14ac:dyDescent="0.25">
      <c r="BK3195" s="137">
        <v>2348</v>
      </c>
      <c r="BL3195" s="137">
        <f t="shared" si="610"/>
        <v>15.02079999999939</v>
      </c>
      <c r="BM3195" s="137">
        <f t="shared" si="611"/>
        <v>3.5733701649832708E-2</v>
      </c>
      <c r="BN3195" s="137">
        <f t="shared" si="612"/>
        <v>8.1384677015523821E-5</v>
      </c>
      <c r="BO3195" s="137">
        <f t="shared" si="613"/>
        <v>8.1384677015523821E-5</v>
      </c>
      <c r="BP3195" s="137" t="str">
        <f t="shared" si="609"/>
        <v/>
      </c>
    </row>
    <row r="3196" spans="63:68" ht="20.100000000000001" customHeight="1" x14ac:dyDescent="0.25">
      <c r="BK3196" s="137">
        <v>2349</v>
      </c>
      <c r="BL3196" s="137">
        <f t="shared" si="610"/>
        <v>15.027199999999389</v>
      </c>
      <c r="BM3196" s="137">
        <f t="shared" si="611"/>
        <v>3.5652316972817184E-2</v>
      </c>
      <c r="BN3196" s="137">
        <f t="shared" si="612"/>
        <v>8.1211084647994647E-5</v>
      </c>
      <c r="BO3196" s="137">
        <f t="shared" si="613"/>
        <v>8.1211084647994647E-5</v>
      </c>
      <c r="BP3196" s="137" t="str">
        <f t="shared" si="609"/>
        <v/>
      </c>
    </row>
    <row r="3197" spans="63:68" ht="20.100000000000001" customHeight="1" x14ac:dyDescent="0.25">
      <c r="BK3197" s="137">
        <v>2350</v>
      </c>
      <c r="BL3197" s="137">
        <f t="shared" si="610"/>
        <v>15.033599999999389</v>
      </c>
      <c r="BM3197" s="137">
        <f t="shared" si="611"/>
        <v>3.557110588816919E-2</v>
      </c>
      <c r="BN3197" s="137">
        <f t="shared" si="612"/>
        <v>8.1037825818343345E-5</v>
      </c>
      <c r="BO3197" s="137">
        <f t="shared" si="613"/>
        <v>8.1037825818343345E-5</v>
      </c>
      <c r="BP3197" s="137" t="str">
        <f t="shared" si="609"/>
        <v/>
      </c>
    </row>
    <row r="3198" spans="63:68" ht="20.100000000000001" customHeight="1" x14ac:dyDescent="0.25">
      <c r="BK3198" s="137">
        <v>2351</v>
      </c>
      <c r="BL3198" s="137">
        <f t="shared" si="610"/>
        <v>15.039999999999388</v>
      </c>
      <c r="BM3198" s="137">
        <f t="shared" si="611"/>
        <v>3.5490068062350846E-2</v>
      </c>
      <c r="BN3198" s="137">
        <f t="shared" si="612"/>
        <v>8.0864900003141393E-5</v>
      </c>
      <c r="BO3198" s="137">
        <f t="shared" si="613"/>
        <v>8.0864900003141393E-5</v>
      </c>
      <c r="BP3198" s="137" t="str">
        <f t="shared" si="609"/>
        <v/>
      </c>
    </row>
    <row r="3199" spans="63:68" ht="20.100000000000001" customHeight="1" x14ac:dyDescent="0.25">
      <c r="BK3199" s="137">
        <v>2352</v>
      </c>
      <c r="BL3199" s="137">
        <f t="shared" si="610"/>
        <v>15.046399999999387</v>
      </c>
      <c r="BM3199" s="137">
        <f t="shared" si="611"/>
        <v>3.5409203162347705E-2</v>
      </c>
      <c r="BN3199" s="137">
        <f t="shared" si="612"/>
        <v>8.0692306679182313E-5</v>
      </c>
      <c r="BO3199" s="137">
        <f t="shared" si="613"/>
        <v>8.0692306679182313E-5</v>
      </c>
      <c r="BP3199" s="137" t="str">
        <f t="shared" si="609"/>
        <v/>
      </c>
    </row>
    <row r="3200" spans="63:68" ht="20.100000000000001" customHeight="1" x14ac:dyDescent="0.25">
      <c r="BK3200" s="137">
        <v>2353</v>
      </c>
      <c r="BL3200" s="137">
        <f t="shared" si="610"/>
        <v>15.052799999999387</v>
      </c>
      <c r="BM3200" s="137">
        <f t="shared" si="611"/>
        <v>3.5328510855668523E-2</v>
      </c>
      <c r="BN3200" s="137">
        <f t="shared" si="612"/>
        <v>8.052004532392576E-5</v>
      </c>
      <c r="BO3200" s="137">
        <f t="shared" si="613"/>
        <v>8.052004532392576E-5</v>
      </c>
      <c r="BP3200" s="137" t="str">
        <f t="shared" si="609"/>
        <v/>
      </c>
    </row>
    <row r="3201" spans="63:68" ht="20.100000000000001" customHeight="1" x14ac:dyDescent="0.25">
      <c r="BK3201" s="137">
        <v>2354</v>
      </c>
      <c r="BL3201" s="137">
        <f t="shared" si="610"/>
        <v>15.059199999999386</v>
      </c>
      <c r="BM3201" s="137">
        <f t="shared" si="611"/>
        <v>3.5247990810344597E-2</v>
      </c>
      <c r="BN3201" s="137">
        <f t="shared" si="612"/>
        <v>8.0348115415185273E-5</v>
      </c>
      <c r="BO3201" s="137">
        <f t="shared" si="613"/>
        <v>8.0348115415185273E-5</v>
      </c>
      <c r="BP3201" s="137" t="str">
        <f t="shared" si="609"/>
        <v/>
      </c>
    </row>
    <row r="3202" spans="63:68" ht="20.100000000000001" customHeight="1" x14ac:dyDescent="0.25">
      <c r="BK3202" s="137">
        <v>2355</v>
      </c>
      <c r="BL3202" s="137">
        <f t="shared" si="610"/>
        <v>15.065599999999385</v>
      </c>
      <c r="BM3202" s="137">
        <f t="shared" si="611"/>
        <v>3.5167642694929412E-2</v>
      </c>
      <c r="BN3202" s="137">
        <f t="shared" si="612"/>
        <v>8.0176516431093581E-5</v>
      </c>
      <c r="BO3202" s="137">
        <f t="shared" si="613"/>
        <v>8.0176516431093581E-5</v>
      </c>
      <c r="BP3202" s="137" t="str">
        <f t="shared" si="609"/>
        <v/>
      </c>
    </row>
    <row r="3203" spans="63:68" ht="20.100000000000001" customHeight="1" x14ac:dyDescent="0.25">
      <c r="BK3203" s="137">
        <v>2356</v>
      </c>
      <c r="BL3203" s="137">
        <f t="shared" si="610"/>
        <v>15.071999999999385</v>
      </c>
      <c r="BM3203" s="137">
        <f t="shared" si="611"/>
        <v>3.5087466178498318E-2</v>
      </c>
      <c r="BN3203" s="137">
        <f t="shared" si="612"/>
        <v>8.0005247850414851E-5</v>
      </c>
      <c r="BO3203" s="137">
        <f t="shared" si="613"/>
        <v>8.0005247850414851E-5</v>
      </c>
      <c r="BP3203" s="137" t="str">
        <f t="shared" si="609"/>
        <v/>
      </c>
    </row>
    <row r="3204" spans="63:68" ht="20.100000000000001" customHeight="1" x14ac:dyDescent="0.25">
      <c r="BK3204" s="137">
        <v>2357</v>
      </c>
      <c r="BL3204" s="137">
        <f t="shared" si="610"/>
        <v>15.078399999999384</v>
      </c>
      <c r="BM3204" s="137">
        <f t="shared" si="611"/>
        <v>3.5007460930647903E-2</v>
      </c>
      <c r="BN3204" s="137">
        <f t="shared" si="612"/>
        <v>7.9834309152128358E-5</v>
      </c>
      <c r="BO3204" s="137">
        <f t="shared" si="613"/>
        <v>7.9834309152128358E-5</v>
      </c>
      <c r="BP3204" s="137" t="str">
        <f t="shared" si="609"/>
        <v/>
      </c>
    </row>
    <row r="3205" spans="63:68" ht="20.100000000000001" customHeight="1" x14ac:dyDescent="0.25">
      <c r="BK3205" s="137">
        <v>2358</v>
      </c>
      <c r="BL3205" s="137">
        <f t="shared" si="610"/>
        <v>15.084799999999383</v>
      </c>
      <c r="BM3205" s="137">
        <f t="shared" si="611"/>
        <v>3.4927626621495775E-2</v>
      </c>
      <c r="BN3205" s="137">
        <f t="shared" si="612"/>
        <v>7.9663699815706035E-5</v>
      </c>
      <c r="BO3205" s="137">
        <f t="shared" si="613"/>
        <v>7.9663699815706035E-5</v>
      </c>
      <c r="BP3205" s="137" t="str">
        <f t="shared" si="609"/>
        <v/>
      </c>
    </row>
    <row r="3206" spans="63:68" ht="20.100000000000001" customHeight="1" x14ac:dyDescent="0.25">
      <c r="BK3206" s="137">
        <v>2359</v>
      </c>
      <c r="BL3206" s="137">
        <f t="shared" si="610"/>
        <v>15.091199999999382</v>
      </c>
      <c r="BM3206" s="137">
        <f t="shared" si="611"/>
        <v>3.4847962921680069E-2</v>
      </c>
      <c r="BN3206" s="137">
        <f t="shared" si="612"/>
        <v>7.9493419321320646E-5</v>
      </c>
      <c r="BO3206" s="137">
        <f t="shared" si="613"/>
        <v>7.9493419321320646E-5</v>
      </c>
      <c r="BP3206" s="137" t="str">
        <f t="shared" si="609"/>
        <v/>
      </c>
    </row>
    <row r="3207" spans="63:68" ht="20.100000000000001" customHeight="1" x14ac:dyDescent="0.25">
      <c r="BK3207" s="137">
        <v>2360</v>
      </c>
      <c r="BL3207" s="137">
        <f t="shared" si="610"/>
        <v>15.097599999999382</v>
      </c>
      <c r="BM3207" s="137">
        <f t="shared" si="611"/>
        <v>3.4768469502358748E-2</v>
      </c>
      <c r="BN3207" s="137">
        <f t="shared" si="612"/>
        <v>7.9323467149117199E-5</v>
      </c>
      <c r="BO3207" s="137">
        <f t="shared" si="613"/>
        <v>7.9323467149117199E-5</v>
      </c>
      <c r="BP3207" s="137" t="str">
        <f t="shared" si="609"/>
        <v/>
      </c>
    </row>
    <row r="3208" spans="63:68" ht="20.100000000000001" customHeight="1" x14ac:dyDescent="0.25">
      <c r="BK3208" s="137">
        <v>2361</v>
      </c>
      <c r="BL3208" s="137">
        <f t="shared" si="610"/>
        <v>15.103999999999381</v>
      </c>
      <c r="BM3208" s="137">
        <f t="shared" si="611"/>
        <v>3.4689146035209631E-2</v>
      </c>
      <c r="BN3208" s="137">
        <f t="shared" si="612"/>
        <v>7.9153842779976225E-5</v>
      </c>
      <c r="BO3208" s="137">
        <f t="shared" si="613"/>
        <v>7.9153842779976225E-5</v>
      </c>
      <c r="BP3208" s="137" t="str">
        <f t="shared" si="609"/>
        <v/>
      </c>
    </row>
    <row r="3209" spans="63:68" ht="20.100000000000001" customHeight="1" x14ac:dyDescent="0.25">
      <c r="BK3209" s="137">
        <v>2362</v>
      </c>
      <c r="BL3209" s="137">
        <f t="shared" si="610"/>
        <v>15.11039999999938</v>
      </c>
      <c r="BM3209" s="137">
        <f t="shared" si="611"/>
        <v>3.4609992192429655E-2</v>
      </c>
      <c r="BN3209" s="137">
        <f t="shared" si="612"/>
        <v>7.8984545695187647E-5</v>
      </c>
      <c r="BO3209" s="137">
        <f t="shared" si="613"/>
        <v>7.8984545695187647E-5</v>
      </c>
      <c r="BP3209" s="137" t="str">
        <f t="shared" si="609"/>
        <v/>
      </c>
    </row>
    <row r="3210" spans="63:68" ht="20.100000000000001" customHeight="1" x14ac:dyDescent="0.25">
      <c r="BK3210" s="137">
        <v>2363</v>
      </c>
      <c r="BL3210" s="137">
        <f t="shared" si="610"/>
        <v>15.11679999999938</v>
      </c>
      <c r="BM3210" s="137">
        <f t="shared" si="611"/>
        <v>3.4531007646734467E-2</v>
      </c>
      <c r="BN3210" s="137">
        <f t="shared" si="612"/>
        <v>7.8815575376478542E-5</v>
      </c>
      <c r="BO3210" s="137">
        <f t="shared" si="613"/>
        <v>7.8815575376478542E-5</v>
      </c>
      <c r="BP3210" s="137" t="str">
        <f t="shared" si="609"/>
        <v/>
      </c>
    </row>
    <row r="3211" spans="63:68" ht="20.100000000000001" customHeight="1" x14ac:dyDescent="0.25">
      <c r="BK3211" s="137">
        <v>2364</v>
      </c>
      <c r="BL3211" s="137">
        <f t="shared" si="610"/>
        <v>15.123199999999379</v>
      </c>
      <c r="BM3211" s="137">
        <f t="shared" si="611"/>
        <v>3.4452192071357989E-2</v>
      </c>
      <c r="BN3211" s="137">
        <f t="shared" si="612"/>
        <v>7.8646931305860479E-5</v>
      </c>
      <c r="BO3211" s="137">
        <f t="shared" si="613"/>
        <v>7.8646931305860479E-5</v>
      </c>
      <c r="BP3211" s="137" t="str">
        <f t="shared" si="609"/>
        <v/>
      </c>
    </row>
    <row r="3212" spans="63:68" ht="20.100000000000001" customHeight="1" x14ac:dyDescent="0.25">
      <c r="BK3212" s="137">
        <v>2365</v>
      </c>
      <c r="BL3212" s="137">
        <f t="shared" si="610"/>
        <v>15.129599999999378</v>
      </c>
      <c r="BM3212" s="137">
        <f t="shared" si="611"/>
        <v>3.4373545140052128E-2</v>
      </c>
      <c r="BN3212" s="137">
        <f t="shared" si="612"/>
        <v>7.8478612966011163E-5</v>
      </c>
      <c r="BO3212" s="137">
        <f t="shared" si="613"/>
        <v>7.8478612966011163E-5</v>
      </c>
      <c r="BP3212" s="137" t="str">
        <f t="shared" si="609"/>
        <v/>
      </c>
    </row>
    <row r="3213" spans="63:68" ht="20.100000000000001" customHeight="1" x14ac:dyDescent="0.25">
      <c r="BK3213" s="137">
        <v>2366</v>
      </c>
      <c r="BL3213" s="137">
        <f t="shared" si="610"/>
        <v>15.135999999999378</v>
      </c>
      <c r="BM3213" s="137">
        <f t="shared" si="611"/>
        <v>3.4295066527086117E-2</v>
      </c>
      <c r="BN3213" s="137">
        <f t="shared" si="612"/>
        <v>7.8310619839878914E-5</v>
      </c>
      <c r="BO3213" s="137">
        <f t="shared" si="613"/>
        <v>7.8310619839878914E-5</v>
      </c>
      <c r="BP3213" s="137" t="str">
        <f t="shared" si="609"/>
        <v/>
      </c>
    </row>
    <row r="3214" spans="63:68" ht="20.100000000000001" customHeight="1" x14ac:dyDescent="0.25">
      <c r="BK3214" s="137">
        <v>2367</v>
      </c>
      <c r="BL3214" s="137">
        <f t="shared" si="610"/>
        <v>15.142399999999377</v>
      </c>
      <c r="BM3214" s="137">
        <f t="shared" si="611"/>
        <v>3.4216755907246238E-2</v>
      </c>
      <c r="BN3214" s="137">
        <f t="shared" si="612"/>
        <v>7.8142951410981043E-5</v>
      </c>
      <c r="BO3214" s="137">
        <f t="shared" si="613"/>
        <v>7.8142951410981043E-5</v>
      </c>
      <c r="BP3214" s="137" t="str">
        <f t="shared" si="609"/>
        <v/>
      </c>
    </row>
    <row r="3215" spans="63:68" ht="20.100000000000001" customHeight="1" x14ac:dyDescent="0.25">
      <c r="BK3215" s="137">
        <v>2368</v>
      </c>
      <c r="BL3215" s="137">
        <f t="shared" si="610"/>
        <v>15.148799999999376</v>
      </c>
      <c r="BM3215" s="137">
        <f t="shared" si="611"/>
        <v>3.4138612955835257E-2</v>
      </c>
      <c r="BN3215" s="137">
        <f t="shared" si="612"/>
        <v>7.7975607163230376E-5</v>
      </c>
      <c r="BO3215" s="137">
        <f t="shared" si="613"/>
        <v>7.7975607163230376E-5</v>
      </c>
      <c r="BP3215" s="137" t="str">
        <f t="shared" si="609"/>
        <v/>
      </c>
    </row>
    <row r="3216" spans="63:68" ht="20.100000000000001" customHeight="1" x14ac:dyDescent="0.25">
      <c r="BK3216" s="137">
        <v>2369</v>
      </c>
      <c r="BL3216" s="137">
        <f t="shared" si="610"/>
        <v>15.155199999999375</v>
      </c>
      <c r="BM3216" s="137">
        <f t="shared" si="611"/>
        <v>3.4060637348672027E-2</v>
      </c>
      <c r="BN3216" s="137">
        <f t="shared" si="612"/>
        <v>7.780858658078954E-5</v>
      </c>
      <c r="BO3216" s="137">
        <f t="shared" si="613"/>
        <v>7.780858658078954E-5</v>
      </c>
      <c r="BP3216" s="137" t="str">
        <f t="shared" ref="BP3216:BP3279" si="614">IF($BM3216&lt;(1-$BI$860),$BN3216,"")</f>
        <v/>
      </c>
    </row>
    <row r="3217" spans="63:68" ht="20.100000000000001" customHeight="1" x14ac:dyDescent="0.25">
      <c r="BK3217" s="137">
        <v>2370</v>
      </c>
      <c r="BL3217" s="137">
        <f t="shared" si="610"/>
        <v>15.161599999999375</v>
      </c>
      <c r="BM3217" s="137">
        <f t="shared" si="611"/>
        <v>3.3982828762091237E-2</v>
      </c>
      <c r="BN3217" s="137">
        <f t="shared" si="612"/>
        <v>7.7641889148653831E-5</v>
      </c>
      <c r="BO3217" s="137">
        <f t="shared" si="613"/>
        <v>7.7641889148653831E-5</v>
      </c>
      <c r="BP3217" s="137" t="str">
        <f t="shared" si="614"/>
        <v/>
      </c>
    </row>
    <row r="3218" spans="63:68" ht="20.100000000000001" customHeight="1" x14ac:dyDescent="0.25">
      <c r="BK3218" s="137">
        <v>2371</v>
      </c>
      <c r="BL3218" s="137">
        <f t="shared" si="610"/>
        <v>15.167999999999374</v>
      </c>
      <c r="BM3218" s="137">
        <f t="shared" si="611"/>
        <v>3.3905186872942583E-2</v>
      </c>
      <c r="BN3218" s="137">
        <f t="shared" si="612"/>
        <v>7.7475514351964259E-5</v>
      </c>
      <c r="BO3218" s="137">
        <f t="shared" si="613"/>
        <v>7.7475514351964259E-5</v>
      </c>
      <c r="BP3218" s="137" t="str">
        <f t="shared" si="614"/>
        <v/>
      </c>
    </row>
    <row r="3219" spans="63:68" ht="20.100000000000001" customHeight="1" x14ac:dyDescent="0.25">
      <c r="BK3219" s="137">
        <v>2372</v>
      </c>
      <c r="BL3219" s="137">
        <f t="shared" si="610"/>
        <v>15.174399999999373</v>
      </c>
      <c r="BM3219" s="137">
        <f t="shared" si="611"/>
        <v>3.3827711358590619E-2</v>
      </c>
      <c r="BN3219" s="137">
        <f t="shared" si="612"/>
        <v>7.730946167652103E-5</v>
      </c>
      <c r="BO3219" s="137">
        <f t="shared" si="613"/>
        <v>7.730946167652103E-5</v>
      </c>
      <c r="BP3219" s="137" t="str">
        <f t="shared" si="614"/>
        <v/>
      </c>
    </row>
    <row r="3220" spans="63:68" ht="20.100000000000001" customHeight="1" x14ac:dyDescent="0.25">
      <c r="BK3220" s="137">
        <v>2373</v>
      </c>
      <c r="BL3220" s="137">
        <f t="shared" si="610"/>
        <v>15.180799999999373</v>
      </c>
      <c r="BM3220" s="137">
        <f t="shared" si="611"/>
        <v>3.3750401896914098E-2</v>
      </c>
      <c r="BN3220" s="137">
        <f t="shared" si="612"/>
        <v>7.7143730608221495E-5</v>
      </c>
      <c r="BO3220" s="137">
        <f t="shared" si="613"/>
        <v>7.7143730608221495E-5</v>
      </c>
      <c r="BP3220" s="137" t="str">
        <f t="shared" si="614"/>
        <v/>
      </c>
    </row>
    <row r="3221" spans="63:68" ht="20.100000000000001" customHeight="1" x14ac:dyDescent="0.25">
      <c r="BK3221" s="137">
        <v>2374</v>
      </c>
      <c r="BL3221" s="137">
        <f t="shared" si="610"/>
        <v>15.187199999999372</v>
      </c>
      <c r="BM3221" s="137">
        <f t="shared" si="611"/>
        <v>3.3673258166305876E-2</v>
      </c>
      <c r="BN3221" s="137">
        <f t="shared" si="612"/>
        <v>7.6978320633858122E-5</v>
      </c>
      <c r="BO3221" s="137">
        <f t="shared" si="613"/>
        <v>7.6978320633858122E-5</v>
      </c>
      <c r="BP3221" s="137" t="str">
        <f t="shared" si="614"/>
        <v/>
      </c>
    </row>
    <row r="3222" spans="63:68" ht="20.100000000000001" customHeight="1" x14ac:dyDescent="0.25">
      <c r="BK3222" s="137">
        <v>2375</v>
      </c>
      <c r="BL3222" s="137">
        <f t="shared" si="610"/>
        <v>15.193599999999371</v>
      </c>
      <c r="BM3222" s="137">
        <f t="shared" si="611"/>
        <v>3.3596279845672018E-2</v>
      </c>
      <c r="BN3222" s="137">
        <f t="shared" si="612"/>
        <v>7.681323124040379E-5</v>
      </c>
      <c r="BO3222" s="137">
        <f t="shared" si="613"/>
        <v>7.681323124040379E-5</v>
      </c>
      <c r="BP3222" s="137" t="str">
        <f t="shared" si="614"/>
        <v/>
      </c>
    </row>
    <row r="3223" spans="63:68" ht="20.100000000000001" customHeight="1" x14ac:dyDescent="0.25">
      <c r="BK3223" s="137">
        <v>2376</v>
      </c>
      <c r="BL3223" s="137">
        <f t="shared" si="610"/>
        <v>15.19999999999937</v>
      </c>
      <c r="BM3223" s="137">
        <f t="shared" si="611"/>
        <v>3.3519466614431614E-2</v>
      </c>
      <c r="BN3223" s="137">
        <f t="shared" si="612"/>
        <v>7.6648461915351795E-5</v>
      </c>
      <c r="BO3223" s="137">
        <f t="shared" si="613"/>
        <v>7.6648461915351795E-5</v>
      </c>
      <c r="BP3223" s="137" t="str">
        <f t="shared" si="614"/>
        <v/>
      </c>
    </row>
    <row r="3224" spans="63:68" ht="20.100000000000001" customHeight="1" x14ac:dyDescent="0.25">
      <c r="BK3224" s="137">
        <v>2377</v>
      </c>
      <c r="BL3224" s="137">
        <f t="shared" si="610"/>
        <v>15.20639999999937</v>
      </c>
      <c r="BM3224" s="137">
        <f t="shared" si="611"/>
        <v>3.3442818152516263E-2</v>
      </c>
      <c r="BN3224" s="137">
        <f t="shared" si="612"/>
        <v>7.6484012146584013E-5</v>
      </c>
      <c r="BO3224" s="137">
        <f t="shared" si="613"/>
        <v>7.6484012146584013E-5</v>
      </c>
      <c r="BP3224" s="137" t="str">
        <f t="shared" si="614"/>
        <v/>
      </c>
    </row>
    <row r="3225" spans="63:68" ht="20.100000000000001" customHeight="1" x14ac:dyDescent="0.25">
      <c r="BK3225" s="137">
        <v>2378</v>
      </c>
      <c r="BL3225" s="137">
        <f t="shared" si="610"/>
        <v>15.212799999999369</v>
      </c>
      <c r="BM3225" s="137">
        <f t="shared" si="611"/>
        <v>3.3366334140369679E-2</v>
      </c>
      <c r="BN3225" s="137">
        <f t="shared" si="612"/>
        <v>7.6319881422558244E-5</v>
      </c>
      <c r="BO3225" s="137">
        <f t="shared" si="613"/>
        <v>7.6319881422558244E-5</v>
      </c>
      <c r="BP3225" s="137" t="str">
        <f t="shared" si="614"/>
        <v/>
      </c>
    </row>
    <row r="3226" spans="63:68" ht="20.100000000000001" customHeight="1" x14ac:dyDescent="0.25">
      <c r="BK3226" s="137">
        <v>2379</v>
      </c>
      <c r="BL3226" s="137">
        <f t="shared" si="610"/>
        <v>15.219199999999368</v>
      </c>
      <c r="BM3226" s="137">
        <f t="shared" si="611"/>
        <v>3.329001425894712E-2</v>
      </c>
      <c r="BN3226" s="137">
        <f t="shared" si="612"/>
        <v>7.6156069232113932E-5</v>
      </c>
      <c r="BO3226" s="137">
        <f t="shared" si="613"/>
        <v>7.6156069232113932E-5</v>
      </c>
      <c r="BP3226" s="137" t="str">
        <f t="shared" si="614"/>
        <v/>
      </c>
    </row>
    <row r="3227" spans="63:68" ht="20.100000000000001" customHeight="1" x14ac:dyDescent="0.25">
      <c r="BK3227" s="137">
        <v>2380</v>
      </c>
      <c r="BL3227" s="137">
        <f t="shared" si="610"/>
        <v>15.225599999999368</v>
      </c>
      <c r="BM3227" s="137">
        <f t="shared" si="611"/>
        <v>3.3213858189715006E-2</v>
      </c>
      <c r="BN3227" s="137">
        <f t="shared" si="612"/>
        <v>7.5992575064548484E-5</v>
      </c>
      <c r="BO3227" s="137">
        <f t="shared" si="613"/>
        <v>7.5992575064548484E-5</v>
      </c>
      <c r="BP3227" s="137" t="str">
        <f t="shared" si="614"/>
        <v/>
      </c>
    </row>
    <row r="3228" spans="63:68" ht="20.100000000000001" customHeight="1" x14ac:dyDescent="0.25">
      <c r="BK3228" s="137">
        <v>2381</v>
      </c>
      <c r="BL3228" s="137">
        <f t="shared" si="610"/>
        <v>15.231999999999367</v>
      </c>
      <c r="BM3228" s="137">
        <f t="shared" si="611"/>
        <v>3.3137865614650458E-2</v>
      </c>
      <c r="BN3228" s="137">
        <f t="shared" si="612"/>
        <v>7.5829398409603399E-5</v>
      </c>
      <c r="BO3228" s="137">
        <f t="shared" si="613"/>
        <v>7.5829398409603399E-5</v>
      </c>
      <c r="BP3228" s="137" t="str">
        <f t="shared" si="614"/>
        <v/>
      </c>
    </row>
    <row r="3229" spans="63:68" ht="20.100000000000001" customHeight="1" x14ac:dyDescent="0.25">
      <c r="BK3229" s="137">
        <v>2382</v>
      </c>
      <c r="BL3229" s="137">
        <f t="shared" si="610"/>
        <v>15.238399999999366</v>
      </c>
      <c r="BM3229" s="137">
        <f t="shared" si="611"/>
        <v>3.3062036216240855E-2</v>
      </c>
      <c r="BN3229" s="137">
        <f t="shared" si="612"/>
        <v>7.5666538757561408E-5</v>
      </c>
      <c r="BO3229" s="137">
        <f t="shared" si="613"/>
        <v>7.5666538757561408E-5</v>
      </c>
      <c r="BP3229" s="137" t="str">
        <f t="shared" si="614"/>
        <v/>
      </c>
    </row>
    <row r="3230" spans="63:68" ht="20.100000000000001" customHeight="1" x14ac:dyDescent="0.25">
      <c r="BK3230" s="137">
        <v>2383</v>
      </c>
      <c r="BL3230" s="137">
        <f t="shared" si="610"/>
        <v>15.244799999999366</v>
      </c>
      <c r="BM3230" s="137">
        <f t="shared" si="611"/>
        <v>3.2986369677483293E-2</v>
      </c>
      <c r="BN3230" s="137">
        <f t="shared" si="612"/>
        <v>7.5503995598982798E-5</v>
      </c>
      <c r="BO3230" s="137">
        <f t="shared" si="613"/>
        <v>7.5503995598982798E-5</v>
      </c>
      <c r="BP3230" s="137" t="str">
        <f t="shared" si="614"/>
        <v/>
      </c>
    </row>
    <row r="3231" spans="63:68" ht="20.100000000000001" customHeight="1" x14ac:dyDescent="0.25">
      <c r="BK3231" s="137">
        <v>2384</v>
      </c>
      <c r="BL3231" s="137">
        <f t="shared" si="610"/>
        <v>15.251199999999365</v>
      </c>
      <c r="BM3231" s="137">
        <f t="shared" si="611"/>
        <v>3.291086568188431E-2</v>
      </c>
      <c r="BN3231" s="137">
        <f t="shared" si="612"/>
        <v>7.5341768425156441E-5</v>
      </c>
      <c r="BO3231" s="137">
        <f t="shared" si="613"/>
        <v>7.5341768425156441E-5</v>
      </c>
      <c r="BP3231" s="137" t="str">
        <f t="shared" si="614"/>
        <v/>
      </c>
    </row>
    <row r="3232" spans="63:68" ht="20.100000000000001" customHeight="1" x14ac:dyDescent="0.25">
      <c r="BK3232" s="137">
        <v>2385</v>
      </c>
      <c r="BL3232" s="137">
        <f t="shared" si="610"/>
        <v>15.257599999999364</v>
      </c>
      <c r="BM3232" s="137">
        <f t="shared" si="611"/>
        <v>3.2835523913459154E-2</v>
      </c>
      <c r="BN3232" s="137">
        <f t="shared" si="612"/>
        <v>7.5179856727607131E-5</v>
      </c>
      <c r="BO3232" s="137">
        <f t="shared" si="613"/>
        <v>7.5179856727607131E-5</v>
      </c>
      <c r="BP3232" s="137" t="str">
        <f t="shared" si="614"/>
        <v/>
      </c>
    </row>
    <row r="3233" spans="63:68" ht="20.100000000000001" customHeight="1" x14ac:dyDescent="0.25">
      <c r="BK3233" s="137">
        <v>2386</v>
      </c>
      <c r="BL3233" s="137">
        <f t="shared" si="610"/>
        <v>15.263999999999363</v>
      </c>
      <c r="BM3233" s="137">
        <f t="shared" si="611"/>
        <v>3.2760344056731547E-2</v>
      </c>
      <c r="BN3233" s="137">
        <f t="shared" si="612"/>
        <v>7.5018259998345382E-5</v>
      </c>
      <c r="BO3233" s="137">
        <f t="shared" si="613"/>
        <v>7.5018259998345382E-5</v>
      </c>
      <c r="BP3233" s="137" t="str">
        <f t="shared" si="614"/>
        <v/>
      </c>
    </row>
    <row r="3234" spans="63:68" ht="20.100000000000001" customHeight="1" x14ac:dyDescent="0.25">
      <c r="BK3234" s="137">
        <v>2387</v>
      </c>
      <c r="BL3234" s="137">
        <f t="shared" si="610"/>
        <v>15.270399999999363</v>
      </c>
      <c r="BM3234" s="137">
        <f t="shared" si="611"/>
        <v>3.2685325796733201E-2</v>
      </c>
      <c r="BN3234" s="137">
        <f t="shared" si="612"/>
        <v>7.485697773002703E-5</v>
      </c>
      <c r="BO3234" s="137">
        <f t="shared" si="613"/>
        <v>7.485697773002703E-5</v>
      </c>
      <c r="BP3234" s="137" t="str">
        <f t="shared" si="614"/>
        <v/>
      </c>
    </row>
    <row r="3235" spans="63:68" ht="20.100000000000001" customHeight="1" x14ac:dyDescent="0.25">
      <c r="BK3235" s="137">
        <v>2388</v>
      </c>
      <c r="BL3235" s="137">
        <f t="shared" si="610"/>
        <v>15.276799999999362</v>
      </c>
      <c r="BM3235" s="137">
        <f t="shared" si="611"/>
        <v>3.2610468819003174E-2</v>
      </c>
      <c r="BN3235" s="137">
        <f t="shared" si="612"/>
        <v>7.4696009415543829E-5</v>
      </c>
      <c r="BO3235" s="137">
        <f t="shared" si="613"/>
        <v>7.4696009415543829E-5</v>
      </c>
      <c r="BP3235" s="137" t="str">
        <f t="shared" si="614"/>
        <v/>
      </c>
    </row>
    <row r="3236" spans="63:68" ht="20.100000000000001" customHeight="1" x14ac:dyDescent="0.25">
      <c r="BK3236" s="137">
        <v>2389</v>
      </c>
      <c r="BL3236" s="137">
        <f t="shared" si="610"/>
        <v>15.283199999999361</v>
      </c>
      <c r="BM3236" s="137">
        <f t="shared" si="611"/>
        <v>3.2535772809587631E-2</v>
      </c>
      <c r="BN3236" s="137">
        <f t="shared" si="612"/>
        <v>7.4535354548377342E-5</v>
      </c>
      <c r="BO3236" s="137">
        <f t="shared" si="613"/>
        <v>7.4535354548377342E-5</v>
      </c>
      <c r="BP3236" s="137" t="str">
        <f t="shared" si="614"/>
        <v/>
      </c>
    </row>
    <row r="3237" spans="63:68" ht="20.100000000000001" customHeight="1" x14ac:dyDescent="0.25">
      <c r="BK3237" s="137">
        <v>2390</v>
      </c>
      <c r="BL3237" s="137">
        <f t="shared" ref="BL3237:BL3300" si="615">BL3236+$BO$845</f>
        <v>15.289599999999361</v>
      </c>
      <c r="BM3237" s="137">
        <f t="shared" ref="BM3237:BM3300" si="616">_xlfn.CHISQ.DIST.RT(BL3237,7)</f>
        <v>3.2461237455039253E-2</v>
      </c>
      <c r="BN3237" s="137">
        <f t="shared" ref="BN3237:BN3300" si="617">BM3237-BM3238</f>
        <v>7.4375012622411585E-5</v>
      </c>
      <c r="BO3237" s="137">
        <f t="shared" ref="BO3237:BO3300" si="618">IF(BM3237&lt;(1-$BI$852),BN3237,"")</f>
        <v>7.4375012622411585E-5</v>
      </c>
      <c r="BP3237" s="137" t="str">
        <f t="shared" si="614"/>
        <v/>
      </c>
    </row>
    <row r="3238" spans="63:68" ht="20.100000000000001" customHeight="1" x14ac:dyDescent="0.25">
      <c r="BK3238" s="137">
        <v>2391</v>
      </c>
      <c r="BL3238" s="137">
        <f t="shared" si="615"/>
        <v>15.29599999999936</v>
      </c>
      <c r="BM3238" s="137">
        <f t="shared" si="616"/>
        <v>3.2386862442416842E-2</v>
      </c>
      <c r="BN3238" s="137">
        <f t="shared" si="617"/>
        <v>7.4214983132099566E-5</v>
      </c>
      <c r="BO3238" s="137">
        <f t="shared" si="618"/>
        <v>7.4214983132099566E-5</v>
      </c>
      <c r="BP3238" s="137" t="str">
        <f t="shared" si="614"/>
        <v/>
      </c>
    </row>
    <row r="3239" spans="63:68" ht="20.100000000000001" customHeight="1" x14ac:dyDescent="0.25">
      <c r="BK3239" s="137">
        <v>2392</v>
      </c>
      <c r="BL3239" s="137">
        <f t="shared" si="615"/>
        <v>15.302399999999359</v>
      </c>
      <c r="BM3239" s="137">
        <f t="shared" si="616"/>
        <v>3.2312647459284742E-2</v>
      </c>
      <c r="BN3239" s="137">
        <f t="shared" si="617"/>
        <v>7.4055265572324502E-5</v>
      </c>
      <c r="BO3239" s="137">
        <f t="shared" si="618"/>
        <v>7.4055265572324502E-5</v>
      </c>
      <c r="BP3239" s="137" t="str">
        <f t="shared" si="614"/>
        <v/>
      </c>
    </row>
    <row r="3240" spans="63:68" ht="20.100000000000001" customHeight="1" x14ac:dyDescent="0.25">
      <c r="BK3240" s="137">
        <v>2393</v>
      </c>
      <c r="BL3240" s="137">
        <f t="shared" si="615"/>
        <v>15.308799999999358</v>
      </c>
      <c r="BM3240" s="137">
        <f t="shared" si="616"/>
        <v>3.2238592193712418E-2</v>
      </c>
      <c r="BN3240" s="137">
        <f t="shared" si="617"/>
        <v>7.3895859438295741E-5</v>
      </c>
      <c r="BO3240" s="137">
        <f t="shared" si="618"/>
        <v>7.3895859438295741E-5</v>
      </c>
      <c r="BP3240" s="137" t="str">
        <f t="shared" si="614"/>
        <v/>
      </c>
    </row>
    <row r="3241" spans="63:68" ht="20.100000000000001" customHeight="1" x14ac:dyDescent="0.25">
      <c r="BK3241" s="137">
        <v>2394</v>
      </c>
      <c r="BL3241" s="137">
        <f t="shared" si="615"/>
        <v>15.315199999999358</v>
      </c>
      <c r="BM3241" s="137">
        <f t="shared" si="616"/>
        <v>3.2164696334274122E-2</v>
      </c>
      <c r="BN3241" s="137">
        <f t="shared" si="617"/>
        <v>7.3736764225916518E-5</v>
      </c>
      <c r="BO3241" s="137">
        <f t="shared" si="618"/>
        <v>7.3736764225916518E-5</v>
      </c>
      <c r="BP3241" s="137" t="str">
        <f t="shared" si="614"/>
        <v/>
      </c>
    </row>
    <row r="3242" spans="63:68" ht="20.100000000000001" customHeight="1" x14ac:dyDescent="0.25">
      <c r="BK3242" s="137">
        <v>2395</v>
      </c>
      <c r="BL3242" s="137">
        <f t="shared" si="615"/>
        <v>15.321599999999357</v>
      </c>
      <c r="BM3242" s="137">
        <f t="shared" si="616"/>
        <v>3.2090959570048205E-2</v>
      </c>
      <c r="BN3242" s="137">
        <f t="shared" si="617"/>
        <v>7.3577979431298235E-5</v>
      </c>
      <c r="BO3242" s="137">
        <f t="shared" si="618"/>
        <v>7.3577979431298235E-5</v>
      </c>
      <c r="BP3242" s="137" t="str">
        <f t="shared" si="614"/>
        <v/>
      </c>
    </row>
    <row r="3243" spans="63:68" ht="20.100000000000001" customHeight="1" x14ac:dyDescent="0.25">
      <c r="BK3243" s="137">
        <v>2396</v>
      </c>
      <c r="BL3243" s="137">
        <f t="shared" si="615"/>
        <v>15.327999999999356</v>
      </c>
      <c r="BM3243" s="137">
        <f t="shared" si="616"/>
        <v>3.2017381590616907E-2</v>
      </c>
      <c r="BN3243" s="137">
        <f t="shared" si="617"/>
        <v>7.3419504551350268E-5</v>
      </c>
      <c r="BO3243" s="137">
        <f t="shared" si="618"/>
        <v>7.3419504551350268E-5</v>
      </c>
      <c r="BP3243" s="137" t="str">
        <f t="shared" si="614"/>
        <v/>
      </c>
    </row>
    <row r="3244" spans="63:68" ht="20.100000000000001" customHeight="1" x14ac:dyDescent="0.25">
      <c r="BK3244" s="137">
        <v>2397</v>
      </c>
      <c r="BL3244" s="137">
        <f t="shared" si="615"/>
        <v>15.334399999999356</v>
      </c>
      <c r="BM3244" s="137">
        <f t="shared" si="616"/>
        <v>3.1943962086065557E-2</v>
      </c>
      <c r="BN3244" s="137">
        <f t="shared" si="617"/>
        <v>7.326133908330118E-5</v>
      </c>
      <c r="BO3244" s="137">
        <f t="shared" si="618"/>
        <v>7.326133908330118E-5</v>
      </c>
      <c r="BP3244" s="137" t="str">
        <f t="shared" si="614"/>
        <v/>
      </c>
    </row>
    <row r="3245" spans="63:68" ht="20.100000000000001" customHeight="1" x14ac:dyDescent="0.25">
      <c r="BK3245" s="137">
        <v>2398</v>
      </c>
      <c r="BL3245" s="137">
        <f t="shared" si="615"/>
        <v>15.340799999999355</v>
      </c>
      <c r="BM3245" s="137">
        <f t="shared" si="616"/>
        <v>3.1870700746982256E-2</v>
      </c>
      <c r="BN3245" s="137">
        <f t="shared" si="617"/>
        <v>7.310348252455301E-5</v>
      </c>
      <c r="BO3245" s="137">
        <f t="shared" si="618"/>
        <v>7.310348252455301E-5</v>
      </c>
      <c r="BP3245" s="137" t="str">
        <f t="shared" si="614"/>
        <v/>
      </c>
    </row>
    <row r="3246" spans="63:68" ht="20.100000000000001" customHeight="1" x14ac:dyDescent="0.25">
      <c r="BK3246" s="137">
        <v>2399</v>
      </c>
      <c r="BL3246" s="137">
        <f t="shared" si="615"/>
        <v>15.347199999999354</v>
      </c>
      <c r="BM3246" s="137">
        <f t="shared" si="616"/>
        <v>3.1797597264457703E-2</v>
      </c>
      <c r="BN3246" s="137">
        <f t="shared" si="617"/>
        <v>7.294593437359026E-5</v>
      </c>
      <c r="BO3246" s="137">
        <f t="shared" si="618"/>
        <v>7.294593437359026E-5</v>
      </c>
      <c r="BP3246" s="137" t="str">
        <f t="shared" si="614"/>
        <v/>
      </c>
    </row>
    <row r="3247" spans="63:68" ht="20.100000000000001" customHeight="1" x14ac:dyDescent="0.25">
      <c r="BK3247" s="137">
        <v>2400</v>
      </c>
      <c r="BL3247" s="137">
        <f t="shared" si="615"/>
        <v>15.353599999999354</v>
      </c>
      <c r="BM3247" s="137">
        <f t="shared" si="616"/>
        <v>3.1724651330084112E-2</v>
      </c>
      <c r="BN3247" s="137">
        <f t="shared" si="617"/>
        <v>7.2788694128855802E-5</v>
      </c>
      <c r="BO3247" s="137">
        <f t="shared" si="618"/>
        <v>7.2788694128855802E-5</v>
      </c>
      <c r="BP3247" s="137" t="str">
        <f t="shared" si="614"/>
        <v/>
      </c>
    </row>
    <row r="3248" spans="63:68" ht="20.100000000000001" customHeight="1" x14ac:dyDescent="0.25">
      <c r="BK3248" s="137">
        <v>2401</v>
      </c>
      <c r="BL3248" s="137">
        <f t="shared" si="615"/>
        <v>15.359999999999353</v>
      </c>
      <c r="BM3248" s="137">
        <f t="shared" si="616"/>
        <v>3.1651862635955257E-2</v>
      </c>
      <c r="BN3248" s="137">
        <f t="shared" si="617"/>
        <v>7.2631761289541907E-5</v>
      </c>
      <c r="BO3248" s="137">
        <f t="shared" si="618"/>
        <v>7.2631761289541907E-5</v>
      </c>
      <c r="BP3248" s="137" t="str">
        <f t="shared" si="614"/>
        <v/>
      </c>
    </row>
    <row r="3249" spans="63:68" ht="20.100000000000001" customHeight="1" x14ac:dyDescent="0.25">
      <c r="BK3249" s="137">
        <v>2402</v>
      </c>
      <c r="BL3249" s="137">
        <f t="shared" si="615"/>
        <v>15.366399999999352</v>
      </c>
      <c r="BM3249" s="137">
        <f t="shared" si="616"/>
        <v>3.1579230874665715E-2</v>
      </c>
      <c r="BN3249" s="137">
        <f t="shared" si="617"/>
        <v>7.2475135355125342E-5</v>
      </c>
      <c r="BO3249" s="137">
        <f t="shared" si="618"/>
        <v>7.2475135355125342E-5</v>
      </c>
      <c r="BP3249" s="137" t="str">
        <f t="shared" si="614"/>
        <v/>
      </c>
    </row>
    <row r="3250" spans="63:68" ht="20.100000000000001" customHeight="1" x14ac:dyDescent="0.25">
      <c r="BK3250" s="137">
        <v>2403</v>
      </c>
      <c r="BL3250" s="137">
        <f t="shared" si="615"/>
        <v>15.372799999999351</v>
      </c>
      <c r="BM3250" s="137">
        <f t="shared" si="616"/>
        <v>3.1506755739310589E-2</v>
      </c>
      <c r="BN3250" s="137">
        <f t="shared" si="617"/>
        <v>7.2318815825714311E-5</v>
      </c>
      <c r="BO3250" s="137">
        <f t="shared" si="618"/>
        <v>7.2318815825714311E-5</v>
      </c>
      <c r="BP3250" s="137" t="str">
        <f t="shared" si="614"/>
        <v/>
      </c>
    </row>
    <row r="3251" spans="63:68" ht="20.100000000000001" customHeight="1" x14ac:dyDescent="0.25">
      <c r="BK3251" s="137">
        <v>2404</v>
      </c>
      <c r="BL3251" s="137">
        <f t="shared" si="615"/>
        <v>15.379199999999351</v>
      </c>
      <c r="BM3251" s="137">
        <f t="shared" si="616"/>
        <v>3.1434436923484875E-2</v>
      </c>
      <c r="BN3251" s="137">
        <f t="shared" si="617"/>
        <v>7.216280220197907E-5</v>
      </c>
      <c r="BO3251" s="137">
        <f t="shared" si="618"/>
        <v>7.216280220197907E-5</v>
      </c>
      <c r="BP3251" s="137" t="str">
        <f t="shared" si="614"/>
        <v/>
      </c>
    </row>
    <row r="3252" spans="63:68" ht="20.100000000000001" customHeight="1" x14ac:dyDescent="0.25">
      <c r="BK3252" s="137">
        <v>2405</v>
      </c>
      <c r="BL3252" s="137">
        <f t="shared" si="615"/>
        <v>15.38559999999935</v>
      </c>
      <c r="BM3252" s="137">
        <f t="shared" si="616"/>
        <v>3.1362274121282896E-2</v>
      </c>
      <c r="BN3252" s="137">
        <f t="shared" si="617"/>
        <v>7.2007093984714776E-5</v>
      </c>
      <c r="BO3252" s="137">
        <f t="shared" si="618"/>
        <v>7.2007093984714776E-5</v>
      </c>
      <c r="BP3252" s="137" t="str">
        <f t="shared" si="614"/>
        <v/>
      </c>
    </row>
    <row r="3253" spans="63:68" ht="20.100000000000001" customHeight="1" x14ac:dyDescent="0.25">
      <c r="BK3253" s="137">
        <v>2406</v>
      </c>
      <c r="BL3253" s="137">
        <f t="shared" si="615"/>
        <v>15.391999999999349</v>
      </c>
      <c r="BM3253" s="137">
        <f t="shared" si="616"/>
        <v>3.1290267027298181E-2</v>
      </c>
      <c r="BN3253" s="137">
        <f t="shared" si="617"/>
        <v>7.1851690675545782E-5</v>
      </c>
      <c r="BO3253" s="137">
        <f t="shared" si="618"/>
        <v>7.1851690675545782E-5</v>
      </c>
      <c r="BP3253" s="137" t="str">
        <f t="shared" si="614"/>
        <v/>
      </c>
    </row>
    <row r="3254" spans="63:68" ht="20.100000000000001" customHeight="1" x14ac:dyDescent="0.25">
      <c r="BK3254" s="137">
        <v>2407</v>
      </c>
      <c r="BL3254" s="137">
        <f t="shared" si="615"/>
        <v>15.398399999999349</v>
      </c>
      <c r="BM3254" s="137">
        <f t="shared" si="616"/>
        <v>3.1218415336622635E-2</v>
      </c>
      <c r="BN3254" s="137">
        <f t="shared" si="617"/>
        <v>7.1696591776453794E-5</v>
      </c>
      <c r="BO3254" s="137">
        <f t="shared" si="618"/>
        <v>7.1696591776453794E-5</v>
      </c>
      <c r="BP3254" s="137" t="str">
        <f t="shared" si="614"/>
        <v/>
      </c>
    </row>
    <row r="3255" spans="63:68" ht="20.100000000000001" customHeight="1" x14ac:dyDescent="0.25">
      <c r="BK3255" s="137">
        <v>2408</v>
      </c>
      <c r="BL3255" s="137">
        <f t="shared" si="615"/>
        <v>15.404799999999348</v>
      </c>
      <c r="BM3255" s="137">
        <f t="shared" si="616"/>
        <v>3.1146718744846182E-2</v>
      </c>
      <c r="BN3255" s="137">
        <f t="shared" si="617"/>
        <v>7.1541796789864609E-5</v>
      </c>
      <c r="BO3255" s="137">
        <f t="shared" si="618"/>
        <v>7.1541796789864609E-5</v>
      </c>
      <c r="BP3255" s="137" t="str">
        <f t="shared" si="614"/>
        <v/>
      </c>
    </row>
    <row r="3256" spans="63:68" ht="20.100000000000001" customHeight="1" x14ac:dyDescent="0.25">
      <c r="BK3256" s="137">
        <v>2409</v>
      </c>
      <c r="BL3256" s="137">
        <f t="shared" si="615"/>
        <v>15.411199999999347</v>
      </c>
      <c r="BM3256" s="137">
        <f t="shared" si="616"/>
        <v>3.1075176948056317E-2</v>
      </c>
      <c r="BN3256" s="137">
        <f t="shared" si="617"/>
        <v>7.1387305218661989E-5</v>
      </c>
      <c r="BO3256" s="137">
        <f t="shared" si="618"/>
        <v>7.1387305218661989E-5</v>
      </c>
      <c r="BP3256" s="137" t="str">
        <f t="shared" si="614"/>
        <v/>
      </c>
    </row>
    <row r="3257" spans="63:68" ht="20.100000000000001" customHeight="1" x14ac:dyDescent="0.25">
      <c r="BK3257" s="137">
        <v>2410</v>
      </c>
      <c r="BL3257" s="137">
        <f t="shared" si="615"/>
        <v>15.417599999999346</v>
      </c>
      <c r="BM3257" s="137">
        <f t="shared" si="616"/>
        <v>3.1003789642837655E-2</v>
      </c>
      <c r="BN3257" s="137">
        <f t="shared" si="617"/>
        <v>7.1233116566454813E-5</v>
      </c>
      <c r="BO3257" s="137">
        <f t="shared" si="618"/>
        <v>7.1233116566454813E-5</v>
      </c>
      <c r="BP3257" s="137" t="str">
        <f t="shared" si="614"/>
        <v/>
      </c>
    </row>
    <row r="3258" spans="63:68" ht="20.100000000000001" customHeight="1" x14ac:dyDescent="0.25">
      <c r="BK3258" s="137">
        <v>2411</v>
      </c>
      <c r="BL3258" s="137">
        <f t="shared" si="615"/>
        <v>15.423999999999346</v>
      </c>
      <c r="BM3258" s="137">
        <f t="shared" si="616"/>
        <v>3.09325565262712E-2</v>
      </c>
      <c r="BN3258" s="137">
        <f t="shared" si="617"/>
        <v>7.1079230336914406E-5</v>
      </c>
      <c r="BO3258" s="137">
        <f t="shared" si="618"/>
        <v>7.1079230336914406E-5</v>
      </c>
      <c r="BP3258" s="137" t="str">
        <f t="shared" si="614"/>
        <v/>
      </c>
    </row>
    <row r="3259" spans="63:68" ht="20.100000000000001" customHeight="1" x14ac:dyDescent="0.25">
      <c r="BK3259" s="137">
        <v>2412</v>
      </c>
      <c r="BL3259" s="137">
        <f t="shared" si="615"/>
        <v>15.430399999999345</v>
      </c>
      <c r="BM3259" s="137">
        <f t="shared" si="616"/>
        <v>3.0861477295934286E-2</v>
      </c>
      <c r="BN3259" s="137">
        <f t="shared" si="617"/>
        <v>7.0925646034628032E-5</v>
      </c>
      <c r="BO3259" s="137">
        <f t="shared" si="618"/>
        <v>7.0925646034628032E-5</v>
      </c>
      <c r="BP3259" s="137" t="str">
        <f t="shared" si="614"/>
        <v/>
      </c>
    </row>
    <row r="3260" spans="63:68" ht="20.100000000000001" customHeight="1" x14ac:dyDescent="0.25">
      <c r="BK3260" s="137">
        <v>2413</v>
      </c>
      <c r="BL3260" s="137">
        <f t="shared" si="615"/>
        <v>15.436799999999344</v>
      </c>
      <c r="BM3260" s="137">
        <f t="shared" si="616"/>
        <v>3.0790551649899658E-2</v>
      </c>
      <c r="BN3260" s="137">
        <f t="shared" si="617"/>
        <v>7.0772363164380708E-5</v>
      </c>
      <c r="BO3260" s="137">
        <f t="shared" si="618"/>
        <v>7.0772363164380708E-5</v>
      </c>
      <c r="BP3260" s="137" t="str">
        <f t="shared" si="614"/>
        <v/>
      </c>
    </row>
    <row r="3261" spans="63:68" ht="20.100000000000001" customHeight="1" x14ac:dyDescent="0.25">
      <c r="BK3261" s="137">
        <v>2414</v>
      </c>
      <c r="BL3261" s="137">
        <f t="shared" si="615"/>
        <v>15.443199999999344</v>
      </c>
      <c r="BM3261" s="137">
        <f t="shared" si="616"/>
        <v>3.0719779286735277E-2</v>
      </c>
      <c r="BN3261" s="137">
        <f t="shared" si="617"/>
        <v>7.0619381231522976E-5</v>
      </c>
      <c r="BO3261" s="137">
        <f t="shared" si="618"/>
        <v>7.0619381231522976E-5</v>
      </c>
      <c r="BP3261" s="137" t="str">
        <f t="shared" si="614"/>
        <v/>
      </c>
    </row>
    <row r="3262" spans="63:68" ht="20.100000000000001" customHeight="1" x14ac:dyDescent="0.25">
      <c r="BK3262" s="137">
        <v>2415</v>
      </c>
      <c r="BL3262" s="137">
        <f t="shared" si="615"/>
        <v>15.449599999999343</v>
      </c>
      <c r="BM3262" s="137">
        <f t="shared" si="616"/>
        <v>3.0649159905503754E-2</v>
      </c>
      <c r="BN3262" s="137">
        <f t="shared" si="617"/>
        <v>7.0466699741911915E-5</v>
      </c>
      <c r="BO3262" s="137">
        <f t="shared" si="618"/>
        <v>7.0466699741911915E-5</v>
      </c>
      <c r="BP3262" s="137" t="str">
        <f t="shared" si="614"/>
        <v/>
      </c>
    </row>
    <row r="3263" spans="63:68" ht="20.100000000000001" customHeight="1" x14ac:dyDescent="0.25">
      <c r="BK3263" s="137">
        <v>2416</v>
      </c>
      <c r="BL3263" s="137">
        <f t="shared" si="615"/>
        <v>15.455999999999342</v>
      </c>
      <c r="BM3263" s="137">
        <f t="shared" si="616"/>
        <v>3.0578693205761842E-2</v>
      </c>
      <c r="BN3263" s="137">
        <f t="shared" si="617"/>
        <v>7.0314318201963183E-5</v>
      </c>
      <c r="BO3263" s="137">
        <f t="shared" si="618"/>
        <v>7.0314318201963183E-5</v>
      </c>
      <c r="BP3263" s="137" t="str">
        <f t="shared" si="614"/>
        <v/>
      </c>
    </row>
    <row r="3264" spans="63:68" ht="20.100000000000001" customHeight="1" x14ac:dyDescent="0.25">
      <c r="BK3264" s="137">
        <v>2417</v>
      </c>
      <c r="BL3264" s="137">
        <f t="shared" si="615"/>
        <v>15.462399999999342</v>
      </c>
      <c r="BM3264" s="137">
        <f t="shared" si="616"/>
        <v>3.0508378887559879E-2</v>
      </c>
      <c r="BN3264" s="137">
        <f t="shared" si="617"/>
        <v>7.0162236118449794E-5</v>
      </c>
      <c r="BO3264" s="137">
        <f t="shared" si="618"/>
        <v>7.0162236118449794E-5</v>
      </c>
      <c r="BP3264" s="137" t="str">
        <f t="shared" si="614"/>
        <v/>
      </c>
    </row>
    <row r="3265" spans="63:68" ht="20.100000000000001" customHeight="1" x14ac:dyDescent="0.25">
      <c r="BK3265" s="137">
        <v>2418</v>
      </c>
      <c r="BL3265" s="137">
        <f t="shared" si="615"/>
        <v>15.468799999999341</v>
      </c>
      <c r="BM3265" s="137">
        <f t="shared" si="616"/>
        <v>3.0438216651441429E-2</v>
      </c>
      <c r="BN3265" s="137">
        <f t="shared" si="617"/>
        <v>7.0010452998675587E-5</v>
      </c>
      <c r="BO3265" s="137">
        <f t="shared" si="618"/>
        <v>7.0010452998675587E-5</v>
      </c>
      <c r="BP3265" s="137" t="str">
        <f t="shared" si="614"/>
        <v/>
      </c>
    </row>
    <row r="3266" spans="63:68" ht="20.100000000000001" customHeight="1" x14ac:dyDescent="0.25">
      <c r="BK3266" s="137">
        <v>2419</v>
      </c>
      <c r="BL3266" s="137">
        <f t="shared" si="615"/>
        <v>15.47519999999934</v>
      </c>
      <c r="BM3266" s="137">
        <f t="shared" si="616"/>
        <v>3.0368206198442754E-2</v>
      </c>
      <c r="BN3266" s="137">
        <f t="shared" si="617"/>
        <v>6.985896835044747E-5</v>
      </c>
      <c r="BO3266" s="137">
        <f t="shared" si="618"/>
        <v>6.985896835044747E-5</v>
      </c>
      <c r="BP3266" s="137" t="str">
        <f t="shared" si="614"/>
        <v/>
      </c>
    </row>
    <row r="3267" spans="63:68" ht="20.100000000000001" customHeight="1" x14ac:dyDescent="0.25">
      <c r="BK3267" s="137">
        <v>2420</v>
      </c>
      <c r="BL3267" s="137">
        <f t="shared" si="615"/>
        <v>15.481599999999339</v>
      </c>
      <c r="BM3267" s="137">
        <f t="shared" si="616"/>
        <v>3.0298347230092306E-2</v>
      </c>
      <c r="BN3267" s="137">
        <f t="shared" si="617"/>
        <v>6.9707781682148279E-5</v>
      </c>
      <c r="BO3267" s="137">
        <f t="shared" si="618"/>
        <v>6.9707781682148279E-5</v>
      </c>
      <c r="BP3267" s="137" t="str">
        <f t="shared" si="614"/>
        <v/>
      </c>
    </row>
    <row r="3268" spans="63:68" ht="20.100000000000001" customHeight="1" x14ac:dyDescent="0.25">
      <c r="BK3268" s="137">
        <v>2421</v>
      </c>
      <c r="BL3268" s="137">
        <f t="shared" si="615"/>
        <v>15.487999999999339</v>
      </c>
      <c r="BM3268" s="137">
        <f t="shared" si="616"/>
        <v>3.0228639448410158E-2</v>
      </c>
      <c r="BN3268" s="137">
        <f t="shared" si="617"/>
        <v>6.9556892502400242E-5</v>
      </c>
      <c r="BO3268" s="137">
        <f t="shared" si="618"/>
        <v>6.9556892502400242E-5</v>
      </c>
      <c r="BP3268" s="137" t="str">
        <f t="shared" si="614"/>
        <v/>
      </c>
    </row>
    <row r="3269" spans="63:68" ht="20.100000000000001" customHeight="1" x14ac:dyDescent="0.25">
      <c r="BK3269" s="137">
        <v>2422</v>
      </c>
      <c r="BL3269" s="137">
        <f t="shared" si="615"/>
        <v>15.494399999999338</v>
      </c>
      <c r="BM3269" s="137">
        <f t="shared" si="616"/>
        <v>3.0159082555907758E-2</v>
      </c>
      <c r="BN3269" s="137">
        <f t="shared" si="617"/>
        <v>6.9406300320616621E-5</v>
      </c>
      <c r="BO3269" s="137">
        <f t="shared" si="618"/>
        <v>6.9406300320616621E-5</v>
      </c>
      <c r="BP3269" s="137" t="str">
        <f t="shared" si="614"/>
        <v/>
      </c>
    </row>
    <row r="3270" spans="63:68" ht="20.100000000000001" customHeight="1" x14ac:dyDescent="0.25">
      <c r="BK3270" s="137">
        <v>2423</v>
      </c>
      <c r="BL3270" s="137">
        <f t="shared" si="615"/>
        <v>15.500799999999337</v>
      </c>
      <c r="BM3270" s="137">
        <f t="shared" si="616"/>
        <v>3.0089676255587141E-2</v>
      </c>
      <c r="BN3270" s="137">
        <f t="shared" si="617"/>
        <v>6.9256004646585378E-5</v>
      </c>
      <c r="BO3270" s="137">
        <f t="shared" si="618"/>
        <v>6.9256004646585378E-5</v>
      </c>
      <c r="BP3270" s="137" t="str">
        <f t="shared" si="614"/>
        <v/>
      </c>
    </row>
    <row r="3271" spans="63:68" ht="20.100000000000001" customHeight="1" x14ac:dyDescent="0.25">
      <c r="BK3271" s="137">
        <v>2424</v>
      </c>
      <c r="BL3271" s="137">
        <f t="shared" si="615"/>
        <v>15.507199999999337</v>
      </c>
      <c r="BM3271" s="137">
        <f t="shared" si="616"/>
        <v>3.0020420250940556E-2</v>
      </c>
      <c r="BN3271" s="137">
        <f t="shared" si="617"/>
        <v>6.9106004990458769E-5</v>
      </c>
      <c r="BO3271" s="137">
        <f t="shared" si="618"/>
        <v>6.9106004990458769E-5</v>
      </c>
      <c r="BP3271" s="137" t="str">
        <f t="shared" si="614"/>
        <v/>
      </c>
    </row>
    <row r="3272" spans="63:68" ht="20.100000000000001" customHeight="1" x14ac:dyDescent="0.25">
      <c r="BK3272" s="137">
        <v>2425</v>
      </c>
      <c r="BL3272" s="137">
        <f t="shared" si="615"/>
        <v>15.513599999999336</v>
      </c>
      <c r="BM3272" s="137">
        <f t="shared" si="616"/>
        <v>2.9951314245950097E-2</v>
      </c>
      <c r="BN3272" s="137">
        <f t="shared" si="617"/>
        <v>6.8956300863096814E-5</v>
      </c>
      <c r="BO3272" s="137">
        <f t="shared" si="618"/>
        <v>6.8956300863096814E-5</v>
      </c>
      <c r="BP3272" s="137" t="str">
        <f t="shared" si="614"/>
        <v/>
      </c>
    </row>
    <row r="3273" spans="63:68" ht="20.100000000000001" customHeight="1" x14ac:dyDescent="0.25">
      <c r="BK3273" s="137">
        <v>2426</v>
      </c>
      <c r="BL3273" s="137">
        <f t="shared" si="615"/>
        <v>15.519999999999335</v>
      </c>
      <c r="BM3273" s="137">
        <f t="shared" si="616"/>
        <v>2.9882357945087E-2</v>
      </c>
      <c r="BN3273" s="137">
        <f t="shared" si="617"/>
        <v>6.8806891775751583E-5</v>
      </c>
      <c r="BO3273" s="137">
        <f t="shared" si="618"/>
        <v>6.8806891775751583E-5</v>
      </c>
      <c r="BP3273" s="137" t="str">
        <f t="shared" si="614"/>
        <v/>
      </c>
    </row>
    <row r="3274" spans="63:68" ht="20.100000000000001" customHeight="1" x14ac:dyDescent="0.25">
      <c r="BK3274" s="137">
        <v>2427</v>
      </c>
      <c r="BL3274" s="137">
        <f t="shared" si="615"/>
        <v>15.526399999999335</v>
      </c>
      <c r="BM3274" s="137">
        <f t="shared" si="616"/>
        <v>2.9813551053311248E-2</v>
      </c>
      <c r="BN3274" s="137">
        <f t="shared" si="617"/>
        <v>6.8657777240112294E-5</v>
      </c>
      <c r="BO3274" s="137">
        <f t="shared" si="618"/>
        <v>6.8657777240112294E-5</v>
      </c>
      <c r="BP3274" s="137" t="str">
        <f t="shared" si="614"/>
        <v/>
      </c>
    </row>
    <row r="3275" spans="63:68" ht="20.100000000000001" customHeight="1" x14ac:dyDescent="0.25">
      <c r="BK3275" s="137">
        <v>2428</v>
      </c>
      <c r="BL3275" s="137">
        <f t="shared" si="615"/>
        <v>15.532799999999334</v>
      </c>
      <c r="BM3275" s="137">
        <f t="shared" si="616"/>
        <v>2.9744893276071136E-2</v>
      </c>
      <c r="BN3275" s="137">
        <f t="shared" si="617"/>
        <v>6.8508956768464913E-5</v>
      </c>
      <c r="BO3275" s="137">
        <f t="shared" si="618"/>
        <v>6.8508956768464913E-5</v>
      </c>
      <c r="BP3275" s="137" t="str">
        <f t="shared" si="614"/>
        <v/>
      </c>
    </row>
    <row r="3276" spans="63:68" ht="20.100000000000001" customHeight="1" x14ac:dyDescent="0.25">
      <c r="BK3276" s="137">
        <v>2429</v>
      </c>
      <c r="BL3276" s="137">
        <f t="shared" si="615"/>
        <v>15.539199999999333</v>
      </c>
      <c r="BM3276" s="137">
        <f t="shared" si="616"/>
        <v>2.9676384319302671E-2</v>
      </c>
      <c r="BN3276" s="137">
        <f t="shared" si="617"/>
        <v>6.8360429873601941E-5</v>
      </c>
      <c r="BO3276" s="137">
        <f t="shared" si="618"/>
        <v>6.8360429873601941E-5</v>
      </c>
      <c r="BP3276" s="137" t="str">
        <f t="shared" si="614"/>
        <v/>
      </c>
    </row>
    <row r="3277" spans="63:68" ht="20.100000000000001" customHeight="1" x14ac:dyDescent="0.25">
      <c r="BK3277" s="137">
        <v>2430</v>
      </c>
      <c r="BL3277" s="137">
        <f t="shared" si="615"/>
        <v>15.545599999999332</v>
      </c>
      <c r="BM3277" s="137">
        <f t="shared" si="616"/>
        <v>2.9608023889429069E-2</v>
      </c>
      <c r="BN3277" s="137">
        <f t="shared" si="617"/>
        <v>6.8212196068676706E-5</v>
      </c>
      <c r="BO3277" s="137">
        <f t="shared" si="618"/>
        <v>6.8212196068676706E-5</v>
      </c>
      <c r="BP3277" s="137" t="str">
        <f t="shared" si="614"/>
        <v/>
      </c>
    </row>
    <row r="3278" spans="63:68" ht="20.100000000000001" customHeight="1" x14ac:dyDescent="0.25">
      <c r="BK3278" s="137">
        <v>2431</v>
      </c>
      <c r="BL3278" s="137">
        <f t="shared" si="615"/>
        <v>15.551999999999332</v>
      </c>
      <c r="BM3278" s="137">
        <f t="shared" si="616"/>
        <v>2.9539811693360393E-2</v>
      </c>
      <c r="BN3278" s="137">
        <f t="shared" si="617"/>
        <v>6.8064254867526014E-5</v>
      </c>
      <c r="BO3278" s="137">
        <f t="shared" si="618"/>
        <v>6.8064254867526014E-5</v>
      </c>
      <c r="BP3278" s="137" t="str">
        <f t="shared" si="614"/>
        <v/>
      </c>
    </row>
    <row r="3279" spans="63:68" ht="20.100000000000001" customHeight="1" x14ac:dyDescent="0.25">
      <c r="BK3279" s="137">
        <v>2432</v>
      </c>
      <c r="BL3279" s="137">
        <f t="shared" si="615"/>
        <v>15.558399999999331</v>
      </c>
      <c r="BM3279" s="137">
        <f t="shared" si="616"/>
        <v>2.9471747438492867E-2</v>
      </c>
      <c r="BN3279" s="137">
        <f t="shared" si="617"/>
        <v>6.7916605784323208E-5</v>
      </c>
      <c r="BO3279" s="137">
        <f t="shared" si="618"/>
        <v>6.7916605784323208E-5</v>
      </c>
      <c r="BP3279" s="137" t="str">
        <f t="shared" si="614"/>
        <v/>
      </c>
    </row>
    <row r="3280" spans="63:68" ht="20.100000000000001" customHeight="1" x14ac:dyDescent="0.25">
      <c r="BK3280" s="137">
        <v>2433</v>
      </c>
      <c r="BL3280" s="137">
        <f t="shared" si="615"/>
        <v>15.56479999999933</v>
      </c>
      <c r="BM3280" s="137">
        <f t="shared" si="616"/>
        <v>2.9403830832708543E-2</v>
      </c>
      <c r="BN3280" s="137">
        <f t="shared" si="617"/>
        <v>6.7769248333838378E-5</v>
      </c>
      <c r="BO3280" s="137">
        <f t="shared" si="618"/>
        <v>6.7769248333838378E-5</v>
      </c>
      <c r="BP3280" s="137" t="str">
        <f t="shared" ref="BP3280:BP3343" si="619">IF($BM3280&lt;(1-$BI$860),$BN3280,"")</f>
        <v/>
      </c>
    </row>
    <row r="3281" spans="63:68" ht="20.100000000000001" customHeight="1" x14ac:dyDescent="0.25">
      <c r="BK3281" s="137">
        <v>2434</v>
      </c>
      <c r="BL3281" s="137">
        <f t="shared" si="615"/>
        <v>15.57119999999933</v>
      </c>
      <c r="BM3281" s="137">
        <f t="shared" si="616"/>
        <v>2.9336061584374705E-2</v>
      </c>
      <c r="BN3281" s="137">
        <f t="shared" si="617"/>
        <v>6.7622182031306516E-5</v>
      </c>
      <c r="BO3281" s="137">
        <f t="shared" si="618"/>
        <v>6.7622182031306516E-5</v>
      </c>
      <c r="BP3281" s="137" t="str">
        <f t="shared" si="619"/>
        <v/>
      </c>
    </row>
    <row r="3282" spans="63:68" ht="20.100000000000001" customHeight="1" x14ac:dyDescent="0.25">
      <c r="BK3282" s="137">
        <v>2435</v>
      </c>
      <c r="BL3282" s="137">
        <f t="shared" si="615"/>
        <v>15.577599999999329</v>
      </c>
      <c r="BM3282" s="137">
        <f t="shared" si="616"/>
        <v>2.9268439402343398E-2</v>
      </c>
      <c r="BN3282" s="137">
        <f t="shared" si="617"/>
        <v>6.7475406392427523E-5</v>
      </c>
      <c r="BO3282" s="137">
        <f t="shared" si="618"/>
        <v>6.7475406392427523E-5</v>
      </c>
      <c r="BP3282" s="137" t="str">
        <f t="shared" si="619"/>
        <v/>
      </c>
    </row>
    <row r="3283" spans="63:68" ht="20.100000000000001" customHeight="1" x14ac:dyDescent="0.25">
      <c r="BK3283" s="137">
        <v>2436</v>
      </c>
      <c r="BL3283" s="137">
        <f t="shared" si="615"/>
        <v>15.583999999999328</v>
      </c>
      <c r="BM3283" s="137">
        <f t="shared" si="616"/>
        <v>2.9200963995950971E-2</v>
      </c>
      <c r="BN3283" s="137">
        <f t="shared" si="617"/>
        <v>6.7328920933501513E-5</v>
      </c>
      <c r="BO3283" s="137">
        <f t="shared" si="618"/>
        <v>6.7328920933501513E-5</v>
      </c>
      <c r="BP3283" s="137" t="str">
        <f t="shared" si="619"/>
        <v/>
      </c>
    </row>
    <row r="3284" spans="63:68" ht="20.100000000000001" customHeight="1" x14ac:dyDescent="0.25">
      <c r="BK3284" s="137">
        <v>2437</v>
      </c>
      <c r="BL3284" s="137">
        <f t="shared" si="615"/>
        <v>15.590399999999327</v>
      </c>
      <c r="BM3284" s="137">
        <f t="shared" si="616"/>
        <v>2.9133635075017469E-2</v>
      </c>
      <c r="BN3284" s="137">
        <f t="shared" si="617"/>
        <v>6.7182725171303914E-5</v>
      </c>
      <c r="BO3284" s="137">
        <f t="shared" si="618"/>
        <v>6.7182725171303914E-5</v>
      </c>
      <c r="BP3284" s="137" t="str">
        <f t="shared" si="619"/>
        <v/>
      </c>
    </row>
    <row r="3285" spans="63:68" ht="20.100000000000001" customHeight="1" x14ac:dyDescent="0.25">
      <c r="BK3285" s="137">
        <v>2438</v>
      </c>
      <c r="BL3285" s="137">
        <f t="shared" si="615"/>
        <v>15.596799999999327</v>
      </c>
      <c r="BM3285" s="137">
        <f t="shared" si="616"/>
        <v>2.9066452349846165E-2</v>
      </c>
      <c r="BN3285" s="137">
        <f t="shared" si="617"/>
        <v>6.7036818623029959E-5</v>
      </c>
      <c r="BO3285" s="137">
        <f t="shared" si="618"/>
        <v>6.7036818623029959E-5</v>
      </c>
      <c r="BP3285" s="137" t="str">
        <f t="shared" si="619"/>
        <v/>
      </c>
    </row>
    <row r="3286" spans="63:68" ht="20.100000000000001" customHeight="1" x14ac:dyDescent="0.25">
      <c r="BK3286" s="137">
        <v>2439</v>
      </c>
      <c r="BL3286" s="137">
        <f t="shared" si="615"/>
        <v>15.603199999999326</v>
      </c>
      <c r="BM3286" s="137">
        <f t="shared" si="616"/>
        <v>2.8999415531223136E-2</v>
      </c>
      <c r="BN3286" s="137">
        <f t="shared" si="617"/>
        <v>6.6891200806423051E-5</v>
      </c>
      <c r="BO3286" s="137">
        <f t="shared" si="618"/>
        <v>6.6891200806423051E-5</v>
      </c>
      <c r="BP3286" s="137" t="str">
        <f t="shared" si="619"/>
        <v/>
      </c>
    </row>
    <row r="3287" spans="63:68" ht="20.100000000000001" customHeight="1" x14ac:dyDescent="0.25">
      <c r="BK3287" s="137">
        <v>2440</v>
      </c>
      <c r="BL3287" s="137">
        <f t="shared" si="615"/>
        <v>15.609599999999325</v>
      </c>
      <c r="BM3287" s="137">
        <f t="shared" si="616"/>
        <v>2.8932524330416712E-2</v>
      </c>
      <c r="BN3287" s="137">
        <f t="shared" si="617"/>
        <v>6.674587123976089E-5</v>
      </c>
      <c r="BO3287" s="137">
        <f t="shared" si="618"/>
        <v>6.674587123976089E-5</v>
      </c>
      <c r="BP3287" s="137" t="str">
        <f t="shared" si="619"/>
        <v/>
      </c>
    </row>
    <row r="3288" spans="63:68" ht="20.100000000000001" customHeight="1" x14ac:dyDescent="0.25">
      <c r="BK3288" s="137">
        <v>2441</v>
      </c>
      <c r="BL3288" s="137">
        <f t="shared" si="615"/>
        <v>15.615999999999325</v>
      </c>
      <c r="BM3288" s="137">
        <f t="shared" si="616"/>
        <v>2.8865778459176952E-2</v>
      </c>
      <c r="BN3288" s="137">
        <f t="shared" si="617"/>
        <v>6.660082944184853E-5</v>
      </c>
      <c r="BO3288" s="137">
        <f t="shared" si="618"/>
        <v>6.660082944184853E-5</v>
      </c>
      <c r="BP3288" s="137" t="str">
        <f t="shared" si="619"/>
        <v/>
      </c>
    </row>
    <row r="3289" spans="63:68" ht="20.100000000000001" customHeight="1" x14ac:dyDescent="0.25">
      <c r="BK3289" s="137">
        <v>2442</v>
      </c>
      <c r="BL3289" s="137">
        <f t="shared" si="615"/>
        <v>15.622399999999324</v>
      </c>
      <c r="BM3289" s="137">
        <f t="shared" si="616"/>
        <v>2.8799177629735103E-2</v>
      </c>
      <c r="BN3289" s="137">
        <f t="shared" si="617"/>
        <v>6.6456074931855319E-5</v>
      </c>
      <c r="BO3289" s="137">
        <f t="shared" si="618"/>
        <v>6.6456074931855319E-5</v>
      </c>
      <c r="BP3289" s="137" t="str">
        <f t="shared" si="619"/>
        <v/>
      </c>
    </row>
    <row r="3290" spans="63:68" ht="20.100000000000001" customHeight="1" x14ac:dyDescent="0.25">
      <c r="BK3290" s="137">
        <v>2443</v>
      </c>
      <c r="BL3290" s="137">
        <f t="shared" si="615"/>
        <v>15.628799999999323</v>
      </c>
      <c r="BM3290" s="137">
        <f t="shared" si="616"/>
        <v>2.8732721554803248E-2</v>
      </c>
      <c r="BN3290" s="137">
        <f t="shared" si="617"/>
        <v>6.6311607229606329E-5</v>
      </c>
      <c r="BO3290" s="137">
        <f t="shared" si="618"/>
        <v>6.6311607229606329E-5</v>
      </c>
      <c r="BP3290" s="137" t="str">
        <f t="shared" si="619"/>
        <v/>
      </c>
    </row>
    <row r="3291" spans="63:68" ht="20.100000000000001" customHeight="1" x14ac:dyDescent="0.25">
      <c r="BK3291" s="137">
        <v>2444</v>
      </c>
      <c r="BL3291" s="137">
        <f t="shared" si="615"/>
        <v>15.635199999999323</v>
      </c>
      <c r="BM3291" s="137">
        <f t="shared" si="616"/>
        <v>2.8666409947573641E-2</v>
      </c>
      <c r="BN3291" s="137">
        <f t="shared" si="617"/>
        <v>6.6167425855401946E-5</v>
      </c>
      <c r="BO3291" s="137">
        <f t="shared" si="618"/>
        <v>6.6167425855401946E-5</v>
      </c>
      <c r="BP3291" s="137" t="str">
        <f t="shared" si="619"/>
        <v/>
      </c>
    </row>
    <row r="3292" spans="63:68" ht="20.100000000000001" customHeight="1" x14ac:dyDescent="0.25">
      <c r="BK3292" s="137">
        <v>2445</v>
      </c>
      <c r="BL3292" s="137">
        <f t="shared" si="615"/>
        <v>15.641599999999322</v>
      </c>
      <c r="BM3292" s="137">
        <f t="shared" si="616"/>
        <v>2.8600242521718239E-2</v>
      </c>
      <c r="BN3292" s="137">
        <f t="shared" si="617"/>
        <v>6.6023530330028279E-5</v>
      </c>
      <c r="BO3292" s="137">
        <f t="shared" si="618"/>
        <v>6.6023530330028279E-5</v>
      </c>
      <c r="BP3292" s="137" t="str">
        <f t="shared" si="619"/>
        <v/>
      </c>
    </row>
    <row r="3293" spans="63:68" ht="20.100000000000001" customHeight="1" x14ac:dyDescent="0.25">
      <c r="BK3293" s="137">
        <v>2446</v>
      </c>
      <c r="BL3293" s="137">
        <f t="shared" si="615"/>
        <v>15.647999999999321</v>
      </c>
      <c r="BM3293" s="137">
        <f t="shared" si="616"/>
        <v>2.8534218991388211E-2</v>
      </c>
      <c r="BN3293" s="137">
        <f t="shared" si="617"/>
        <v>6.5879920174743284E-5</v>
      </c>
      <c r="BO3293" s="137">
        <f t="shared" si="618"/>
        <v>6.5879920174743284E-5</v>
      </c>
      <c r="BP3293" s="137" t="str">
        <f t="shared" si="619"/>
        <v/>
      </c>
    </row>
    <row r="3294" spans="63:68" ht="20.100000000000001" customHeight="1" x14ac:dyDescent="0.25">
      <c r="BK3294" s="137">
        <v>2447</v>
      </c>
      <c r="BL3294" s="137">
        <f t="shared" si="615"/>
        <v>15.65439999999932</v>
      </c>
      <c r="BM3294" s="137">
        <f t="shared" si="616"/>
        <v>2.8468339071213468E-2</v>
      </c>
      <c r="BN3294" s="137">
        <f t="shared" si="617"/>
        <v>6.5736594911363494E-5</v>
      </c>
      <c r="BO3294" s="137">
        <f t="shared" si="618"/>
        <v>6.5736594911363494E-5</v>
      </c>
      <c r="BP3294" s="137" t="str">
        <f t="shared" si="619"/>
        <v/>
      </c>
    </row>
    <row r="3295" spans="63:68" ht="20.100000000000001" customHeight="1" x14ac:dyDescent="0.25">
      <c r="BK3295" s="137">
        <v>2448</v>
      </c>
      <c r="BL3295" s="137">
        <f t="shared" si="615"/>
        <v>15.66079999999932</v>
      </c>
      <c r="BM3295" s="137">
        <f t="shared" si="616"/>
        <v>2.8402602476302104E-2</v>
      </c>
      <c r="BN3295" s="137">
        <f t="shared" si="617"/>
        <v>6.5593554062225862E-5</v>
      </c>
      <c r="BO3295" s="137">
        <f t="shared" si="618"/>
        <v>6.5593554062225862E-5</v>
      </c>
      <c r="BP3295" s="137" t="str">
        <f t="shared" si="619"/>
        <v/>
      </c>
    </row>
    <row r="3296" spans="63:68" ht="20.100000000000001" customHeight="1" x14ac:dyDescent="0.25">
      <c r="BK3296" s="137">
        <v>2449</v>
      </c>
      <c r="BL3296" s="137">
        <f t="shared" si="615"/>
        <v>15.667199999999319</v>
      </c>
      <c r="BM3296" s="137">
        <f t="shared" si="616"/>
        <v>2.8337008922239879E-2</v>
      </c>
      <c r="BN3296" s="137">
        <f t="shared" si="617"/>
        <v>6.5450797150069795E-5</v>
      </c>
      <c r="BO3296" s="137">
        <f t="shared" si="618"/>
        <v>6.5450797150069795E-5</v>
      </c>
      <c r="BP3296" s="137" t="str">
        <f t="shared" si="619"/>
        <v/>
      </c>
    </row>
    <row r="3297" spans="63:68" ht="20.100000000000001" customHeight="1" x14ac:dyDescent="0.25">
      <c r="BK3297" s="137">
        <v>2450</v>
      </c>
      <c r="BL3297" s="137">
        <f t="shared" si="615"/>
        <v>15.673599999999318</v>
      </c>
      <c r="BM3297" s="137">
        <f t="shared" si="616"/>
        <v>2.8271558125089809E-2</v>
      </c>
      <c r="BN3297" s="137">
        <f t="shared" si="617"/>
        <v>6.5308323698345938E-5</v>
      </c>
      <c r="BO3297" s="137">
        <f t="shared" si="618"/>
        <v>6.5308323698345938E-5</v>
      </c>
      <c r="BP3297" s="137" t="str">
        <f t="shared" si="619"/>
        <v/>
      </c>
    </row>
    <row r="3298" spans="63:68" ht="20.100000000000001" customHeight="1" x14ac:dyDescent="0.25">
      <c r="BK3298" s="137">
        <v>2451</v>
      </c>
      <c r="BL3298" s="137">
        <f t="shared" si="615"/>
        <v>15.679999999999318</v>
      </c>
      <c r="BM3298" s="137">
        <f t="shared" si="616"/>
        <v>2.8206249801391463E-2</v>
      </c>
      <c r="BN3298" s="137">
        <f t="shared" si="617"/>
        <v>6.5166133230827594E-5</v>
      </c>
      <c r="BO3298" s="137">
        <f t="shared" si="618"/>
        <v>6.5166133230827594E-5</v>
      </c>
      <c r="BP3298" s="137" t="str">
        <f t="shared" si="619"/>
        <v/>
      </c>
    </row>
    <row r="3299" spans="63:68" ht="20.100000000000001" customHeight="1" x14ac:dyDescent="0.25">
      <c r="BK3299" s="137">
        <v>2452</v>
      </c>
      <c r="BL3299" s="137">
        <f t="shared" si="615"/>
        <v>15.686399999999317</v>
      </c>
      <c r="BM3299" s="137">
        <f t="shared" si="616"/>
        <v>2.8141083668160635E-2</v>
      </c>
      <c r="BN3299" s="137">
        <f t="shared" si="617"/>
        <v>6.5024225271843178E-5</v>
      </c>
      <c r="BO3299" s="137">
        <f t="shared" si="618"/>
        <v>6.5024225271843178E-5</v>
      </c>
      <c r="BP3299" s="137" t="str">
        <f t="shared" si="619"/>
        <v/>
      </c>
    </row>
    <row r="3300" spans="63:68" ht="20.100000000000001" customHeight="1" x14ac:dyDescent="0.25">
      <c r="BK3300" s="137">
        <v>2453</v>
      </c>
      <c r="BL3300" s="137">
        <f t="shared" si="615"/>
        <v>15.692799999999316</v>
      </c>
      <c r="BM3300" s="137">
        <f t="shared" si="616"/>
        <v>2.8076059442888792E-2</v>
      </c>
      <c r="BN3300" s="137">
        <f t="shared" si="617"/>
        <v>6.4882599346241521E-5</v>
      </c>
      <c r="BO3300" s="137">
        <f t="shared" si="618"/>
        <v>6.4882599346241521E-5</v>
      </c>
      <c r="BP3300" s="137" t="str">
        <f t="shared" si="619"/>
        <v/>
      </c>
    </row>
    <row r="3301" spans="63:68" ht="20.100000000000001" customHeight="1" x14ac:dyDescent="0.25">
      <c r="BK3301" s="137">
        <v>2454</v>
      </c>
      <c r="BL3301" s="137">
        <f t="shared" ref="BL3301:BL3364" si="620">BL3300+$BO$845</f>
        <v>15.699199999999315</v>
      </c>
      <c r="BM3301" s="137">
        <f t="shared" ref="BM3301:BM3364" si="621">_xlfn.CHISQ.DIST.RT(BL3301,7)</f>
        <v>2.8011176843542551E-2</v>
      </c>
      <c r="BN3301" s="137">
        <f t="shared" ref="BN3301:BN3364" si="622">BM3301-BM3302</f>
        <v>6.4741254979534119E-5</v>
      </c>
      <c r="BO3301" s="137">
        <f t="shared" ref="BO3301:BO3364" si="623">IF(BM3301&lt;(1-$BI$852),BN3301,"")</f>
        <v>6.4741254979534119E-5</v>
      </c>
      <c r="BP3301" s="137" t="str">
        <f t="shared" si="619"/>
        <v/>
      </c>
    </row>
    <row r="3302" spans="63:68" ht="20.100000000000001" customHeight="1" x14ac:dyDescent="0.25">
      <c r="BK3302" s="137">
        <v>2455</v>
      </c>
      <c r="BL3302" s="137">
        <f t="shared" si="620"/>
        <v>15.705599999999315</v>
      </c>
      <c r="BM3302" s="137">
        <f t="shared" si="621"/>
        <v>2.7946435588563016E-2</v>
      </c>
      <c r="BN3302" s="137">
        <f t="shared" si="622"/>
        <v>6.4600191697447573E-5</v>
      </c>
      <c r="BO3302" s="137">
        <f t="shared" si="623"/>
        <v>6.4600191697447573E-5</v>
      </c>
      <c r="BP3302" s="137" t="str">
        <f t="shared" si="619"/>
        <v/>
      </c>
    </row>
    <row r="3303" spans="63:68" ht="20.100000000000001" customHeight="1" x14ac:dyDescent="0.25">
      <c r="BK3303" s="137">
        <v>2456</v>
      </c>
      <c r="BL3303" s="137">
        <f t="shared" si="620"/>
        <v>15.711999999999314</v>
      </c>
      <c r="BM3303" s="137">
        <f t="shared" si="621"/>
        <v>2.7881835396865569E-2</v>
      </c>
      <c r="BN3303" s="137">
        <f t="shared" si="622"/>
        <v>6.4459409026516867E-5</v>
      </c>
      <c r="BO3303" s="137">
        <f t="shared" si="623"/>
        <v>6.4459409026516867E-5</v>
      </c>
      <c r="BP3303" s="137" t="str">
        <f t="shared" si="619"/>
        <v/>
      </c>
    </row>
    <row r="3304" spans="63:68" ht="20.100000000000001" customHeight="1" x14ac:dyDescent="0.25">
      <c r="BK3304" s="137">
        <v>2457</v>
      </c>
      <c r="BL3304" s="137">
        <f t="shared" si="620"/>
        <v>15.718399999999313</v>
      </c>
      <c r="BM3304" s="137">
        <f t="shared" si="621"/>
        <v>2.7817375987839052E-2</v>
      </c>
      <c r="BN3304" s="137">
        <f t="shared" si="622"/>
        <v>6.4318906493516376E-5</v>
      </c>
      <c r="BO3304" s="137">
        <f t="shared" si="623"/>
        <v>6.4318906493516376E-5</v>
      </c>
      <c r="BP3304" s="137" t="str">
        <f t="shared" si="619"/>
        <v/>
      </c>
    </row>
    <row r="3305" spans="63:68" ht="20.100000000000001" customHeight="1" x14ac:dyDescent="0.25">
      <c r="BK3305" s="137">
        <v>2458</v>
      </c>
      <c r="BL3305" s="137">
        <f t="shared" si="620"/>
        <v>15.724799999999313</v>
      </c>
      <c r="BM3305" s="137">
        <f t="shared" si="621"/>
        <v>2.7753057081345536E-2</v>
      </c>
      <c r="BN3305" s="137">
        <f t="shared" si="622"/>
        <v>6.4178683625945587E-5</v>
      </c>
      <c r="BO3305" s="137">
        <f t="shared" si="623"/>
        <v>6.4178683625945587E-5</v>
      </c>
      <c r="BP3305" s="137" t="str">
        <f t="shared" si="619"/>
        <v/>
      </c>
    </row>
    <row r="3306" spans="63:68" ht="20.100000000000001" customHeight="1" x14ac:dyDescent="0.25">
      <c r="BK3306" s="137">
        <v>2459</v>
      </c>
      <c r="BL3306" s="137">
        <f t="shared" si="620"/>
        <v>15.731199999999312</v>
      </c>
      <c r="BM3306" s="137">
        <f t="shared" si="621"/>
        <v>2.768887839771959E-2</v>
      </c>
      <c r="BN3306" s="137">
        <f t="shared" si="622"/>
        <v>6.4038739951834817E-5</v>
      </c>
      <c r="BO3306" s="137">
        <f t="shared" si="623"/>
        <v>6.4038739951834817E-5</v>
      </c>
      <c r="BP3306" s="137" t="str">
        <f t="shared" si="619"/>
        <v/>
      </c>
    </row>
    <row r="3307" spans="63:68" ht="20.100000000000001" customHeight="1" x14ac:dyDescent="0.25">
      <c r="BK3307" s="137">
        <v>2460</v>
      </c>
      <c r="BL3307" s="137">
        <f t="shared" si="620"/>
        <v>15.737599999999311</v>
      </c>
      <c r="BM3307" s="137">
        <f t="shared" si="621"/>
        <v>2.7624839657767755E-2</v>
      </c>
      <c r="BN3307" s="137">
        <f t="shared" si="622"/>
        <v>6.3899074999481525E-5</v>
      </c>
      <c r="BO3307" s="137">
        <f t="shared" si="623"/>
        <v>6.3899074999481525E-5</v>
      </c>
      <c r="BP3307" s="137" t="str">
        <f t="shared" si="619"/>
        <v/>
      </c>
    </row>
    <row r="3308" spans="63:68" ht="20.100000000000001" customHeight="1" x14ac:dyDescent="0.25">
      <c r="BK3308" s="137">
        <v>2461</v>
      </c>
      <c r="BL3308" s="137">
        <f t="shared" si="620"/>
        <v>15.743999999999311</v>
      </c>
      <c r="BM3308" s="137">
        <f t="shared" si="621"/>
        <v>2.7560940582768274E-2</v>
      </c>
      <c r="BN3308" s="137">
        <f t="shared" si="622"/>
        <v>6.3759688297932576E-5</v>
      </c>
      <c r="BO3308" s="137">
        <f t="shared" si="623"/>
        <v>6.3759688297932576E-5</v>
      </c>
      <c r="BP3308" s="137" t="str">
        <f t="shared" si="619"/>
        <v/>
      </c>
    </row>
    <row r="3309" spans="63:68" ht="20.100000000000001" customHeight="1" x14ac:dyDescent="0.25">
      <c r="BK3309" s="137">
        <v>2462</v>
      </c>
      <c r="BL3309" s="137">
        <f t="shared" si="620"/>
        <v>15.75039999999931</v>
      </c>
      <c r="BM3309" s="137">
        <f t="shared" si="621"/>
        <v>2.7497180894470341E-2</v>
      </c>
      <c r="BN3309" s="137">
        <f t="shared" si="622"/>
        <v>6.3620579376734432E-5</v>
      </c>
      <c r="BO3309" s="137">
        <f t="shared" si="623"/>
        <v>6.3620579376734432E-5</v>
      </c>
      <c r="BP3309" s="137" t="str">
        <f t="shared" si="619"/>
        <v/>
      </c>
    </row>
    <row r="3310" spans="63:68" ht="20.100000000000001" customHeight="1" x14ac:dyDescent="0.25">
      <c r="BK3310" s="137">
        <v>2463</v>
      </c>
      <c r="BL3310" s="137">
        <f t="shared" si="620"/>
        <v>15.756799999999309</v>
      </c>
      <c r="BM3310" s="137">
        <f t="shared" si="621"/>
        <v>2.7433560315093607E-2</v>
      </c>
      <c r="BN3310" s="137">
        <f t="shared" si="622"/>
        <v>6.3481747765787438E-5</v>
      </c>
      <c r="BO3310" s="137">
        <f t="shared" si="623"/>
        <v>6.3481747765787438E-5</v>
      </c>
      <c r="BP3310" s="137" t="str">
        <f t="shared" si="619"/>
        <v/>
      </c>
    </row>
    <row r="3311" spans="63:68" ht="20.100000000000001" customHeight="1" x14ac:dyDescent="0.25">
      <c r="BK3311" s="137">
        <v>2464</v>
      </c>
      <c r="BL3311" s="137">
        <f t="shared" si="620"/>
        <v>15.763199999999308</v>
      </c>
      <c r="BM3311" s="137">
        <f t="shared" si="621"/>
        <v>2.7370078567327819E-2</v>
      </c>
      <c r="BN3311" s="137">
        <f t="shared" si="622"/>
        <v>6.3343192995720526E-5</v>
      </c>
      <c r="BO3311" s="137">
        <f t="shared" si="623"/>
        <v>6.3343192995720526E-5</v>
      </c>
      <c r="BP3311" s="137" t="str">
        <f t="shared" si="619"/>
        <v/>
      </c>
    </row>
    <row r="3312" spans="63:68" ht="20.100000000000001" customHeight="1" x14ac:dyDescent="0.25">
      <c r="BK3312" s="137">
        <v>2465</v>
      </c>
      <c r="BL3312" s="137">
        <f t="shared" si="620"/>
        <v>15.769599999999308</v>
      </c>
      <c r="BM3312" s="137">
        <f t="shared" si="621"/>
        <v>2.7306735374332099E-2</v>
      </c>
      <c r="BN3312" s="137">
        <f t="shared" si="622"/>
        <v>6.3204914597405487E-5</v>
      </c>
      <c r="BO3312" s="137">
        <f t="shared" si="623"/>
        <v>6.3204914597405487E-5</v>
      </c>
      <c r="BP3312" s="137" t="str">
        <f t="shared" si="619"/>
        <v/>
      </c>
    </row>
    <row r="3313" spans="63:68" ht="20.100000000000001" customHeight="1" x14ac:dyDescent="0.25">
      <c r="BK3313" s="137">
        <v>2466</v>
      </c>
      <c r="BL3313" s="137">
        <f t="shared" si="620"/>
        <v>15.775999999999307</v>
      </c>
      <c r="BM3313" s="137">
        <f t="shared" si="621"/>
        <v>2.7243530459734693E-2</v>
      </c>
      <c r="BN3313" s="137">
        <f t="shared" si="622"/>
        <v>6.3066912102671679E-5</v>
      </c>
      <c r="BO3313" s="137">
        <f t="shared" si="623"/>
        <v>6.3066912102671679E-5</v>
      </c>
      <c r="BP3313" s="137" t="str">
        <f t="shared" si="619"/>
        <v/>
      </c>
    </row>
    <row r="3314" spans="63:68" ht="20.100000000000001" customHeight="1" x14ac:dyDescent="0.25">
      <c r="BK3314" s="137">
        <v>2467</v>
      </c>
      <c r="BL3314" s="137">
        <f t="shared" si="620"/>
        <v>15.782399999999306</v>
      </c>
      <c r="BM3314" s="137">
        <f t="shared" si="621"/>
        <v>2.7180463547632022E-2</v>
      </c>
      <c r="BN3314" s="137">
        <f t="shared" si="622"/>
        <v>6.2929185043355401E-5</v>
      </c>
      <c r="BO3314" s="137">
        <f t="shared" si="623"/>
        <v>6.2929185043355401E-5</v>
      </c>
      <c r="BP3314" s="137" t="str">
        <f t="shared" si="619"/>
        <v/>
      </c>
    </row>
    <row r="3315" spans="63:68" ht="20.100000000000001" customHeight="1" x14ac:dyDescent="0.25">
      <c r="BK3315" s="137">
        <v>2468</v>
      </c>
      <c r="BL3315" s="137">
        <f t="shared" si="620"/>
        <v>15.788799999999306</v>
      </c>
      <c r="BM3315" s="137">
        <f t="shared" si="621"/>
        <v>2.7117534362588666E-2</v>
      </c>
      <c r="BN3315" s="137">
        <f t="shared" si="622"/>
        <v>6.2791732952142965E-5</v>
      </c>
      <c r="BO3315" s="137">
        <f t="shared" si="623"/>
        <v>6.2791732952142965E-5</v>
      </c>
      <c r="BP3315" s="137" t="str">
        <f t="shared" si="619"/>
        <v/>
      </c>
    </row>
    <row r="3316" spans="63:68" ht="20.100000000000001" customHeight="1" x14ac:dyDescent="0.25">
      <c r="BK3316" s="137">
        <v>2469</v>
      </c>
      <c r="BL3316" s="137">
        <f t="shared" si="620"/>
        <v>15.795199999999305</v>
      </c>
      <c r="BM3316" s="137">
        <f t="shared" si="621"/>
        <v>2.7054742629636523E-2</v>
      </c>
      <c r="BN3316" s="137">
        <f t="shared" si="622"/>
        <v>6.2654555362182118E-5</v>
      </c>
      <c r="BO3316" s="137">
        <f t="shared" si="623"/>
        <v>6.2654555362182118E-5</v>
      </c>
      <c r="BP3316" s="137" t="str">
        <f t="shared" si="619"/>
        <v/>
      </c>
    </row>
    <row r="3317" spans="63:68" ht="20.100000000000001" customHeight="1" x14ac:dyDescent="0.25">
      <c r="BK3317" s="137">
        <v>2470</v>
      </c>
      <c r="BL3317" s="137">
        <f t="shared" si="620"/>
        <v>15.801599999999304</v>
      </c>
      <c r="BM3317" s="137">
        <f t="shared" si="621"/>
        <v>2.6992088074274341E-2</v>
      </c>
      <c r="BN3317" s="137">
        <f t="shared" si="622"/>
        <v>6.2517651807043884E-5</v>
      </c>
      <c r="BO3317" s="137">
        <f t="shared" si="623"/>
        <v>6.2517651807043884E-5</v>
      </c>
      <c r="BP3317" s="137" t="str">
        <f t="shared" si="619"/>
        <v/>
      </c>
    </row>
    <row r="3318" spans="63:68" ht="20.100000000000001" customHeight="1" x14ac:dyDescent="0.25">
      <c r="BK3318" s="137">
        <v>2471</v>
      </c>
      <c r="BL3318" s="137">
        <f t="shared" si="620"/>
        <v>15.807999999999303</v>
      </c>
      <c r="BM3318" s="137">
        <f t="shared" si="621"/>
        <v>2.6929570422467297E-2</v>
      </c>
      <c r="BN3318" s="137">
        <f t="shared" si="622"/>
        <v>6.2381021820892557E-5</v>
      </c>
      <c r="BO3318" s="137">
        <f t="shared" si="623"/>
        <v>6.2381021820892557E-5</v>
      </c>
      <c r="BP3318" s="137" t="str">
        <f t="shared" si="619"/>
        <v/>
      </c>
    </row>
    <row r="3319" spans="63:68" ht="20.100000000000001" customHeight="1" x14ac:dyDescent="0.25">
      <c r="BK3319" s="137">
        <v>2472</v>
      </c>
      <c r="BL3319" s="137">
        <f t="shared" si="620"/>
        <v>15.814399999999303</v>
      </c>
      <c r="BM3319" s="137">
        <f t="shared" si="621"/>
        <v>2.6867189400646405E-2</v>
      </c>
      <c r="BN3319" s="137">
        <f t="shared" si="622"/>
        <v>6.2244664938423261E-5</v>
      </c>
      <c r="BO3319" s="137">
        <f t="shared" si="623"/>
        <v>6.2244664938423261E-5</v>
      </c>
      <c r="BP3319" s="137" t="str">
        <f t="shared" si="619"/>
        <v/>
      </c>
    </row>
    <row r="3320" spans="63:68" ht="20.100000000000001" customHeight="1" x14ac:dyDescent="0.25">
      <c r="BK3320" s="137">
        <v>2473</v>
      </c>
      <c r="BL3320" s="137">
        <f t="shared" si="620"/>
        <v>15.820799999999302</v>
      </c>
      <c r="BM3320" s="137">
        <f t="shared" si="621"/>
        <v>2.6804944735707981E-2</v>
      </c>
      <c r="BN3320" s="137">
        <f t="shared" si="622"/>
        <v>6.2108580694913984E-5</v>
      </c>
      <c r="BO3320" s="137">
        <f t="shared" si="623"/>
        <v>6.2108580694913984E-5</v>
      </c>
      <c r="BP3320" s="137" t="str">
        <f t="shared" si="619"/>
        <v/>
      </c>
    </row>
    <row r="3321" spans="63:68" ht="20.100000000000001" customHeight="1" x14ac:dyDescent="0.25">
      <c r="BK3321" s="137">
        <v>2474</v>
      </c>
      <c r="BL3321" s="137">
        <f t="shared" si="620"/>
        <v>15.827199999999301</v>
      </c>
      <c r="BM3321" s="137">
        <f t="shared" si="621"/>
        <v>2.6742836155013067E-2</v>
      </c>
      <c r="BN3321" s="137">
        <f t="shared" si="622"/>
        <v>6.1972768625923741E-5</v>
      </c>
      <c r="BO3321" s="137">
        <f t="shared" si="623"/>
        <v>6.1972768625923741E-5</v>
      </c>
      <c r="BP3321" s="137" t="str">
        <f t="shared" si="619"/>
        <v/>
      </c>
    </row>
    <row r="3322" spans="63:68" ht="20.100000000000001" customHeight="1" x14ac:dyDescent="0.25">
      <c r="BK3322" s="137">
        <v>2475</v>
      </c>
      <c r="BL3322" s="137">
        <f t="shared" si="620"/>
        <v>15.833599999999301</v>
      </c>
      <c r="BM3322" s="137">
        <f t="shared" si="621"/>
        <v>2.6680863386387144E-2</v>
      </c>
      <c r="BN3322" s="137">
        <f t="shared" si="622"/>
        <v>6.1837228267771355E-5</v>
      </c>
      <c r="BO3322" s="137">
        <f t="shared" si="623"/>
        <v>6.1837228267771355E-5</v>
      </c>
      <c r="BP3322" s="137" t="str">
        <f t="shared" si="619"/>
        <v/>
      </c>
    </row>
    <row r="3323" spans="63:68" ht="20.100000000000001" customHeight="1" x14ac:dyDescent="0.25">
      <c r="BK3323" s="137">
        <v>2476</v>
      </c>
      <c r="BL3323" s="137">
        <f t="shared" si="620"/>
        <v>15.8399999999993</v>
      </c>
      <c r="BM3323" s="137">
        <f t="shared" si="621"/>
        <v>2.6619026158119372E-2</v>
      </c>
      <c r="BN3323" s="137">
        <f t="shared" si="622"/>
        <v>6.1701959157306474E-5</v>
      </c>
      <c r="BO3323" s="137">
        <f t="shared" si="623"/>
        <v>6.1701959157306474E-5</v>
      </c>
      <c r="BP3323" s="137" t="str">
        <f t="shared" si="619"/>
        <v/>
      </c>
    </row>
    <row r="3324" spans="63:68" ht="20.100000000000001" customHeight="1" x14ac:dyDescent="0.25">
      <c r="BK3324" s="137">
        <v>2477</v>
      </c>
      <c r="BL3324" s="137">
        <f t="shared" si="620"/>
        <v>15.846399999999299</v>
      </c>
      <c r="BM3324" s="137">
        <f t="shared" si="621"/>
        <v>2.6557324198962066E-2</v>
      </c>
      <c r="BN3324" s="137">
        <f t="shared" si="622"/>
        <v>6.1566960831628548E-5</v>
      </c>
      <c r="BO3324" s="137">
        <f t="shared" si="623"/>
        <v>6.1566960831628548E-5</v>
      </c>
      <c r="BP3324" s="137" t="str">
        <f t="shared" si="619"/>
        <v/>
      </c>
    </row>
    <row r="3325" spans="63:68" ht="20.100000000000001" customHeight="1" x14ac:dyDescent="0.25">
      <c r="BK3325" s="137">
        <v>2478</v>
      </c>
      <c r="BL3325" s="137">
        <f t="shared" si="620"/>
        <v>15.852799999999299</v>
      </c>
      <c r="BM3325" s="137">
        <f t="shared" si="621"/>
        <v>2.6495757238130437E-2</v>
      </c>
      <c r="BN3325" s="137">
        <f t="shared" si="622"/>
        <v>6.1432232828739081E-5</v>
      </c>
      <c r="BO3325" s="137">
        <f t="shared" si="623"/>
        <v>6.1432232828739081E-5</v>
      </c>
      <c r="BP3325" s="137" t="str">
        <f t="shared" si="619"/>
        <v/>
      </c>
    </row>
    <row r="3326" spans="63:68" ht="20.100000000000001" customHeight="1" x14ac:dyDescent="0.25">
      <c r="BK3326" s="137">
        <v>2479</v>
      </c>
      <c r="BL3326" s="137">
        <f t="shared" si="620"/>
        <v>15.859199999999298</v>
      </c>
      <c r="BM3326" s="137">
        <f t="shared" si="621"/>
        <v>2.6434325005301698E-2</v>
      </c>
      <c r="BN3326" s="137">
        <f t="shared" si="622"/>
        <v>6.1297774686795703E-5</v>
      </c>
      <c r="BO3326" s="137">
        <f t="shared" si="623"/>
        <v>6.1297774686795703E-5</v>
      </c>
      <c r="BP3326" s="137" t="str">
        <f t="shared" si="619"/>
        <v/>
      </c>
    </row>
    <row r="3327" spans="63:68" ht="20.100000000000001" customHeight="1" x14ac:dyDescent="0.25">
      <c r="BK3327" s="137">
        <v>2480</v>
      </c>
      <c r="BL3327" s="137">
        <f t="shared" si="620"/>
        <v>15.865599999999297</v>
      </c>
      <c r="BM3327" s="137">
        <f t="shared" si="621"/>
        <v>2.6373027230614902E-2</v>
      </c>
      <c r="BN3327" s="137">
        <f t="shared" si="622"/>
        <v>6.1163585944781773E-5</v>
      </c>
      <c r="BO3327" s="137">
        <f t="shared" si="623"/>
        <v>6.1163585944781773E-5</v>
      </c>
      <c r="BP3327" s="137" t="str">
        <f t="shared" si="619"/>
        <v/>
      </c>
    </row>
    <row r="3328" spans="63:68" ht="20.100000000000001" customHeight="1" x14ac:dyDescent="0.25">
      <c r="BK3328" s="137">
        <v>2481</v>
      </c>
      <c r="BL3328" s="137">
        <f t="shared" si="620"/>
        <v>15.871999999999296</v>
      </c>
      <c r="BM3328" s="137">
        <f t="shared" si="621"/>
        <v>2.6311863644670121E-2</v>
      </c>
      <c r="BN3328" s="137">
        <f t="shared" si="622"/>
        <v>6.1029666142086575E-5</v>
      </c>
      <c r="BO3328" s="137">
        <f t="shared" si="623"/>
        <v>6.1029666142086575E-5</v>
      </c>
      <c r="BP3328" s="137" t="str">
        <f t="shared" si="619"/>
        <v/>
      </c>
    </row>
    <row r="3329" spans="63:68" ht="20.100000000000001" customHeight="1" x14ac:dyDescent="0.25">
      <c r="BK3329" s="137">
        <v>2482</v>
      </c>
      <c r="BL3329" s="137">
        <f t="shared" si="620"/>
        <v>15.878399999999296</v>
      </c>
      <c r="BM3329" s="137">
        <f t="shared" si="621"/>
        <v>2.6250833978528034E-2</v>
      </c>
      <c r="BN3329" s="137">
        <f t="shared" si="622"/>
        <v>6.0896014818460215E-5</v>
      </c>
      <c r="BO3329" s="137">
        <f t="shared" si="623"/>
        <v>6.0896014818460215E-5</v>
      </c>
      <c r="BP3329" s="137" t="str">
        <f t="shared" si="619"/>
        <v/>
      </c>
    </row>
    <row r="3330" spans="63:68" ht="20.100000000000001" customHeight="1" x14ac:dyDescent="0.25">
      <c r="BK3330" s="137">
        <v>2483</v>
      </c>
      <c r="BL3330" s="137">
        <f t="shared" si="620"/>
        <v>15.884799999999295</v>
      </c>
      <c r="BM3330" s="137">
        <f t="shared" si="621"/>
        <v>2.6189937963709574E-2</v>
      </c>
      <c r="BN3330" s="137">
        <f t="shared" si="622"/>
        <v>6.0762631514547916E-5</v>
      </c>
      <c r="BO3330" s="137">
        <f t="shared" si="623"/>
        <v>6.0762631514547916E-5</v>
      </c>
      <c r="BP3330" s="137" t="str">
        <f t="shared" si="619"/>
        <v/>
      </c>
    </row>
    <row r="3331" spans="63:68" ht="20.100000000000001" customHeight="1" x14ac:dyDescent="0.25">
      <c r="BK3331" s="137">
        <v>2484</v>
      </c>
      <c r="BL3331" s="137">
        <f t="shared" si="620"/>
        <v>15.891199999999294</v>
      </c>
      <c r="BM3331" s="137">
        <f t="shared" si="621"/>
        <v>2.6129175332195026E-2</v>
      </c>
      <c r="BN3331" s="137">
        <f t="shared" si="622"/>
        <v>6.0629515771109393E-5</v>
      </c>
      <c r="BO3331" s="137">
        <f t="shared" si="623"/>
        <v>6.0629515771109393E-5</v>
      </c>
      <c r="BP3331" s="137" t="str">
        <f t="shared" si="619"/>
        <v/>
      </c>
    </row>
    <row r="3332" spans="63:68" ht="20.100000000000001" customHeight="1" x14ac:dyDescent="0.25">
      <c r="BK3332" s="137">
        <v>2485</v>
      </c>
      <c r="BL3332" s="137">
        <f t="shared" si="620"/>
        <v>15.897599999999294</v>
      </c>
      <c r="BM3332" s="137">
        <f t="shared" si="621"/>
        <v>2.6068545816423917E-2</v>
      </c>
      <c r="BN3332" s="137">
        <f t="shared" si="622"/>
        <v>6.049666712974397E-5</v>
      </c>
      <c r="BO3332" s="137">
        <f t="shared" si="623"/>
        <v>6.049666712974397E-5</v>
      </c>
      <c r="BP3332" s="137" t="str">
        <f t="shared" si="619"/>
        <v/>
      </c>
    </row>
    <row r="3333" spans="63:68" ht="20.100000000000001" customHeight="1" x14ac:dyDescent="0.25">
      <c r="BK3333" s="137">
        <v>2486</v>
      </c>
      <c r="BL3333" s="137">
        <f t="shared" si="620"/>
        <v>15.903999999999293</v>
      </c>
      <c r="BM3333" s="137">
        <f t="shared" si="621"/>
        <v>2.6008049149294173E-2</v>
      </c>
      <c r="BN3333" s="137">
        <f t="shared" si="622"/>
        <v>6.0364085132449952E-5</v>
      </c>
      <c r="BO3333" s="137">
        <f t="shared" si="623"/>
        <v>6.0364085132449952E-5</v>
      </c>
      <c r="BP3333" s="137" t="str">
        <f t="shared" si="619"/>
        <v/>
      </c>
    </row>
    <row r="3334" spans="63:68" ht="20.100000000000001" customHeight="1" x14ac:dyDescent="0.25">
      <c r="BK3334" s="137">
        <v>2487</v>
      </c>
      <c r="BL3334" s="137">
        <f t="shared" si="620"/>
        <v>15.910399999999292</v>
      </c>
      <c r="BM3334" s="137">
        <f t="shared" si="621"/>
        <v>2.5947685064161723E-2</v>
      </c>
      <c r="BN3334" s="137">
        <f t="shared" si="622"/>
        <v>6.023176932171484E-5</v>
      </c>
      <c r="BO3334" s="137">
        <f t="shared" si="623"/>
        <v>6.023176932171484E-5</v>
      </c>
      <c r="BP3334" s="137" t="str">
        <f t="shared" si="619"/>
        <v/>
      </c>
    </row>
    <row r="3335" spans="63:68" ht="20.100000000000001" customHeight="1" x14ac:dyDescent="0.25">
      <c r="BK3335" s="137">
        <v>2488</v>
      </c>
      <c r="BL3335" s="137">
        <f t="shared" si="620"/>
        <v>15.916799999999292</v>
      </c>
      <c r="BM3335" s="137">
        <f t="shared" si="621"/>
        <v>2.5887453294840008E-2</v>
      </c>
      <c r="BN3335" s="137">
        <f t="shared" si="622"/>
        <v>6.0099719240647165E-5</v>
      </c>
      <c r="BO3335" s="137">
        <f t="shared" si="623"/>
        <v>6.0099719240647165E-5</v>
      </c>
      <c r="BP3335" s="137" t="str">
        <f t="shared" si="619"/>
        <v/>
      </c>
    </row>
    <row r="3336" spans="63:68" ht="20.100000000000001" customHeight="1" x14ac:dyDescent="0.25">
      <c r="BK3336" s="137">
        <v>2489</v>
      </c>
      <c r="BL3336" s="137">
        <f t="shared" si="620"/>
        <v>15.923199999999291</v>
      </c>
      <c r="BM3336" s="137">
        <f t="shared" si="621"/>
        <v>2.5827353575599361E-2</v>
      </c>
      <c r="BN3336" s="137">
        <f t="shared" si="622"/>
        <v>5.9967934432775261E-5</v>
      </c>
      <c r="BO3336" s="137">
        <f t="shared" si="623"/>
        <v>5.9967934432775261E-5</v>
      </c>
      <c r="BP3336" s="137" t="str">
        <f t="shared" si="619"/>
        <v/>
      </c>
    </row>
    <row r="3337" spans="63:68" ht="20.100000000000001" customHeight="1" x14ac:dyDescent="0.25">
      <c r="BK3337" s="137">
        <v>2490</v>
      </c>
      <c r="BL3337" s="137">
        <f t="shared" si="620"/>
        <v>15.92959999999929</v>
      </c>
      <c r="BM3337" s="137">
        <f t="shared" si="621"/>
        <v>2.5767385641166585E-2</v>
      </c>
      <c r="BN3337" s="137">
        <f t="shared" si="622"/>
        <v>5.9836414442321351E-5</v>
      </c>
      <c r="BO3337" s="137">
        <f t="shared" si="623"/>
        <v>5.9836414442321351E-5</v>
      </c>
      <c r="BP3337" s="137" t="str">
        <f t="shared" si="619"/>
        <v/>
      </c>
    </row>
    <row r="3338" spans="63:68" ht="20.100000000000001" customHeight="1" x14ac:dyDescent="0.25">
      <c r="BK3338" s="137">
        <v>2491</v>
      </c>
      <c r="BL3338" s="137">
        <f t="shared" si="620"/>
        <v>15.935999999999289</v>
      </c>
      <c r="BM3338" s="137">
        <f t="shared" si="621"/>
        <v>2.5707549226724264E-2</v>
      </c>
      <c r="BN3338" s="137">
        <f t="shared" si="622"/>
        <v>5.9705158813799092E-5</v>
      </c>
      <c r="BO3338" s="137">
        <f t="shared" si="623"/>
        <v>5.9705158813799092E-5</v>
      </c>
      <c r="BP3338" s="137" t="str">
        <f t="shared" si="619"/>
        <v/>
      </c>
    </row>
    <row r="3339" spans="63:68" ht="20.100000000000001" customHeight="1" x14ac:dyDescent="0.25">
      <c r="BK3339" s="137">
        <v>2492</v>
      </c>
      <c r="BL3339" s="137">
        <f t="shared" si="620"/>
        <v>15.942399999999289</v>
      </c>
      <c r="BM3339" s="137">
        <f t="shared" si="621"/>
        <v>2.5647844067910465E-2</v>
      </c>
      <c r="BN3339" s="137">
        <f t="shared" si="622"/>
        <v>5.9574167092506236E-5</v>
      </c>
      <c r="BO3339" s="137">
        <f t="shared" si="623"/>
        <v>5.9574167092506236E-5</v>
      </c>
      <c r="BP3339" s="137" t="str">
        <f t="shared" si="619"/>
        <v/>
      </c>
    </row>
    <row r="3340" spans="63:68" ht="20.100000000000001" customHeight="1" x14ac:dyDescent="0.25">
      <c r="BK3340" s="137">
        <v>2493</v>
      </c>
      <c r="BL3340" s="137">
        <f t="shared" si="620"/>
        <v>15.948799999999288</v>
      </c>
      <c r="BM3340" s="137">
        <f t="shared" si="621"/>
        <v>2.5588269900817959E-2</v>
      </c>
      <c r="BN3340" s="137">
        <f t="shared" si="622"/>
        <v>5.9443438824038908E-5</v>
      </c>
      <c r="BO3340" s="137">
        <f t="shared" si="623"/>
        <v>5.9443438824038908E-5</v>
      </c>
      <c r="BP3340" s="137" t="str">
        <f t="shared" si="619"/>
        <v/>
      </c>
    </row>
    <row r="3341" spans="63:68" ht="20.100000000000001" customHeight="1" x14ac:dyDescent="0.25">
      <c r="BK3341" s="137">
        <v>2494</v>
      </c>
      <c r="BL3341" s="137">
        <f t="shared" si="620"/>
        <v>15.955199999999287</v>
      </c>
      <c r="BM3341" s="137">
        <f t="shared" si="621"/>
        <v>2.552882646199392E-2</v>
      </c>
      <c r="BN3341" s="137">
        <f t="shared" si="622"/>
        <v>5.9312973554721815E-5</v>
      </c>
      <c r="BO3341" s="137">
        <f t="shared" si="623"/>
        <v>5.9312973554721815E-5</v>
      </c>
      <c r="BP3341" s="137" t="str">
        <f t="shared" si="619"/>
        <v/>
      </c>
    </row>
    <row r="3342" spans="63:68" ht="20.100000000000001" customHeight="1" x14ac:dyDescent="0.25">
      <c r="BK3342" s="137">
        <v>2495</v>
      </c>
      <c r="BL3342" s="137">
        <f t="shared" si="620"/>
        <v>15.961599999999287</v>
      </c>
      <c r="BM3342" s="137">
        <f t="shared" si="621"/>
        <v>2.5469513488439198E-2</v>
      </c>
      <c r="BN3342" s="137">
        <f t="shared" si="622"/>
        <v>5.9182770831198855E-5</v>
      </c>
      <c r="BO3342" s="137">
        <f t="shared" si="623"/>
        <v>5.9182770831198855E-5</v>
      </c>
      <c r="BP3342" s="137" t="str">
        <f t="shared" si="619"/>
        <v/>
      </c>
    </row>
    <row r="3343" spans="63:68" ht="20.100000000000001" customHeight="1" x14ac:dyDescent="0.25">
      <c r="BK3343" s="137">
        <v>2496</v>
      </c>
      <c r="BL3343" s="137">
        <f t="shared" si="620"/>
        <v>15.967999999999286</v>
      </c>
      <c r="BM3343" s="137">
        <f t="shared" si="621"/>
        <v>2.5410330717607999E-2</v>
      </c>
      <c r="BN3343" s="137">
        <f t="shared" si="622"/>
        <v>5.9052830200852918E-5</v>
      </c>
      <c r="BO3343" s="137">
        <f t="shared" si="623"/>
        <v>5.9052830200852918E-5</v>
      </c>
      <c r="BP3343" s="137" t="str">
        <f t="shared" si="619"/>
        <v/>
      </c>
    </row>
    <row r="3344" spans="63:68" ht="20.100000000000001" customHeight="1" x14ac:dyDescent="0.25">
      <c r="BK3344" s="137">
        <v>2497</v>
      </c>
      <c r="BL3344" s="137">
        <f t="shared" si="620"/>
        <v>15.974399999999285</v>
      </c>
      <c r="BM3344" s="137">
        <f t="shared" si="621"/>
        <v>2.5351277887407146E-2</v>
      </c>
      <c r="BN3344" s="137">
        <f t="shared" si="622"/>
        <v>5.8923151211472818E-5</v>
      </c>
      <c r="BO3344" s="137">
        <f t="shared" si="623"/>
        <v>5.8923151211472818E-5</v>
      </c>
      <c r="BP3344" s="137" t="str">
        <f t="shared" ref="BP3344:BP3407" si="624">IF($BM3344&lt;(1-$BI$860),$BN3344,"")</f>
        <v/>
      </c>
    </row>
    <row r="3345" spans="63:68" ht="20.100000000000001" customHeight="1" x14ac:dyDescent="0.25">
      <c r="BK3345" s="137">
        <v>2498</v>
      </c>
      <c r="BL3345" s="137">
        <f t="shared" si="620"/>
        <v>15.980799999999284</v>
      </c>
      <c r="BM3345" s="137">
        <f t="shared" si="621"/>
        <v>2.5292354736195673E-2</v>
      </c>
      <c r="BN3345" s="137">
        <f t="shared" si="622"/>
        <v>5.8793733411468402E-5</v>
      </c>
      <c r="BO3345" s="137">
        <f t="shared" si="623"/>
        <v>5.8793733411468402E-5</v>
      </c>
      <c r="BP3345" s="137" t="str">
        <f t="shared" si="624"/>
        <v/>
      </c>
    </row>
    <row r="3346" spans="63:68" ht="20.100000000000001" customHeight="1" x14ac:dyDescent="0.25">
      <c r="BK3346" s="137">
        <v>2499</v>
      </c>
      <c r="BL3346" s="137">
        <f t="shared" si="620"/>
        <v>15.987199999999284</v>
      </c>
      <c r="BM3346" s="137">
        <f t="shared" si="621"/>
        <v>2.5233561002784205E-2</v>
      </c>
      <c r="BN3346" s="137">
        <f t="shared" si="622"/>
        <v>5.8664576349558295E-5</v>
      </c>
      <c r="BO3346" s="137">
        <f t="shared" si="623"/>
        <v>5.8664576349558295E-5</v>
      </c>
      <c r="BP3346" s="137" t="str">
        <f t="shared" si="624"/>
        <v/>
      </c>
    </row>
    <row r="3347" spans="63:68" ht="20.100000000000001" customHeight="1" x14ac:dyDescent="0.25">
      <c r="BK3347" s="137">
        <v>2500</v>
      </c>
      <c r="BL3347" s="137">
        <f t="shared" si="620"/>
        <v>15.993599999999283</v>
      </c>
      <c r="BM3347" s="137">
        <f t="shared" si="621"/>
        <v>2.5174896426434647E-2</v>
      </c>
      <c r="BN3347" s="137">
        <f t="shared" si="622"/>
        <v>5.8535679575321548E-5</v>
      </c>
      <c r="BO3347" s="137">
        <f t="shared" si="623"/>
        <v>5.8535679575321548E-5</v>
      </c>
      <c r="BP3347" s="137" t="str">
        <f t="shared" si="624"/>
        <v/>
      </c>
    </row>
    <row r="3348" spans="63:68" ht="20.100000000000001" customHeight="1" x14ac:dyDescent="0.25">
      <c r="BK3348" s="137">
        <v>2501</v>
      </c>
      <c r="BL3348" s="137">
        <f t="shared" si="620"/>
        <v>15.999999999999282</v>
      </c>
      <c r="BM3348" s="137">
        <f t="shared" si="621"/>
        <v>2.5116360746859325E-2</v>
      </c>
      <c r="BN3348" s="137">
        <f t="shared" si="622"/>
        <v>5.8407042638614765E-5</v>
      </c>
      <c r="BO3348" s="137">
        <f t="shared" si="623"/>
        <v>5.8407042638614765E-5</v>
      </c>
      <c r="BP3348" s="137" t="str">
        <f t="shared" si="624"/>
        <v/>
      </c>
    </row>
    <row r="3349" spans="63:68" ht="20.100000000000001" customHeight="1" x14ac:dyDescent="0.25">
      <c r="BK3349" s="137">
        <v>2502</v>
      </c>
      <c r="BL3349" s="137">
        <f t="shared" si="620"/>
        <v>16.006399999999282</v>
      </c>
      <c r="BM3349" s="137">
        <f t="shared" si="621"/>
        <v>2.505795370422071E-2</v>
      </c>
      <c r="BN3349" s="137">
        <f t="shared" si="622"/>
        <v>5.8278665089915582E-5</v>
      </c>
      <c r="BO3349" s="137">
        <f t="shared" si="623"/>
        <v>5.8278665089915582E-5</v>
      </c>
      <c r="BP3349" s="137" t="str">
        <f t="shared" si="624"/>
        <v/>
      </c>
    </row>
    <row r="3350" spans="63:68" ht="20.100000000000001" customHeight="1" x14ac:dyDescent="0.25">
      <c r="BK3350" s="137">
        <v>2503</v>
      </c>
      <c r="BL3350" s="137">
        <f t="shared" si="620"/>
        <v>16.012799999999281</v>
      </c>
      <c r="BM3350" s="137">
        <f t="shared" si="621"/>
        <v>2.4999675039130795E-2</v>
      </c>
      <c r="BN3350" s="137">
        <f t="shared" si="622"/>
        <v>5.8150546480284504E-5</v>
      </c>
      <c r="BO3350" s="137">
        <f t="shared" si="623"/>
        <v>5.8150546480284504E-5</v>
      </c>
      <c r="BP3350" s="137" t="str">
        <f t="shared" si="624"/>
        <v/>
      </c>
    </row>
    <row r="3351" spans="63:68" ht="20.100000000000001" customHeight="1" x14ac:dyDescent="0.25">
      <c r="BK3351" s="137">
        <v>2504</v>
      </c>
      <c r="BL3351" s="137">
        <f t="shared" si="620"/>
        <v>16.01919999999928</v>
      </c>
      <c r="BM3351" s="137">
        <f t="shared" si="621"/>
        <v>2.494152449265051E-2</v>
      </c>
      <c r="BN3351" s="137">
        <f t="shared" si="622"/>
        <v>5.8022686361170611E-5</v>
      </c>
      <c r="BO3351" s="137">
        <f t="shared" si="623"/>
        <v>5.8022686361170611E-5</v>
      </c>
      <c r="BP3351" s="137" t="str">
        <f t="shared" si="624"/>
        <v/>
      </c>
    </row>
    <row r="3352" spans="63:68" ht="20.100000000000001" customHeight="1" x14ac:dyDescent="0.25">
      <c r="BK3352" s="137">
        <v>2505</v>
      </c>
      <c r="BL3352" s="137">
        <f t="shared" si="620"/>
        <v>16.02559999999928</v>
      </c>
      <c r="BM3352" s="137">
        <f t="shared" si="621"/>
        <v>2.488350180628934E-2</v>
      </c>
      <c r="BN3352" s="137">
        <f t="shared" si="622"/>
        <v>5.7895084284741161E-5</v>
      </c>
      <c r="BO3352" s="137">
        <f t="shared" si="623"/>
        <v>5.7895084284741161E-5</v>
      </c>
      <c r="BP3352" s="137" t="str">
        <f t="shared" si="624"/>
        <v/>
      </c>
    </row>
    <row r="3353" spans="63:68" ht="20.100000000000001" customHeight="1" x14ac:dyDescent="0.25">
      <c r="BK3353" s="137">
        <v>2506</v>
      </c>
      <c r="BL3353" s="137">
        <f t="shared" si="620"/>
        <v>16.031999999999279</v>
      </c>
      <c r="BM3353" s="137">
        <f t="shared" si="621"/>
        <v>2.4825606722004599E-2</v>
      </c>
      <c r="BN3353" s="137">
        <f t="shared" si="622"/>
        <v>5.7767739803444434E-5</v>
      </c>
      <c r="BO3353" s="137">
        <f t="shared" si="623"/>
        <v>5.7767739803444434E-5</v>
      </c>
      <c r="BP3353" s="137" t="str">
        <f t="shared" si="624"/>
        <v/>
      </c>
    </row>
    <row r="3354" spans="63:68" ht="20.100000000000001" customHeight="1" x14ac:dyDescent="0.25">
      <c r="BK3354" s="137">
        <v>2507</v>
      </c>
      <c r="BL3354" s="137">
        <f t="shared" si="620"/>
        <v>16.038399999999278</v>
      </c>
      <c r="BM3354" s="137">
        <f t="shared" si="621"/>
        <v>2.4767838982201154E-2</v>
      </c>
      <c r="BN3354" s="137">
        <f t="shared" si="622"/>
        <v>5.7640652470603015E-5</v>
      </c>
      <c r="BO3354" s="137">
        <f t="shared" si="623"/>
        <v>5.7640652470603015E-5</v>
      </c>
      <c r="BP3354" s="137" t="str">
        <f t="shared" si="624"/>
        <v/>
      </c>
    </row>
    <row r="3355" spans="63:68" ht="20.100000000000001" customHeight="1" x14ac:dyDescent="0.25">
      <c r="BK3355" s="137">
        <v>2508</v>
      </c>
      <c r="BL3355" s="137">
        <f t="shared" si="620"/>
        <v>16.044799999999277</v>
      </c>
      <c r="BM3355" s="137">
        <f t="shared" si="621"/>
        <v>2.4710198329730551E-2</v>
      </c>
      <c r="BN3355" s="137">
        <f t="shared" si="622"/>
        <v>5.7513821839740714E-5</v>
      </c>
      <c r="BO3355" s="137">
        <f t="shared" si="623"/>
        <v>5.7513821839740714E-5</v>
      </c>
      <c r="BP3355" s="137" t="str">
        <f t="shared" si="624"/>
        <v/>
      </c>
    </row>
    <row r="3356" spans="63:68" ht="20.100000000000001" customHeight="1" x14ac:dyDescent="0.25">
      <c r="BK3356" s="137">
        <v>2509</v>
      </c>
      <c r="BL3356" s="137">
        <f t="shared" si="620"/>
        <v>16.051199999999277</v>
      </c>
      <c r="BM3356" s="137">
        <f t="shared" si="621"/>
        <v>2.465268450789081E-2</v>
      </c>
      <c r="BN3356" s="137">
        <f t="shared" si="622"/>
        <v>5.73872474650787E-5</v>
      </c>
      <c r="BO3356" s="137">
        <f t="shared" si="623"/>
        <v>5.73872474650787E-5</v>
      </c>
      <c r="BP3356" s="137" t="str">
        <f t="shared" si="624"/>
        <v/>
      </c>
    </row>
    <row r="3357" spans="63:68" ht="20.100000000000001" customHeight="1" x14ac:dyDescent="0.25">
      <c r="BK3357" s="137">
        <v>2510</v>
      </c>
      <c r="BL3357" s="137">
        <f t="shared" si="620"/>
        <v>16.057599999999276</v>
      </c>
      <c r="BM3357" s="137">
        <f t="shared" si="621"/>
        <v>2.4595297260425732E-2</v>
      </c>
      <c r="BN3357" s="137">
        <f t="shared" si="622"/>
        <v>5.7260928901466113E-5</v>
      </c>
      <c r="BO3357" s="137">
        <f t="shared" si="623"/>
        <v>5.7260928901466113E-5</v>
      </c>
      <c r="BP3357" s="137" t="str">
        <f t="shared" si="624"/>
        <v/>
      </c>
    </row>
    <row r="3358" spans="63:68" ht="20.100000000000001" customHeight="1" x14ac:dyDescent="0.25">
      <c r="BK3358" s="137">
        <v>2511</v>
      </c>
      <c r="BL3358" s="137">
        <f t="shared" si="620"/>
        <v>16.063999999999275</v>
      </c>
      <c r="BM3358" s="137">
        <f t="shared" si="621"/>
        <v>2.4538036331524266E-2</v>
      </c>
      <c r="BN3358" s="137">
        <f t="shared" si="622"/>
        <v>5.7134865704050464E-5</v>
      </c>
      <c r="BO3358" s="137">
        <f t="shared" si="623"/>
        <v>5.7134865704050464E-5</v>
      </c>
      <c r="BP3358" s="137" t="str">
        <f t="shared" si="624"/>
        <v/>
      </c>
    </row>
    <row r="3359" spans="63:68" ht="20.100000000000001" customHeight="1" x14ac:dyDescent="0.25">
      <c r="BK3359" s="137">
        <v>2512</v>
      </c>
      <c r="BL3359" s="137">
        <f t="shared" si="620"/>
        <v>16.070399999999275</v>
      </c>
      <c r="BM3359" s="137">
        <f t="shared" si="621"/>
        <v>2.4480901465820215E-2</v>
      </c>
      <c r="BN3359" s="137">
        <f t="shared" si="622"/>
        <v>5.7009057428621113E-5</v>
      </c>
      <c r="BO3359" s="137">
        <f t="shared" si="623"/>
        <v>5.7009057428621113E-5</v>
      </c>
      <c r="BP3359" s="137" t="str">
        <f t="shared" si="624"/>
        <v/>
      </c>
    </row>
    <row r="3360" spans="63:68" ht="20.100000000000001" customHeight="1" x14ac:dyDescent="0.25">
      <c r="BK3360" s="137">
        <v>2513</v>
      </c>
      <c r="BL3360" s="137">
        <f t="shared" si="620"/>
        <v>16.076799999999274</v>
      </c>
      <c r="BM3360" s="137">
        <f t="shared" si="621"/>
        <v>2.4423892408391594E-2</v>
      </c>
      <c r="BN3360" s="137">
        <f t="shared" si="622"/>
        <v>5.6883503631605797E-5</v>
      </c>
      <c r="BO3360" s="137">
        <f t="shared" si="623"/>
        <v>5.6883503631605797E-5</v>
      </c>
      <c r="BP3360" s="137" t="str">
        <f t="shared" si="624"/>
        <v/>
      </c>
    </row>
    <row r="3361" spans="63:68" ht="20.100000000000001" customHeight="1" x14ac:dyDescent="0.25">
      <c r="BK3361" s="137">
        <v>2514</v>
      </c>
      <c r="BL3361" s="137">
        <f t="shared" si="620"/>
        <v>16.083199999999273</v>
      </c>
      <c r="BM3361" s="137">
        <f t="shared" si="621"/>
        <v>2.4367008904759988E-2</v>
      </c>
      <c r="BN3361" s="137">
        <f t="shared" si="622"/>
        <v>5.6758203869789609E-5</v>
      </c>
      <c r="BO3361" s="137">
        <f t="shared" si="623"/>
        <v>5.6758203869789609E-5</v>
      </c>
      <c r="BP3361" s="137" t="str">
        <f t="shared" si="624"/>
        <v/>
      </c>
    </row>
    <row r="3362" spans="63:68" ht="20.100000000000001" customHeight="1" x14ac:dyDescent="0.25">
      <c r="BK3362" s="137">
        <v>2515</v>
      </c>
      <c r="BL3362" s="137">
        <f t="shared" si="620"/>
        <v>16.089599999999272</v>
      </c>
      <c r="BM3362" s="137">
        <f t="shared" si="621"/>
        <v>2.4310250700890199E-2</v>
      </c>
      <c r="BN3362" s="137">
        <f t="shared" si="622"/>
        <v>5.6633157700620301E-5</v>
      </c>
      <c r="BO3362" s="137">
        <f t="shared" si="623"/>
        <v>5.6633157700620301E-5</v>
      </c>
      <c r="BP3362" s="137" t="str">
        <f t="shared" si="624"/>
        <v/>
      </c>
    </row>
    <row r="3363" spans="63:68" ht="20.100000000000001" customHeight="1" x14ac:dyDescent="0.25">
      <c r="BK3363" s="137">
        <v>2516</v>
      </c>
      <c r="BL3363" s="137">
        <f t="shared" si="620"/>
        <v>16.095999999999272</v>
      </c>
      <c r="BM3363" s="137">
        <f t="shared" si="621"/>
        <v>2.4253617543189578E-2</v>
      </c>
      <c r="BN3363" s="137">
        <f t="shared" si="622"/>
        <v>5.650836468205217E-5</v>
      </c>
      <c r="BO3363" s="137">
        <f t="shared" si="623"/>
        <v>5.650836468205217E-5</v>
      </c>
      <c r="BP3363" s="137" t="str">
        <f t="shared" si="624"/>
        <v/>
      </c>
    </row>
    <row r="3364" spans="63:68" ht="20.100000000000001" customHeight="1" x14ac:dyDescent="0.25">
      <c r="BK3364" s="137">
        <v>2517</v>
      </c>
      <c r="BL3364" s="137">
        <f t="shared" si="620"/>
        <v>16.102399999999271</v>
      </c>
      <c r="BM3364" s="137">
        <f t="shared" si="621"/>
        <v>2.4197109178507526E-2</v>
      </c>
      <c r="BN3364" s="137">
        <f t="shared" si="622"/>
        <v>5.6383824372469721E-5</v>
      </c>
      <c r="BO3364" s="137">
        <f t="shared" si="623"/>
        <v>5.6383824372469721E-5</v>
      </c>
      <c r="BP3364" s="137" t="str">
        <f t="shared" si="624"/>
        <v/>
      </c>
    </row>
    <row r="3365" spans="63:68" ht="20.100000000000001" customHeight="1" x14ac:dyDescent="0.25">
      <c r="BK3365" s="137">
        <v>2518</v>
      </c>
      <c r="BL3365" s="137">
        <f t="shared" ref="BL3365:BL3428" si="625">BL3364+$BO$845</f>
        <v>16.10879999999927</v>
      </c>
      <c r="BM3365" s="137">
        <f t="shared" ref="BM3365:BM3428" si="626">_xlfn.CHISQ.DIST.RT(BL3365,7)</f>
        <v>2.4140725354135056E-2</v>
      </c>
      <c r="BN3365" s="137">
        <f t="shared" ref="BN3365:BN3428" si="627">BM3365-BM3366</f>
        <v>5.6259536331055432E-5</v>
      </c>
      <c r="BO3365" s="137">
        <f t="shared" ref="BO3365:BO3428" si="628">IF(BM3365&lt;(1-$BI$852),BN3365,"")</f>
        <v>5.6259536331055432E-5</v>
      </c>
      <c r="BP3365" s="137" t="str">
        <f t="shared" si="624"/>
        <v/>
      </c>
    </row>
    <row r="3366" spans="63:68" ht="20.100000000000001" customHeight="1" x14ac:dyDescent="0.25">
      <c r="BK3366" s="137">
        <v>2519</v>
      </c>
      <c r="BL3366" s="137">
        <f t="shared" si="625"/>
        <v>16.11519999999927</v>
      </c>
      <c r="BM3366" s="137">
        <f t="shared" si="626"/>
        <v>2.4084465817804001E-2</v>
      </c>
      <c r="BN3366" s="137">
        <f t="shared" si="627"/>
        <v>5.613550011713056E-5</v>
      </c>
      <c r="BO3366" s="137">
        <f t="shared" si="628"/>
        <v>5.613550011713056E-5</v>
      </c>
      <c r="BP3366" s="137" t="str">
        <f t="shared" si="624"/>
        <v/>
      </c>
    </row>
    <row r="3367" spans="63:68" ht="20.100000000000001" customHeight="1" x14ac:dyDescent="0.25">
      <c r="BK3367" s="137">
        <v>2520</v>
      </c>
      <c r="BL3367" s="137">
        <f t="shared" si="625"/>
        <v>16.121599999999269</v>
      </c>
      <c r="BM3367" s="137">
        <f t="shared" si="626"/>
        <v>2.402833031768687E-2</v>
      </c>
      <c r="BN3367" s="137">
        <f t="shared" si="627"/>
        <v>5.6011715290946174E-5</v>
      </c>
      <c r="BO3367" s="137">
        <f t="shared" si="628"/>
        <v>5.6011715290946174E-5</v>
      </c>
      <c r="BP3367" s="137" t="str">
        <f t="shared" si="624"/>
        <v/>
      </c>
    </row>
    <row r="3368" spans="63:68" ht="20.100000000000001" customHeight="1" x14ac:dyDescent="0.25">
      <c r="BK3368" s="137">
        <v>2521</v>
      </c>
      <c r="BL3368" s="137">
        <f t="shared" si="625"/>
        <v>16.127999999999268</v>
      </c>
      <c r="BM3368" s="137">
        <f t="shared" si="626"/>
        <v>2.3972318602395924E-2</v>
      </c>
      <c r="BN3368" s="137">
        <f t="shared" si="627"/>
        <v>5.5888181413075999E-5</v>
      </c>
      <c r="BO3368" s="137">
        <f t="shared" si="628"/>
        <v>5.5888181413075999E-5</v>
      </c>
      <c r="BP3368" s="137" t="str">
        <f t="shared" si="624"/>
        <v/>
      </c>
    </row>
    <row r="3369" spans="63:68" ht="20.100000000000001" customHeight="1" x14ac:dyDescent="0.25">
      <c r="BK3369" s="137">
        <v>2522</v>
      </c>
      <c r="BL3369" s="137">
        <f t="shared" si="625"/>
        <v>16.134399999999268</v>
      </c>
      <c r="BM3369" s="137">
        <f t="shared" si="626"/>
        <v>2.3916430420982848E-2</v>
      </c>
      <c r="BN3369" s="137">
        <f t="shared" si="627"/>
        <v>5.576489804461765E-5</v>
      </c>
      <c r="BO3369" s="137">
        <f t="shared" si="628"/>
        <v>5.576489804461765E-5</v>
      </c>
      <c r="BP3369" s="137" t="str">
        <f t="shared" si="624"/>
        <v/>
      </c>
    </row>
    <row r="3370" spans="63:68" ht="20.100000000000001" customHeight="1" x14ac:dyDescent="0.25">
      <c r="BK3370" s="137">
        <v>2523</v>
      </c>
      <c r="BL3370" s="137">
        <f t="shared" si="625"/>
        <v>16.140799999999267</v>
      </c>
      <c r="BM3370" s="137">
        <f t="shared" si="626"/>
        <v>2.3860665522938231E-2</v>
      </c>
      <c r="BN3370" s="137">
        <f t="shared" si="627"/>
        <v>5.564186474735569E-5</v>
      </c>
      <c r="BO3370" s="137">
        <f t="shared" si="628"/>
        <v>5.564186474735569E-5</v>
      </c>
      <c r="BP3370" s="137" t="str">
        <f t="shared" si="624"/>
        <v/>
      </c>
    </row>
    <row r="3371" spans="63:68" ht="20.100000000000001" customHeight="1" x14ac:dyDescent="0.25">
      <c r="BK3371" s="137">
        <v>2524</v>
      </c>
      <c r="BL3371" s="137">
        <f t="shared" si="625"/>
        <v>16.147199999999266</v>
      </c>
      <c r="BM3371" s="137">
        <f t="shared" si="626"/>
        <v>2.3805023658190875E-2</v>
      </c>
      <c r="BN3371" s="137">
        <f t="shared" si="627"/>
        <v>5.5519081083445915E-5</v>
      </c>
      <c r="BO3371" s="137">
        <f t="shared" si="628"/>
        <v>5.5519081083445915E-5</v>
      </c>
      <c r="BP3371" s="137" t="str">
        <f t="shared" si="624"/>
        <v/>
      </c>
    </row>
    <row r="3372" spans="63:68" ht="20.100000000000001" customHeight="1" x14ac:dyDescent="0.25">
      <c r="BK3372" s="137">
        <v>2525</v>
      </c>
      <c r="BL3372" s="137">
        <f t="shared" si="625"/>
        <v>16.153599999999265</v>
      </c>
      <c r="BM3372" s="137">
        <f t="shared" si="626"/>
        <v>2.3749504577107429E-2</v>
      </c>
      <c r="BN3372" s="137">
        <f t="shared" si="627"/>
        <v>5.5396546615581882E-5</v>
      </c>
      <c r="BO3372" s="137">
        <f t="shared" si="628"/>
        <v>5.5396546615581882E-5</v>
      </c>
      <c r="BP3372" s="137" t="str">
        <f t="shared" si="624"/>
        <v/>
      </c>
    </row>
    <row r="3373" spans="63:68" ht="20.100000000000001" customHeight="1" x14ac:dyDescent="0.25">
      <c r="BK3373" s="137">
        <v>2526</v>
      </c>
      <c r="BL3373" s="137">
        <f t="shared" si="625"/>
        <v>16.159999999999265</v>
      </c>
      <c r="BM3373" s="137">
        <f t="shared" si="626"/>
        <v>2.3694108030491847E-2</v>
      </c>
      <c r="BN3373" s="137">
        <f t="shared" si="627"/>
        <v>5.5274260907300227E-5</v>
      </c>
      <c r="BO3373" s="137">
        <f t="shared" si="628"/>
        <v>5.5274260907300227E-5</v>
      </c>
      <c r="BP3373" s="137" t="str">
        <f t="shared" si="624"/>
        <v/>
      </c>
    </row>
    <row r="3374" spans="63:68" ht="20.100000000000001" customHeight="1" x14ac:dyDescent="0.25">
      <c r="BK3374" s="137">
        <v>2527</v>
      </c>
      <c r="BL3374" s="137">
        <f t="shared" si="625"/>
        <v>16.166399999999264</v>
      </c>
      <c r="BM3374" s="137">
        <f t="shared" si="626"/>
        <v>2.3638833769584547E-2</v>
      </c>
      <c r="BN3374" s="137">
        <f t="shared" si="627"/>
        <v>5.5152223522120236E-5</v>
      </c>
      <c r="BO3374" s="137">
        <f t="shared" si="628"/>
        <v>5.5152223522120236E-5</v>
      </c>
      <c r="BP3374" s="137" t="str">
        <f t="shared" si="624"/>
        <v/>
      </c>
    </row>
    <row r="3375" spans="63:68" ht="20.100000000000001" customHeight="1" x14ac:dyDescent="0.25">
      <c r="BK3375" s="137">
        <v>2528</v>
      </c>
      <c r="BL3375" s="137">
        <f t="shared" si="625"/>
        <v>16.172799999999263</v>
      </c>
      <c r="BM3375" s="137">
        <f t="shared" si="626"/>
        <v>2.3583681546062427E-2</v>
      </c>
      <c r="BN3375" s="137">
        <f t="shared" si="627"/>
        <v>5.5030434024719993E-5</v>
      </c>
      <c r="BO3375" s="137">
        <f t="shared" si="628"/>
        <v>5.5030434024719993E-5</v>
      </c>
      <c r="BP3375" s="137" t="str">
        <f t="shared" si="624"/>
        <v/>
      </c>
    </row>
    <row r="3376" spans="63:68" ht="20.100000000000001" customHeight="1" x14ac:dyDescent="0.25">
      <c r="BK3376" s="137">
        <v>2529</v>
      </c>
      <c r="BL3376" s="137">
        <f t="shared" si="625"/>
        <v>16.179199999999263</v>
      </c>
      <c r="BM3376" s="137">
        <f t="shared" si="626"/>
        <v>2.3528651112037707E-2</v>
      </c>
      <c r="BN3376" s="137">
        <f t="shared" si="627"/>
        <v>5.4908891979791458E-5</v>
      </c>
      <c r="BO3376" s="137">
        <f t="shared" si="628"/>
        <v>5.4908891979791458E-5</v>
      </c>
      <c r="BP3376" s="137" t="str">
        <f t="shared" si="624"/>
        <v/>
      </c>
    </row>
    <row r="3377" spans="63:68" ht="20.100000000000001" customHeight="1" x14ac:dyDescent="0.25">
      <c r="BK3377" s="137">
        <v>2530</v>
      </c>
      <c r="BL3377" s="137">
        <f t="shared" si="625"/>
        <v>16.185599999999262</v>
      </c>
      <c r="BM3377" s="137">
        <f t="shared" si="626"/>
        <v>2.3473742220057915E-2</v>
      </c>
      <c r="BN3377" s="137">
        <f t="shared" si="627"/>
        <v>5.4787596952859258E-5</v>
      </c>
      <c r="BO3377" s="137">
        <f t="shared" si="628"/>
        <v>5.4787596952859258E-5</v>
      </c>
      <c r="BP3377" s="137" t="str">
        <f t="shared" si="624"/>
        <v/>
      </c>
    </row>
    <row r="3378" spans="63:68" ht="20.100000000000001" customHeight="1" x14ac:dyDescent="0.25">
      <c r="BK3378" s="137">
        <v>2531</v>
      </c>
      <c r="BL3378" s="137">
        <f t="shared" si="625"/>
        <v>16.191999999999261</v>
      </c>
      <c r="BM3378" s="137">
        <f t="shared" si="626"/>
        <v>2.3418954623105056E-2</v>
      </c>
      <c r="BN3378" s="137">
        <f t="shared" si="627"/>
        <v>5.466654850995456E-5</v>
      </c>
      <c r="BO3378" s="137">
        <f t="shared" si="628"/>
        <v>5.466654850995456E-5</v>
      </c>
      <c r="BP3378" s="137" t="str">
        <f t="shared" si="624"/>
        <v/>
      </c>
    </row>
    <row r="3379" spans="63:68" ht="20.100000000000001" customHeight="1" x14ac:dyDescent="0.25">
      <c r="BK3379" s="137">
        <v>2532</v>
      </c>
      <c r="BL3379" s="137">
        <f t="shared" si="625"/>
        <v>16.198399999999261</v>
      </c>
      <c r="BM3379" s="137">
        <f t="shared" si="626"/>
        <v>2.3364288074595101E-2</v>
      </c>
      <c r="BN3379" s="137">
        <f t="shared" si="627"/>
        <v>5.4545746217490171E-5</v>
      </c>
      <c r="BO3379" s="137">
        <f t="shared" si="628"/>
        <v>5.4545746217490171E-5</v>
      </c>
      <c r="BP3379" s="137" t="str">
        <f t="shared" si="624"/>
        <v/>
      </c>
    </row>
    <row r="3380" spans="63:68" ht="20.100000000000001" customHeight="1" x14ac:dyDescent="0.25">
      <c r="BK3380" s="137">
        <v>2533</v>
      </c>
      <c r="BL3380" s="137">
        <f t="shared" si="625"/>
        <v>16.20479999999926</v>
      </c>
      <c r="BM3380" s="137">
        <f t="shared" si="626"/>
        <v>2.3309742328377611E-2</v>
      </c>
      <c r="BN3380" s="137">
        <f t="shared" si="627"/>
        <v>5.4425189642656052E-5</v>
      </c>
      <c r="BO3380" s="137">
        <f t="shared" si="628"/>
        <v>5.4425189642656052E-5</v>
      </c>
      <c r="BP3380" s="137" t="str">
        <f t="shared" si="624"/>
        <v/>
      </c>
    </row>
    <row r="3381" spans="63:68" ht="20.100000000000001" customHeight="1" x14ac:dyDescent="0.25">
      <c r="BK3381" s="137">
        <v>2534</v>
      </c>
      <c r="BL3381" s="137">
        <f t="shared" si="625"/>
        <v>16.211199999999259</v>
      </c>
      <c r="BM3381" s="137">
        <f t="shared" si="626"/>
        <v>2.3255317138734955E-2</v>
      </c>
      <c r="BN3381" s="137">
        <f t="shared" si="627"/>
        <v>5.4304878352961355E-5</v>
      </c>
      <c r="BO3381" s="137">
        <f t="shared" si="628"/>
        <v>5.4304878352961355E-5</v>
      </c>
      <c r="BP3381" s="137" t="str">
        <f t="shared" si="624"/>
        <v/>
      </c>
    </row>
    <row r="3382" spans="63:68" ht="20.100000000000001" customHeight="1" x14ac:dyDescent="0.25">
      <c r="BK3382" s="137">
        <v>2535</v>
      </c>
      <c r="BL3382" s="137">
        <f t="shared" si="625"/>
        <v>16.217599999999258</v>
      </c>
      <c r="BM3382" s="137">
        <f t="shared" si="626"/>
        <v>2.3201012260381994E-2</v>
      </c>
      <c r="BN3382" s="137">
        <f t="shared" si="627"/>
        <v>5.4184811916605652E-5</v>
      </c>
      <c r="BO3382" s="137">
        <f t="shared" si="628"/>
        <v>5.4184811916605652E-5</v>
      </c>
      <c r="BP3382" s="137" t="str">
        <f t="shared" si="624"/>
        <v/>
      </c>
    </row>
    <row r="3383" spans="63:68" ht="20.100000000000001" customHeight="1" x14ac:dyDescent="0.25">
      <c r="BK3383" s="137">
        <v>2536</v>
      </c>
      <c r="BL3383" s="137">
        <f t="shared" si="625"/>
        <v>16.223999999999258</v>
      </c>
      <c r="BM3383" s="137">
        <f t="shared" si="626"/>
        <v>2.3146827448465388E-2</v>
      </c>
      <c r="BN3383" s="137">
        <f t="shared" si="627"/>
        <v>5.406498990218056E-5</v>
      </c>
      <c r="BO3383" s="137">
        <f t="shared" si="628"/>
        <v>5.406498990218056E-5</v>
      </c>
      <c r="BP3383" s="137" t="str">
        <f t="shared" si="624"/>
        <v/>
      </c>
    </row>
    <row r="3384" spans="63:68" ht="20.100000000000001" customHeight="1" x14ac:dyDescent="0.25">
      <c r="BK3384" s="137">
        <v>2537</v>
      </c>
      <c r="BL3384" s="137">
        <f t="shared" si="625"/>
        <v>16.230399999999257</v>
      </c>
      <c r="BM3384" s="137">
        <f t="shared" si="626"/>
        <v>2.3092762458563208E-2</v>
      </c>
      <c r="BN3384" s="137">
        <f t="shared" si="627"/>
        <v>5.3945411879013222E-5</v>
      </c>
      <c r="BO3384" s="137">
        <f t="shared" si="628"/>
        <v>5.3945411879013222E-5</v>
      </c>
      <c r="BP3384" s="137" t="str">
        <f t="shared" si="624"/>
        <v/>
      </c>
    </row>
    <row r="3385" spans="63:68" ht="20.100000000000001" customHeight="1" x14ac:dyDescent="0.25">
      <c r="BK3385" s="137">
        <v>2538</v>
      </c>
      <c r="BL3385" s="137">
        <f t="shared" si="625"/>
        <v>16.236799999999256</v>
      </c>
      <c r="BM3385" s="137">
        <f t="shared" si="626"/>
        <v>2.3038817046684194E-2</v>
      </c>
      <c r="BN3385" s="137">
        <f t="shared" si="627"/>
        <v>5.3826077416756907E-5</v>
      </c>
      <c r="BO3385" s="137">
        <f t="shared" si="628"/>
        <v>5.3826077416756907E-5</v>
      </c>
      <c r="BP3385" s="137" t="str">
        <f t="shared" si="624"/>
        <v/>
      </c>
    </row>
    <row r="3386" spans="63:68" ht="20.100000000000001" customHeight="1" x14ac:dyDescent="0.25">
      <c r="BK3386" s="137">
        <v>2539</v>
      </c>
      <c r="BL3386" s="137">
        <f t="shared" si="625"/>
        <v>16.243199999999256</v>
      </c>
      <c r="BM3386" s="137">
        <f t="shared" si="626"/>
        <v>2.2984990969267437E-2</v>
      </c>
      <c r="BN3386" s="137">
        <f t="shared" si="627"/>
        <v>5.3706986085765712E-5</v>
      </c>
      <c r="BO3386" s="137">
        <f t="shared" si="628"/>
        <v>5.3706986085765712E-5</v>
      </c>
      <c r="BP3386" s="137" t="str">
        <f t="shared" si="624"/>
        <v/>
      </c>
    </row>
    <row r="3387" spans="63:68" ht="20.100000000000001" customHeight="1" x14ac:dyDescent="0.25">
      <c r="BK3387" s="137">
        <v>2540</v>
      </c>
      <c r="BL3387" s="137">
        <f t="shared" si="625"/>
        <v>16.249599999999255</v>
      </c>
      <c r="BM3387" s="137">
        <f t="shared" si="626"/>
        <v>2.2931283983181672E-2</v>
      </c>
      <c r="BN3387" s="137">
        <f t="shared" si="627"/>
        <v>5.3588137456827417E-5</v>
      </c>
      <c r="BO3387" s="137">
        <f t="shared" si="628"/>
        <v>5.3588137456827417E-5</v>
      </c>
      <c r="BP3387" s="137" t="str">
        <f t="shared" si="624"/>
        <v/>
      </c>
    </row>
    <row r="3388" spans="63:68" ht="20.100000000000001" customHeight="1" x14ac:dyDescent="0.25">
      <c r="BK3388" s="137">
        <v>2541</v>
      </c>
      <c r="BL3388" s="137">
        <f t="shared" si="625"/>
        <v>16.255999999999254</v>
      </c>
      <c r="BM3388" s="137">
        <f t="shared" si="626"/>
        <v>2.2877695845724844E-2</v>
      </c>
      <c r="BN3388" s="137">
        <f t="shared" si="627"/>
        <v>5.3469531101406342E-5</v>
      </c>
      <c r="BO3388" s="137">
        <f t="shared" si="628"/>
        <v>5.3469531101406342E-5</v>
      </c>
      <c r="BP3388" s="137" t="str">
        <f t="shared" si="624"/>
        <v/>
      </c>
    </row>
    <row r="3389" spans="63:68" ht="20.100000000000001" customHeight="1" x14ac:dyDescent="0.25">
      <c r="BK3389" s="137">
        <v>2542</v>
      </c>
      <c r="BL3389" s="137">
        <f t="shared" si="625"/>
        <v>16.262399999999253</v>
      </c>
      <c r="BM3389" s="137">
        <f t="shared" si="626"/>
        <v>2.2824226314623438E-2</v>
      </c>
      <c r="BN3389" s="137">
        <f t="shared" si="627"/>
        <v>5.3351166591261712E-5</v>
      </c>
      <c r="BO3389" s="137">
        <f t="shared" si="628"/>
        <v>5.3351166591261712E-5</v>
      </c>
      <c r="BP3389" s="137" t="str">
        <f t="shared" si="624"/>
        <v/>
      </c>
    </row>
    <row r="3390" spans="63:68" ht="20.100000000000001" customHeight="1" x14ac:dyDescent="0.25">
      <c r="BK3390" s="137">
        <v>2543</v>
      </c>
      <c r="BL3390" s="137">
        <f t="shared" si="625"/>
        <v>16.268799999999253</v>
      </c>
      <c r="BM3390" s="137">
        <f t="shared" si="626"/>
        <v>2.2770875148032176E-2</v>
      </c>
      <c r="BN3390" s="137">
        <f t="shared" si="627"/>
        <v>5.3233043498981947E-5</v>
      </c>
      <c r="BO3390" s="137">
        <f t="shared" si="628"/>
        <v>5.3233043498981947E-5</v>
      </c>
      <c r="BP3390" s="137" t="str">
        <f t="shared" si="624"/>
        <v/>
      </c>
    </row>
    <row r="3391" spans="63:68" ht="20.100000000000001" customHeight="1" x14ac:dyDescent="0.25">
      <c r="BK3391" s="137">
        <v>2544</v>
      </c>
      <c r="BL3391" s="137">
        <f t="shared" si="625"/>
        <v>16.275199999999252</v>
      </c>
      <c r="BM3391" s="137">
        <f t="shared" si="626"/>
        <v>2.2717642104533194E-2</v>
      </c>
      <c r="BN3391" s="137">
        <f t="shared" si="627"/>
        <v>5.3115161397502414E-5</v>
      </c>
      <c r="BO3391" s="137">
        <f t="shared" si="628"/>
        <v>5.3115161397502414E-5</v>
      </c>
      <c r="BP3391" s="137" t="str">
        <f t="shared" si="624"/>
        <v/>
      </c>
    </row>
    <row r="3392" spans="63:68" ht="20.100000000000001" customHeight="1" x14ac:dyDescent="0.25">
      <c r="BK3392" s="137">
        <v>2545</v>
      </c>
      <c r="BL3392" s="137">
        <f t="shared" si="625"/>
        <v>16.281599999999251</v>
      </c>
      <c r="BM3392" s="137">
        <f t="shared" si="626"/>
        <v>2.2664526943135692E-2</v>
      </c>
      <c r="BN3392" s="137">
        <f t="shared" si="627"/>
        <v>5.299751986032053E-5</v>
      </c>
      <c r="BO3392" s="137">
        <f t="shared" si="628"/>
        <v>5.299751986032053E-5</v>
      </c>
      <c r="BP3392" s="137" t="str">
        <f t="shared" si="624"/>
        <v/>
      </c>
    </row>
    <row r="3393" spans="63:68" ht="20.100000000000001" customHeight="1" x14ac:dyDescent="0.25">
      <c r="BK3393" s="137">
        <v>2546</v>
      </c>
      <c r="BL3393" s="137">
        <f t="shared" si="625"/>
        <v>16.287999999999251</v>
      </c>
      <c r="BM3393" s="137">
        <f t="shared" si="626"/>
        <v>2.2611529423275371E-2</v>
      </c>
      <c r="BN3393" s="137">
        <f t="shared" si="627"/>
        <v>5.2880118461516579E-5</v>
      </c>
      <c r="BO3393" s="137">
        <f t="shared" si="628"/>
        <v>5.2880118461516579E-5</v>
      </c>
      <c r="BP3393" s="137" t="str">
        <f t="shared" si="624"/>
        <v/>
      </c>
    </row>
    <row r="3394" spans="63:68" ht="20.100000000000001" customHeight="1" x14ac:dyDescent="0.25">
      <c r="BK3394" s="137">
        <v>2547</v>
      </c>
      <c r="BL3394" s="137">
        <f t="shared" si="625"/>
        <v>16.29439999999925</v>
      </c>
      <c r="BM3394" s="137">
        <f t="shared" si="626"/>
        <v>2.2558649304813855E-2</v>
      </c>
      <c r="BN3394" s="137">
        <f t="shared" si="627"/>
        <v>5.2762956775764119E-5</v>
      </c>
      <c r="BO3394" s="137">
        <f t="shared" si="628"/>
        <v>5.2762956775764119E-5</v>
      </c>
      <c r="BP3394" s="137" t="str">
        <f t="shared" si="624"/>
        <v/>
      </c>
    </row>
    <row r="3395" spans="63:68" ht="20.100000000000001" customHeight="1" x14ac:dyDescent="0.25">
      <c r="BK3395" s="137">
        <v>2548</v>
      </c>
      <c r="BL3395" s="137">
        <f t="shared" si="625"/>
        <v>16.300799999999249</v>
      </c>
      <c r="BM3395" s="137">
        <f t="shared" si="626"/>
        <v>2.2505886348038091E-2</v>
      </c>
      <c r="BN3395" s="137">
        <f t="shared" si="627"/>
        <v>5.2646034378198148E-5</v>
      </c>
      <c r="BO3395" s="137">
        <f t="shared" si="628"/>
        <v>5.2646034378198148E-5</v>
      </c>
      <c r="BP3395" s="137" t="str">
        <f t="shared" si="624"/>
        <v/>
      </c>
    </row>
    <row r="3396" spans="63:68" ht="20.100000000000001" customHeight="1" x14ac:dyDescent="0.25">
      <c r="BK3396" s="137">
        <v>2549</v>
      </c>
      <c r="BL3396" s="137">
        <f t="shared" si="625"/>
        <v>16.307199999999249</v>
      </c>
      <c r="BM3396" s="137">
        <f t="shared" si="626"/>
        <v>2.2453240313659893E-2</v>
      </c>
      <c r="BN3396" s="137">
        <f t="shared" si="627"/>
        <v>5.2529350844363054E-5</v>
      </c>
      <c r="BO3396" s="137">
        <f t="shared" si="628"/>
        <v>5.2529350844363054E-5</v>
      </c>
      <c r="BP3396" s="137" t="str">
        <f t="shared" si="624"/>
        <v/>
      </c>
    </row>
    <row r="3397" spans="63:68" ht="20.100000000000001" customHeight="1" x14ac:dyDescent="0.25">
      <c r="BK3397" s="137">
        <v>2550</v>
      </c>
      <c r="BL3397" s="137">
        <f t="shared" si="625"/>
        <v>16.313599999999248</v>
      </c>
      <c r="BM3397" s="137">
        <f t="shared" si="626"/>
        <v>2.2400710962815529E-2</v>
      </c>
      <c r="BN3397" s="137">
        <f t="shared" si="627"/>
        <v>5.2412905750680999E-5</v>
      </c>
      <c r="BO3397" s="137">
        <f t="shared" si="628"/>
        <v>5.2412905750680999E-5</v>
      </c>
      <c r="BP3397" s="137" t="str">
        <f t="shared" si="624"/>
        <v/>
      </c>
    </row>
    <row r="3398" spans="63:68" ht="20.100000000000001" customHeight="1" x14ac:dyDescent="0.25">
      <c r="BK3398" s="137">
        <v>2551</v>
      </c>
      <c r="BL3398" s="137">
        <f t="shared" si="625"/>
        <v>16.319999999999247</v>
      </c>
      <c r="BM3398" s="137">
        <f t="shared" si="626"/>
        <v>2.2348298057064848E-2</v>
      </c>
      <c r="BN3398" s="137">
        <f t="shared" si="627"/>
        <v>5.2296698673858638E-5</v>
      </c>
      <c r="BO3398" s="137">
        <f t="shared" si="628"/>
        <v>5.2296698673858638E-5</v>
      </c>
      <c r="BP3398" s="137" t="str">
        <f t="shared" si="624"/>
        <v/>
      </c>
    </row>
    <row r="3399" spans="63:68" ht="20.100000000000001" customHeight="1" x14ac:dyDescent="0.25">
      <c r="BK3399" s="137">
        <v>2552</v>
      </c>
      <c r="BL3399" s="137">
        <f t="shared" si="625"/>
        <v>16.326399999999246</v>
      </c>
      <c r="BM3399" s="137">
        <f t="shared" si="626"/>
        <v>2.229600135839099E-2</v>
      </c>
      <c r="BN3399" s="137">
        <f t="shared" si="627"/>
        <v>5.2180729191060593E-5</v>
      </c>
      <c r="BO3399" s="137">
        <f t="shared" si="628"/>
        <v>5.2180729191060593E-5</v>
      </c>
      <c r="BP3399" s="137" t="str">
        <f t="shared" si="624"/>
        <v/>
      </c>
    </row>
    <row r="3400" spans="63:68" ht="20.100000000000001" customHeight="1" x14ac:dyDescent="0.25">
      <c r="BK3400" s="137">
        <v>2553</v>
      </c>
      <c r="BL3400" s="137">
        <f t="shared" si="625"/>
        <v>16.332799999999246</v>
      </c>
      <c r="BM3400" s="137">
        <f t="shared" si="626"/>
        <v>2.2243820629199929E-2</v>
      </c>
      <c r="BN3400" s="137">
        <f t="shared" si="627"/>
        <v>5.2064996880381298E-5</v>
      </c>
      <c r="BO3400" s="137">
        <f t="shared" si="628"/>
        <v>5.2064996880381298E-5</v>
      </c>
      <c r="BP3400" s="137" t="str">
        <f t="shared" si="624"/>
        <v/>
      </c>
    </row>
    <row r="3401" spans="63:68" ht="20.100000000000001" customHeight="1" x14ac:dyDescent="0.25">
      <c r="BK3401" s="137">
        <v>2554</v>
      </c>
      <c r="BL3401" s="137">
        <f t="shared" si="625"/>
        <v>16.339199999999245</v>
      </c>
      <c r="BM3401" s="137">
        <f t="shared" si="626"/>
        <v>2.2191755632319548E-2</v>
      </c>
      <c r="BN3401" s="137">
        <f t="shared" si="627"/>
        <v>5.1949501320005392E-5</v>
      </c>
      <c r="BO3401" s="137">
        <f t="shared" si="628"/>
        <v>5.1949501320005392E-5</v>
      </c>
      <c r="BP3401" s="137" t="str">
        <f t="shared" si="624"/>
        <v/>
      </c>
    </row>
    <row r="3402" spans="63:68" ht="20.100000000000001" customHeight="1" x14ac:dyDescent="0.25">
      <c r="BK3402" s="137">
        <v>2555</v>
      </c>
      <c r="BL3402" s="137">
        <f t="shared" si="625"/>
        <v>16.345599999999244</v>
      </c>
      <c r="BM3402" s="137">
        <f t="shared" si="626"/>
        <v>2.2139806130999543E-2</v>
      </c>
      <c r="BN3402" s="137">
        <f t="shared" si="627"/>
        <v>5.1834242088998755E-5</v>
      </c>
      <c r="BO3402" s="137">
        <f t="shared" si="628"/>
        <v>5.1834242088998755E-5</v>
      </c>
      <c r="BP3402" s="137" t="str">
        <f t="shared" si="624"/>
        <v/>
      </c>
    </row>
    <row r="3403" spans="63:68" ht="20.100000000000001" customHeight="1" x14ac:dyDescent="0.25">
      <c r="BK3403" s="137">
        <v>2556</v>
      </c>
      <c r="BL3403" s="137">
        <f t="shared" si="625"/>
        <v>16.351999999999244</v>
      </c>
      <c r="BM3403" s="137">
        <f t="shared" si="626"/>
        <v>2.2087971888910544E-2</v>
      </c>
      <c r="BN3403" s="137">
        <f t="shared" si="627"/>
        <v>5.17192187667187E-5</v>
      </c>
      <c r="BO3403" s="137">
        <f t="shared" si="628"/>
        <v>5.17192187667187E-5</v>
      </c>
      <c r="BP3403" s="137" t="str">
        <f t="shared" si="624"/>
        <v/>
      </c>
    </row>
    <row r="3404" spans="63:68" ht="20.100000000000001" customHeight="1" x14ac:dyDescent="0.25">
      <c r="BK3404" s="137">
        <v>2557</v>
      </c>
      <c r="BL3404" s="137">
        <f t="shared" si="625"/>
        <v>16.358399999999243</v>
      </c>
      <c r="BM3404" s="137">
        <f t="shared" si="626"/>
        <v>2.2036252670143825E-2</v>
      </c>
      <c r="BN3404" s="137">
        <f t="shared" si="627"/>
        <v>5.160443093326153E-5</v>
      </c>
      <c r="BO3404" s="137">
        <f t="shared" si="628"/>
        <v>5.160443093326153E-5</v>
      </c>
      <c r="BP3404" s="137" t="str">
        <f t="shared" si="624"/>
        <v/>
      </c>
    </row>
    <row r="3405" spans="63:68" ht="20.100000000000001" customHeight="1" x14ac:dyDescent="0.25">
      <c r="BK3405" s="137">
        <v>2558</v>
      </c>
      <c r="BL3405" s="137">
        <f t="shared" si="625"/>
        <v>16.364799999999242</v>
      </c>
      <c r="BM3405" s="137">
        <f t="shared" si="626"/>
        <v>2.1984648239210564E-2</v>
      </c>
      <c r="BN3405" s="137">
        <f t="shared" si="627"/>
        <v>5.148987816917111E-5</v>
      </c>
      <c r="BO3405" s="137">
        <f t="shared" si="628"/>
        <v>5.148987816917111E-5</v>
      </c>
      <c r="BP3405" s="137" t="str">
        <f t="shared" si="624"/>
        <v/>
      </c>
    </row>
    <row r="3406" spans="63:68" ht="20.100000000000001" customHeight="1" x14ac:dyDescent="0.25">
      <c r="BK3406" s="137">
        <v>2559</v>
      </c>
      <c r="BL3406" s="137">
        <f t="shared" si="625"/>
        <v>16.371199999999241</v>
      </c>
      <c r="BM3406" s="137">
        <f t="shared" si="626"/>
        <v>2.1933158361041392E-2</v>
      </c>
      <c r="BN3406" s="137">
        <f t="shared" si="627"/>
        <v>5.1375560055442332E-5</v>
      </c>
      <c r="BO3406" s="137">
        <f t="shared" si="628"/>
        <v>5.1375560055442332E-5</v>
      </c>
      <c r="BP3406" s="137" t="str">
        <f t="shared" si="624"/>
        <v/>
      </c>
    </row>
    <row r="3407" spans="63:68" ht="20.100000000000001" customHeight="1" x14ac:dyDescent="0.25">
      <c r="BK3407" s="137">
        <v>2560</v>
      </c>
      <c r="BL3407" s="137">
        <f t="shared" si="625"/>
        <v>16.377599999999241</v>
      </c>
      <c r="BM3407" s="137">
        <f t="shared" si="626"/>
        <v>2.188178280098595E-2</v>
      </c>
      <c r="BN3407" s="137">
        <f t="shared" si="627"/>
        <v>5.1261476173826426E-5</v>
      </c>
      <c r="BO3407" s="137">
        <f t="shared" si="628"/>
        <v>5.1261476173826426E-5</v>
      </c>
      <c r="BP3407" s="137" t="str">
        <f t="shared" si="624"/>
        <v/>
      </c>
    </row>
    <row r="3408" spans="63:68" ht="20.100000000000001" customHeight="1" x14ac:dyDescent="0.25">
      <c r="BK3408" s="137">
        <v>2561</v>
      </c>
      <c r="BL3408" s="137">
        <f t="shared" si="625"/>
        <v>16.38399999999924</v>
      </c>
      <c r="BM3408" s="137">
        <f t="shared" si="626"/>
        <v>2.1830521324812124E-2</v>
      </c>
      <c r="BN3408" s="137">
        <f t="shared" si="627"/>
        <v>5.1147626106463201E-5</v>
      </c>
      <c r="BO3408" s="137">
        <f t="shared" si="628"/>
        <v>5.1147626106463201E-5</v>
      </c>
      <c r="BP3408" s="137" t="str">
        <f t="shared" ref="BP3408:BP3471" si="629">IF($BM3408&lt;(1-$BI$860),$BN3408,"")</f>
        <v/>
      </c>
    </row>
    <row r="3409" spans="63:68" ht="20.100000000000001" customHeight="1" x14ac:dyDescent="0.25">
      <c r="BK3409" s="137">
        <v>2562</v>
      </c>
      <c r="BL3409" s="137">
        <f t="shared" si="625"/>
        <v>16.390399999999239</v>
      </c>
      <c r="BM3409" s="137">
        <f t="shared" si="626"/>
        <v>2.177937369870566E-2</v>
      </c>
      <c r="BN3409" s="137">
        <f t="shared" si="627"/>
        <v>5.1034009436012884E-5</v>
      </c>
      <c r="BO3409" s="137">
        <f t="shared" si="628"/>
        <v>5.1034009436012884E-5</v>
      </c>
      <c r="BP3409" s="137" t="str">
        <f t="shared" si="629"/>
        <v/>
      </c>
    </row>
    <row r="3410" spans="63:68" ht="20.100000000000001" customHeight="1" x14ac:dyDescent="0.25">
      <c r="BK3410" s="137">
        <v>2563</v>
      </c>
      <c r="BL3410" s="137">
        <f t="shared" si="625"/>
        <v>16.396799999999239</v>
      </c>
      <c r="BM3410" s="137">
        <f t="shared" si="626"/>
        <v>2.1728339689269648E-2</v>
      </c>
      <c r="BN3410" s="137">
        <f t="shared" si="627"/>
        <v>5.0920625745819181E-5</v>
      </c>
      <c r="BO3410" s="137">
        <f t="shared" si="628"/>
        <v>5.0920625745819181E-5</v>
      </c>
      <c r="BP3410" s="137" t="str">
        <f t="shared" si="629"/>
        <v/>
      </c>
    </row>
    <row r="3411" spans="63:68" ht="20.100000000000001" customHeight="1" x14ac:dyDescent="0.25">
      <c r="BK3411" s="137">
        <v>2564</v>
      </c>
      <c r="BL3411" s="137">
        <f t="shared" si="625"/>
        <v>16.403199999999238</v>
      </c>
      <c r="BM3411" s="137">
        <f t="shared" si="626"/>
        <v>2.1677419063523828E-2</v>
      </c>
      <c r="BN3411" s="137">
        <f t="shared" si="627"/>
        <v>5.0807474619590093E-5</v>
      </c>
      <c r="BO3411" s="137">
        <f t="shared" si="628"/>
        <v>5.0807474619590093E-5</v>
      </c>
      <c r="BP3411" s="137" t="str">
        <f t="shared" si="629"/>
        <v/>
      </c>
    </row>
    <row r="3412" spans="63:68" ht="20.100000000000001" customHeight="1" x14ac:dyDescent="0.25">
      <c r="BK3412" s="137">
        <v>2565</v>
      </c>
      <c r="BL3412" s="137">
        <f t="shared" si="625"/>
        <v>16.409599999999237</v>
      </c>
      <c r="BM3412" s="137">
        <f t="shared" si="626"/>
        <v>2.1626611588904238E-2</v>
      </c>
      <c r="BN3412" s="137">
        <f t="shared" si="627"/>
        <v>5.0694555641682404E-5</v>
      </c>
      <c r="BO3412" s="137">
        <f t="shared" si="628"/>
        <v>5.0694555641682404E-5</v>
      </c>
      <c r="BP3412" s="137" t="str">
        <f t="shared" si="629"/>
        <v/>
      </c>
    </row>
    <row r="3413" spans="63:68" ht="20.100000000000001" customHeight="1" x14ac:dyDescent="0.25">
      <c r="BK3413" s="137">
        <v>2566</v>
      </c>
      <c r="BL3413" s="137">
        <f t="shared" si="625"/>
        <v>16.415999999999237</v>
      </c>
      <c r="BM3413" s="137">
        <f t="shared" si="626"/>
        <v>2.1575917033262556E-2</v>
      </c>
      <c r="BN3413" s="137">
        <f t="shared" si="627"/>
        <v>5.0581868397028829E-5</v>
      </c>
      <c r="BO3413" s="137">
        <f t="shared" si="628"/>
        <v>5.0581868397028829E-5</v>
      </c>
      <c r="BP3413" s="137" t="str">
        <f t="shared" si="629"/>
        <v/>
      </c>
    </row>
    <row r="3414" spans="63:68" ht="20.100000000000001" customHeight="1" x14ac:dyDescent="0.25">
      <c r="BK3414" s="137">
        <v>2567</v>
      </c>
      <c r="BL3414" s="137">
        <f t="shared" si="625"/>
        <v>16.422399999999236</v>
      </c>
      <c r="BM3414" s="137">
        <f t="shared" si="626"/>
        <v>2.1525335164865527E-2</v>
      </c>
      <c r="BN3414" s="137">
        <f t="shared" si="627"/>
        <v>5.0469412471054742E-5</v>
      </c>
      <c r="BO3414" s="137">
        <f t="shared" si="628"/>
        <v>5.0469412471054742E-5</v>
      </c>
      <c r="BP3414" s="137" t="str">
        <f t="shared" si="629"/>
        <v/>
      </c>
    </row>
    <row r="3415" spans="63:68" ht="20.100000000000001" customHeight="1" x14ac:dyDescent="0.25">
      <c r="BK3415" s="137">
        <v>2568</v>
      </c>
      <c r="BL3415" s="137">
        <f t="shared" si="625"/>
        <v>16.428799999999235</v>
      </c>
      <c r="BM3415" s="137">
        <f t="shared" si="626"/>
        <v>2.1474865752394472E-2</v>
      </c>
      <c r="BN3415" s="137">
        <f t="shared" si="627"/>
        <v>5.0357187449570628E-5</v>
      </c>
      <c r="BO3415" s="137">
        <f t="shared" si="628"/>
        <v>5.0357187449570628E-5</v>
      </c>
      <c r="BP3415" s="137" t="str">
        <f t="shared" si="629"/>
        <v/>
      </c>
    </row>
    <row r="3416" spans="63:68" ht="20.100000000000001" customHeight="1" x14ac:dyDescent="0.25">
      <c r="BK3416" s="137">
        <v>2569</v>
      </c>
      <c r="BL3416" s="137">
        <f t="shared" si="625"/>
        <v>16.435199999999234</v>
      </c>
      <c r="BM3416" s="137">
        <f t="shared" si="626"/>
        <v>2.1424508564944902E-2</v>
      </c>
      <c r="BN3416" s="137">
        <f t="shared" si="627"/>
        <v>5.0245192919223108E-5</v>
      </c>
      <c r="BO3416" s="137">
        <f t="shared" si="628"/>
        <v>5.0245192919223108E-5</v>
      </c>
      <c r="BP3416" s="137" t="str">
        <f t="shared" si="629"/>
        <v/>
      </c>
    </row>
    <row r="3417" spans="63:68" ht="20.100000000000001" customHeight="1" x14ac:dyDescent="0.25">
      <c r="BK3417" s="137">
        <v>2570</v>
      </c>
      <c r="BL3417" s="137">
        <f t="shared" si="625"/>
        <v>16.441599999999234</v>
      </c>
      <c r="BM3417" s="137">
        <f t="shared" si="626"/>
        <v>2.1374263372025679E-2</v>
      </c>
      <c r="BN3417" s="137">
        <f t="shared" si="627"/>
        <v>5.0133428466977992E-5</v>
      </c>
      <c r="BO3417" s="137">
        <f t="shared" si="628"/>
        <v>5.0133428466977992E-5</v>
      </c>
      <c r="BP3417" s="137" t="str">
        <f t="shared" si="629"/>
        <v/>
      </c>
    </row>
    <row r="3418" spans="63:68" ht="20.100000000000001" customHeight="1" x14ac:dyDescent="0.25">
      <c r="BK3418" s="137">
        <v>2571</v>
      </c>
      <c r="BL3418" s="137">
        <f t="shared" si="625"/>
        <v>16.447999999999233</v>
      </c>
      <c r="BM3418" s="137">
        <f t="shared" si="626"/>
        <v>2.1324129943558701E-2</v>
      </c>
      <c r="BN3418" s="137">
        <f t="shared" si="627"/>
        <v>5.0021893680526203E-5</v>
      </c>
      <c r="BO3418" s="137">
        <f t="shared" si="628"/>
        <v>5.0021893680526203E-5</v>
      </c>
      <c r="BP3418" s="137" t="str">
        <f t="shared" si="629"/>
        <v/>
      </c>
    </row>
    <row r="3419" spans="63:68" ht="20.100000000000001" customHeight="1" x14ac:dyDescent="0.25">
      <c r="BK3419" s="137">
        <v>2572</v>
      </c>
      <c r="BL3419" s="137">
        <f t="shared" si="625"/>
        <v>16.454399999999232</v>
      </c>
      <c r="BM3419" s="137">
        <f t="shared" si="626"/>
        <v>2.1274108049878174E-2</v>
      </c>
      <c r="BN3419" s="137">
        <f t="shared" si="627"/>
        <v>4.9910588147895202E-5</v>
      </c>
      <c r="BO3419" s="137">
        <f t="shared" si="628"/>
        <v>4.9910588147895202E-5</v>
      </c>
      <c r="BP3419" s="137" t="str">
        <f t="shared" si="629"/>
        <v/>
      </c>
    </row>
    <row r="3420" spans="63:68" ht="20.100000000000001" customHeight="1" x14ac:dyDescent="0.25">
      <c r="BK3420" s="137">
        <v>2573</v>
      </c>
      <c r="BL3420" s="137">
        <f t="shared" si="625"/>
        <v>16.460799999999232</v>
      </c>
      <c r="BM3420" s="137">
        <f t="shared" si="626"/>
        <v>2.1224197461730279E-2</v>
      </c>
      <c r="BN3420" s="137">
        <f t="shared" si="627"/>
        <v>4.9799511457688378E-5</v>
      </c>
      <c r="BO3420" s="137">
        <f t="shared" si="628"/>
        <v>4.9799511457688378E-5</v>
      </c>
      <c r="BP3420" s="137" t="str">
        <f t="shared" si="629"/>
        <v/>
      </c>
    </row>
    <row r="3421" spans="63:68" ht="20.100000000000001" customHeight="1" x14ac:dyDescent="0.25">
      <c r="BK3421" s="137">
        <v>2574</v>
      </c>
      <c r="BL3421" s="137">
        <f t="shared" si="625"/>
        <v>16.467199999999231</v>
      </c>
      <c r="BM3421" s="137">
        <f t="shared" si="626"/>
        <v>2.1174397950272591E-2</v>
      </c>
      <c r="BN3421" s="137">
        <f t="shared" si="627"/>
        <v>4.9688663199275868E-5</v>
      </c>
      <c r="BO3421" s="137">
        <f t="shared" si="628"/>
        <v>4.9688663199275868E-5</v>
      </c>
      <c r="BP3421" s="137" t="str">
        <f t="shared" si="629"/>
        <v/>
      </c>
    </row>
    <row r="3422" spans="63:68" ht="20.100000000000001" customHeight="1" x14ac:dyDescent="0.25">
      <c r="BK3422" s="137">
        <v>2575</v>
      </c>
      <c r="BL3422" s="137">
        <f t="shared" si="625"/>
        <v>16.47359999999923</v>
      </c>
      <c r="BM3422" s="137">
        <f t="shared" si="626"/>
        <v>2.1124709287073315E-2</v>
      </c>
      <c r="BN3422" s="137">
        <f t="shared" si="627"/>
        <v>4.9578042962274138E-5</v>
      </c>
      <c r="BO3422" s="137">
        <f t="shared" si="628"/>
        <v>4.9578042962274138E-5</v>
      </c>
      <c r="BP3422" s="137" t="str">
        <f t="shared" si="629"/>
        <v/>
      </c>
    </row>
    <row r="3423" spans="63:68" ht="20.100000000000001" customHeight="1" x14ac:dyDescent="0.25">
      <c r="BK3423" s="137">
        <v>2576</v>
      </c>
      <c r="BL3423" s="137">
        <f t="shared" si="625"/>
        <v>16.479999999999229</v>
      </c>
      <c r="BM3423" s="137">
        <f t="shared" si="626"/>
        <v>2.1075131244111041E-2</v>
      </c>
      <c r="BN3423" s="137">
        <f t="shared" si="627"/>
        <v>4.946765033703171E-5</v>
      </c>
      <c r="BO3423" s="137">
        <f t="shared" si="628"/>
        <v>4.946765033703171E-5</v>
      </c>
      <c r="BP3423" s="137" t="str">
        <f t="shared" si="629"/>
        <v/>
      </c>
    </row>
    <row r="3424" spans="63:68" ht="20.100000000000001" customHeight="1" x14ac:dyDescent="0.25">
      <c r="BK3424" s="137">
        <v>2577</v>
      </c>
      <c r="BL3424" s="137">
        <f t="shared" si="625"/>
        <v>16.486399999999229</v>
      </c>
      <c r="BM3424" s="137">
        <f t="shared" si="626"/>
        <v>2.1025663593774009E-2</v>
      </c>
      <c r="BN3424" s="137">
        <f t="shared" si="627"/>
        <v>4.9357484914337724E-5</v>
      </c>
      <c r="BO3424" s="137">
        <f t="shared" si="628"/>
        <v>4.9357484914337724E-5</v>
      </c>
      <c r="BP3424" s="137" t="str">
        <f t="shared" si="629"/>
        <v/>
      </c>
    </row>
    <row r="3425" spans="63:68" ht="20.100000000000001" customHeight="1" x14ac:dyDescent="0.25">
      <c r="BK3425" s="137">
        <v>2578</v>
      </c>
      <c r="BL3425" s="137">
        <f t="shared" si="625"/>
        <v>16.492799999999228</v>
      </c>
      <c r="BM3425" s="137">
        <f t="shared" si="626"/>
        <v>2.0976306108859671E-2</v>
      </c>
      <c r="BN3425" s="137">
        <f t="shared" si="627"/>
        <v>4.9247546285591942E-5</v>
      </c>
      <c r="BO3425" s="137">
        <f t="shared" si="628"/>
        <v>4.9247546285591942E-5</v>
      </c>
      <c r="BP3425" s="137" t="str">
        <f t="shared" si="629"/>
        <v/>
      </c>
    </row>
    <row r="3426" spans="63:68" ht="20.100000000000001" customHeight="1" x14ac:dyDescent="0.25">
      <c r="BK3426" s="137">
        <v>2579</v>
      </c>
      <c r="BL3426" s="137">
        <f t="shared" si="625"/>
        <v>16.499199999999227</v>
      </c>
      <c r="BM3426" s="137">
        <f t="shared" si="626"/>
        <v>2.0927058562574079E-2</v>
      </c>
      <c r="BN3426" s="137">
        <f t="shared" si="627"/>
        <v>4.9137834042711076E-5</v>
      </c>
      <c r="BO3426" s="137">
        <f t="shared" si="628"/>
        <v>4.9137834042711076E-5</v>
      </c>
      <c r="BP3426" s="137" t="str">
        <f t="shared" si="629"/>
        <v/>
      </c>
    </row>
    <row r="3427" spans="63:68" ht="20.100000000000001" customHeight="1" x14ac:dyDescent="0.25">
      <c r="BK3427" s="137">
        <v>2580</v>
      </c>
      <c r="BL3427" s="137">
        <f t="shared" si="625"/>
        <v>16.505599999999227</v>
      </c>
      <c r="BM3427" s="137">
        <f t="shared" si="626"/>
        <v>2.0877920728531368E-2</v>
      </c>
      <c r="BN3427" s="137">
        <f t="shared" si="627"/>
        <v>4.9028347778104497E-5</v>
      </c>
      <c r="BO3427" s="137">
        <f t="shared" si="628"/>
        <v>4.9028347778104497E-5</v>
      </c>
      <c r="BP3427" s="137" t="str">
        <f t="shared" si="629"/>
        <v/>
      </c>
    </row>
    <row r="3428" spans="63:68" ht="20.100000000000001" customHeight="1" x14ac:dyDescent="0.25">
      <c r="BK3428" s="137">
        <v>2581</v>
      </c>
      <c r="BL3428" s="137">
        <f t="shared" si="625"/>
        <v>16.511999999999226</v>
      </c>
      <c r="BM3428" s="137">
        <f t="shared" si="626"/>
        <v>2.0828892380753264E-2</v>
      </c>
      <c r="BN3428" s="137">
        <f t="shared" si="627"/>
        <v>4.8919087084837304E-5</v>
      </c>
      <c r="BO3428" s="137">
        <f t="shared" si="628"/>
        <v>4.8919087084837304E-5</v>
      </c>
      <c r="BP3428" s="137" t="str">
        <f t="shared" si="629"/>
        <v/>
      </c>
    </row>
    <row r="3429" spans="63:68" ht="20.100000000000001" customHeight="1" x14ac:dyDescent="0.25">
      <c r="BK3429" s="137">
        <v>2582</v>
      </c>
      <c r="BL3429" s="137">
        <f t="shared" ref="BL3429:BL3492" si="630">BL3428+$BO$845</f>
        <v>16.518399999999225</v>
      </c>
      <c r="BM3429" s="137">
        <f t="shared" ref="BM3429:BM3492" si="631">_xlfn.CHISQ.DIST.RT(BL3429,7)</f>
        <v>2.0779973293668427E-2</v>
      </c>
      <c r="BN3429" s="137">
        <f t="shared" ref="BN3429:BN3492" si="632">BM3429-BM3430</f>
        <v>4.8810051556338885E-5</v>
      </c>
      <c r="BO3429" s="137">
        <f t="shared" ref="BO3429:BO3492" si="633">IF(BM3429&lt;(1-$BI$852),BN3429,"")</f>
        <v>4.8810051556338885E-5</v>
      </c>
      <c r="BP3429" s="137" t="str">
        <f t="shared" si="629"/>
        <v/>
      </c>
    </row>
    <row r="3430" spans="63:68" ht="20.100000000000001" customHeight="1" x14ac:dyDescent="0.25">
      <c r="BK3430" s="137">
        <v>2583</v>
      </c>
      <c r="BL3430" s="137">
        <f t="shared" si="630"/>
        <v>16.524799999999225</v>
      </c>
      <c r="BM3430" s="137">
        <f t="shared" si="631"/>
        <v>2.0731163242112088E-2</v>
      </c>
      <c r="BN3430" s="137">
        <f t="shared" si="632"/>
        <v>4.8701240786746397E-5</v>
      </c>
      <c r="BO3430" s="137">
        <f t="shared" si="633"/>
        <v>4.8701240786746397E-5</v>
      </c>
      <c r="BP3430" s="137" t="str">
        <f t="shared" si="629"/>
        <v/>
      </c>
    </row>
    <row r="3431" spans="63:68" ht="20.100000000000001" customHeight="1" x14ac:dyDescent="0.25">
      <c r="BK3431" s="137">
        <v>2584</v>
      </c>
      <c r="BL3431" s="137">
        <f t="shared" si="630"/>
        <v>16.531199999999224</v>
      </c>
      <c r="BM3431" s="137">
        <f t="shared" si="631"/>
        <v>2.0682462001325341E-2</v>
      </c>
      <c r="BN3431" s="137">
        <f t="shared" si="632"/>
        <v>4.8592654370689659E-5</v>
      </c>
      <c r="BO3431" s="137">
        <f t="shared" si="633"/>
        <v>4.8592654370689659E-5</v>
      </c>
      <c r="BP3431" s="137" t="str">
        <f t="shared" si="629"/>
        <v/>
      </c>
    </row>
    <row r="3432" spans="63:68" ht="20.100000000000001" customHeight="1" x14ac:dyDescent="0.25">
      <c r="BK3432" s="137">
        <v>2585</v>
      </c>
      <c r="BL3432" s="137">
        <f t="shared" si="630"/>
        <v>16.537599999999223</v>
      </c>
      <c r="BM3432" s="137">
        <f t="shared" si="631"/>
        <v>2.0633869346954652E-2</v>
      </c>
      <c r="BN3432" s="137">
        <f t="shared" si="632"/>
        <v>4.8484291903263393E-5</v>
      </c>
      <c r="BO3432" s="137">
        <f t="shared" si="633"/>
        <v>4.8484291903263393E-5</v>
      </c>
      <c r="BP3432" s="137" t="str">
        <f t="shared" si="629"/>
        <v/>
      </c>
    </row>
    <row r="3433" spans="63:68" ht="20.100000000000001" customHeight="1" x14ac:dyDescent="0.25">
      <c r="BK3433" s="137">
        <v>2586</v>
      </c>
      <c r="BL3433" s="137">
        <f t="shared" si="630"/>
        <v>16.543999999999222</v>
      </c>
      <c r="BM3433" s="137">
        <f t="shared" si="631"/>
        <v>2.0585385055051388E-2</v>
      </c>
      <c r="BN3433" s="137">
        <f t="shared" si="632"/>
        <v>4.8376152980242337E-5</v>
      </c>
      <c r="BO3433" s="137">
        <f t="shared" si="633"/>
        <v>4.8376152980242337E-5</v>
      </c>
      <c r="BP3433" s="137" t="str">
        <f t="shared" si="629"/>
        <v/>
      </c>
    </row>
    <row r="3434" spans="63:68" ht="20.100000000000001" customHeight="1" x14ac:dyDescent="0.25">
      <c r="BK3434" s="137">
        <v>2587</v>
      </c>
      <c r="BL3434" s="137">
        <f t="shared" si="630"/>
        <v>16.550399999999222</v>
      </c>
      <c r="BM3434" s="137">
        <f t="shared" si="631"/>
        <v>2.0537008902071146E-2</v>
      </c>
      <c r="BN3434" s="137">
        <f t="shared" si="632"/>
        <v>4.8268237197793273E-5</v>
      </c>
      <c r="BO3434" s="137">
        <f t="shared" si="633"/>
        <v>4.8268237197793273E-5</v>
      </c>
      <c r="BP3434" s="137" t="str">
        <f t="shared" si="629"/>
        <v/>
      </c>
    </row>
    <row r="3435" spans="63:68" ht="20.100000000000001" customHeight="1" x14ac:dyDescent="0.25">
      <c r="BK3435" s="137">
        <v>2588</v>
      </c>
      <c r="BL3435" s="137">
        <f t="shared" si="630"/>
        <v>16.556799999999221</v>
      </c>
      <c r="BM3435" s="137">
        <f t="shared" si="631"/>
        <v>2.0488740664873353E-2</v>
      </c>
      <c r="BN3435" s="137">
        <f t="shared" si="632"/>
        <v>4.816054415274218E-5</v>
      </c>
      <c r="BO3435" s="137">
        <f t="shared" si="633"/>
        <v>4.816054415274218E-5</v>
      </c>
      <c r="BP3435" s="137" t="str">
        <f t="shared" si="629"/>
        <v/>
      </c>
    </row>
    <row r="3436" spans="63:68" ht="20.100000000000001" customHeight="1" x14ac:dyDescent="0.25">
      <c r="BK3436" s="137">
        <v>2589</v>
      </c>
      <c r="BL3436" s="137">
        <f t="shared" si="630"/>
        <v>16.56319999999922</v>
      </c>
      <c r="BM3436" s="137">
        <f t="shared" si="631"/>
        <v>2.044058012072061E-2</v>
      </c>
      <c r="BN3436" s="137">
        <f t="shared" si="632"/>
        <v>4.8053073442390348E-5</v>
      </c>
      <c r="BO3436" s="137">
        <f t="shared" si="633"/>
        <v>4.8053073442390348E-5</v>
      </c>
      <c r="BP3436" s="137" t="str">
        <f t="shared" si="629"/>
        <v/>
      </c>
    </row>
    <row r="3437" spans="63:68" ht="20.100000000000001" customHeight="1" x14ac:dyDescent="0.25">
      <c r="BK3437" s="137">
        <v>2590</v>
      </c>
      <c r="BL3437" s="137">
        <f t="shared" si="630"/>
        <v>16.56959999999922</v>
      </c>
      <c r="BM3437" s="137">
        <f t="shared" si="631"/>
        <v>2.039252704727822E-2</v>
      </c>
      <c r="BN3437" s="137">
        <f t="shared" si="632"/>
        <v>4.7945824664538672E-5</v>
      </c>
      <c r="BO3437" s="137">
        <f t="shared" si="633"/>
        <v>4.7945824664538672E-5</v>
      </c>
      <c r="BP3437" s="137" t="str">
        <f t="shared" si="629"/>
        <v/>
      </c>
    </row>
    <row r="3438" spans="63:68" ht="20.100000000000001" customHeight="1" x14ac:dyDescent="0.25">
      <c r="BK3438" s="137">
        <v>2591</v>
      </c>
      <c r="BL3438" s="137">
        <f t="shared" si="630"/>
        <v>16.575999999999219</v>
      </c>
      <c r="BM3438" s="137">
        <f t="shared" si="631"/>
        <v>2.0344581222613681E-2</v>
      </c>
      <c r="BN3438" s="137">
        <f t="shared" si="632"/>
        <v>4.783879741769928E-5</v>
      </c>
      <c r="BO3438" s="137">
        <f t="shared" si="633"/>
        <v>4.783879741769928E-5</v>
      </c>
      <c r="BP3438" s="137" t="str">
        <f t="shared" si="629"/>
        <v/>
      </c>
    </row>
    <row r="3439" spans="63:68" ht="20.100000000000001" customHeight="1" x14ac:dyDescent="0.25">
      <c r="BK3439" s="137">
        <v>2592</v>
      </c>
      <c r="BL3439" s="137">
        <f t="shared" si="630"/>
        <v>16.582399999999218</v>
      </c>
      <c r="BM3439" s="137">
        <f t="shared" si="631"/>
        <v>2.0296742425195982E-2</v>
      </c>
      <c r="BN3439" s="137">
        <f t="shared" si="632"/>
        <v>4.7731991300745125E-5</v>
      </c>
      <c r="BO3439" s="137">
        <f t="shared" si="633"/>
        <v>4.7731991300745125E-5</v>
      </c>
      <c r="BP3439" s="137" t="str">
        <f t="shared" si="629"/>
        <v/>
      </c>
    </row>
    <row r="3440" spans="63:68" ht="20.100000000000001" customHeight="1" x14ac:dyDescent="0.25">
      <c r="BK3440" s="137">
        <v>2593</v>
      </c>
      <c r="BL3440" s="137">
        <f t="shared" si="630"/>
        <v>16.588799999999218</v>
      </c>
      <c r="BM3440" s="137">
        <f t="shared" si="631"/>
        <v>2.0249010433895237E-2</v>
      </c>
      <c r="BN3440" s="137">
        <f t="shared" si="632"/>
        <v>4.7625405913177127E-5</v>
      </c>
      <c r="BO3440" s="137">
        <f t="shared" si="633"/>
        <v>4.7625405913177127E-5</v>
      </c>
      <c r="BP3440" s="137" t="str">
        <f t="shared" si="629"/>
        <v/>
      </c>
    </row>
    <row r="3441" spans="63:68" ht="20.100000000000001" customHeight="1" x14ac:dyDescent="0.25">
      <c r="BK3441" s="137">
        <v>2594</v>
      </c>
      <c r="BL3441" s="137">
        <f t="shared" si="630"/>
        <v>16.595199999999217</v>
      </c>
      <c r="BM3441" s="137">
        <f t="shared" si="631"/>
        <v>2.020138502798206E-2</v>
      </c>
      <c r="BN3441" s="137">
        <f t="shared" si="632"/>
        <v>4.7519040854957645E-5</v>
      </c>
      <c r="BO3441" s="137">
        <f t="shared" si="633"/>
        <v>4.7519040854957645E-5</v>
      </c>
      <c r="BP3441" s="137" t="str">
        <f t="shared" si="629"/>
        <v/>
      </c>
    </row>
    <row r="3442" spans="63:68" ht="20.100000000000001" customHeight="1" x14ac:dyDescent="0.25">
      <c r="BK3442" s="137">
        <v>2595</v>
      </c>
      <c r="BL3442" s="137">
        <f t="shared" si="630"/>
        <v>16.601599999999216</v>
      </c>
      <c r="BM3442" s="137">
        <f t="shared" si="631"/>
        <v>2.0153865987127102E-2</v>
      </c>
      <c r="BN3442" s="137">
        <f t="shared" si="632"/>
        <v>4.741289572672211E-5</v>
      </c>
      <c r="BO3442" s="137">
        <f t="shared" si="633"/>
        <v>4.741289572672211E-5</v>
      </c>
      <c r="BP3442" s="137" t="str">
        <f t="shared" si="629"/>
        <v/>
      </c>
    </row>
    <row r="3443" spans="63:68" ht="20.100000000000001" customHeight="1" x14ac:dyDescent="0.25">
      <c r="BK3443" s="137">
        <v>2596</v>
      </c>
      <c r="BL3443" s="137">
        <f t="shared" si="630"/>
        <v>16.607999999999215</v>
      </c>
      <c r="BM3443" s="137">
        <f t="shared" si="631"/>
        <v>2.010645309140038E-2</v>
      </c>
      <c r="BN3443" s="137">
        <f t="shared" si="632"/>
        <v>4.7306970129536163E-5</v>
      </c>
      <c r="BO3443" s="137">
        <f t="shared" si="633"/>
        <v>4.7306970129536163E-5</v>
      </c>
      <c r="BP3443" s="137" t="str">
        <f t="shared" si="629"/>
        <v/>
      </c>
    </row>
    <row r="3444" spans="63:68" ht="20.100000000000001" customHeight="1" x14ac:dyDescent="0.25">
      <c r="BK3444" s="137">
        <v>2597</v>
      </c>
      <c r="BL3444" s="137">
        <f t="shared" si="630"/>
        <v>16.614399999999215</v>
      </c>
      <c r="BM3444" s="137">
        <f t="shared" si="631"/>
        <v>2.0059146121270844E-2</v>
      </c>
      <c r="BN3444" s="137">
        <f t="shared" si="632"/>
        <v>4.7201263665058724E-5</v>
      </c>
      <c r="BO3444" s="137">
        <f t="shared" si="633"/>
        <v>4.7201263665058724E-5</v>
      </c>
      <c r="BP3444" s="137" t="str">
        <f t="shared" si="629"/>
        <v/>
      </c>
    </row>
    <row r="3445" spans="63:68" ht="20.100000000000001" customHeight="1" x14ac:dyDescent="0.25">
      <c r="BK3445" s="137">
        <v>2598</v>
      </c>
      <c r="BL3445" s="137">
        <f t="shared" si="630"/>
        <v>16.620799999999214</v>
      </c>
      <c r="BM3445" s="137">
        <f t="shared" si="631"/>
        <v>2.0011944857605785E-2</v>
      </c>
      <c r="BN3445" s="137">
        <f t="shared" si="632"/>
        <v>4.7095775935420553E-5</v>
      </c>
      <c r="BO3445" s="137">
        <f t="shared" si="633"/>
        <v>4.7095775935420553E-5</v>
      </c>
      <c r="BP3445" s="137" t="str">
        <f t="shared" si="629"/>
        <v/>
      </c>
    </row>
    <row r="3446" spans="63:68" ht="20.100000000000001" customHeight="1" x14ac:dyDescent="0.25">
      <c r="BK3446" s="137">
        <v>2599</v>
      </c>
      <c r="BL3446" s="137">
        <f t="shared" si="630"/>
        <v>16.627199999999213</v>
      </c>
      <c r="BM3446" s="137">
        <f t="shared" si="631"/>
        <v>1.9964849081670365E-2</v>
      </c>
      <c r="BN3446" s="137">
        <f t="shared" si="632"/>
        <v>4.6990506543425486E-5</v>
      </c>
      <c r="BO3446" s="137">
        <f t="shared" si="633"/>
        <v>4.6990506543425486E-5</v>
      </c>
      <c r="BP3446" s="137" t="str">
        <f t="shared" si="629"/>
        <v/>
      </c>
    </row>
    <row r="3447" spans="63:68" ht="20.100000000000001" customHeight="1" x14ac:dyDescent="0.25">
      <c r="BK3447" s="137">
        <v>2600</v>
      </c>
      <c r="BL3447" s="137">
        <f t="shared" si="630"/>
        <v>16.633599999999213</v>
      </c>
      <c r="BM3447" s="137">
        <f t="shared" si="631"/>
        <v>1.9917858575126939E-2</v>
      </c>
      <c r="BN3447" s="137">
        <f t="shared" si="632"/>
        <v>4.6885455092279815E-5</v>
      </c>
      <c r="BO3447" s="137">
        <f t="shared" si="633"/>
        <v>4.6885455092279815E-5</v>
      </c>
      <c r="BP3447" s="137" t="str">
        <f t="shared" si="629"/>
        <v/>
      </c>
    </row>
    <row r="3448" spans="63:68" ht="20.100000000000001" customHeight="1" x14ac:dyDescent="0.25">
      <c r="BK3448" s="137">
        <v>2601</v>
      </c>
      <c r="BL3448" s="137">
        <f t="shared" si="630"/>
        <v>16.639999999999212</v>
      </c>
      <c r="BM3448" s="137">
        <f t="shared" si="631"/>
        <v>1.9870973120034659E-2</v>
      </c>
      <c r="BN3448" s="137">
        <f t="shared" si="632"/>
        <v>4.6780621185800453E-5</v>
      </c>
      <c r="BO3448" s="137">
        <f t="shared" si="633"/>
        <v>4.6780621185800453E-5</v>
      </c>
      <c r="BP3448" s="137" t="str">
        <f t="shared" si="629"/>
        <v/>
      </c>
    </row>
    <row r="3449" spans="63:68" ht="20.100000000000001" customHeight="1" x14ac:dyDescent="0.25">
      <c r="BK3449" s="137">
        <v>2602</v>
      </c>
      <c r="BL3449" s="137">
        <f t="shared" si="630"/>
        <v>16.646399999999211</v>
      </c>
      <c r="BM3449" s="137">
        <f t="shared" si="631"/>
        <v>1.9824192498848859E-2</v>
      </c>
      <c r="BN3449" s="137">
        <f t="shared" si="632"/>
        <v>4.667600442832473E-5</v>
      </c>
      <c r="BO3449" s="137">
        <f t="shared" si="633"/>
        <v>4.667600442832473E-5</v>
      </c>
      <c r="BP3449" s="137" t="str">
        <f t="shared" si="629"/>
        <v/>
      </c>
    </row>
    <row r="3450" spans="63:68" ht="20.100000000000001" customHeight="1" x14ac:dyDescent="0.25">
      <c r="BK3450" s="137">
        <v>2603</v>
      </c>
      <c r="BL3450" s="137">
        <f t="shared" si="630"/>
        <v>16.65279999999921</v>
      </c>
      <c r="BM3450" s="137">
        <f t="shared" si="631"/>
        <v>1.9777516494420534E-2</v>
      </c>
      <c r="BN3450" s="137">
        <f t="shared" si="632"/>
        <v>4.6571604424686108E-5</v>
      </c>
      <c r="BO3450" s="137">
        <f t="shared" si="633"/>
        <v>4.6571604424686108E-5</v>
      </c>
      <c r="BP3450" s="137" t="str">
        <f t="shared" si="629"/>
        <v/>
      </c>
    </row>
    <row r="3451" spans="63:68" ht="20.100000000000001" customHeight="1" x14ac:dyDescent="0.25">
      <c r="BK3451" s="137">
        <v>2604</v>
      </c>
      <c r="BL3451" s="137">
        <f t="shared" si="630"/>
        <v>16.65919999999921</v>
      </c>
      <c r="BM3451" s="137">
        <f t="shared" si="631"/>
        <v>1.9730944889995848E-2</v>
      </c>
      <c r="BN3451" s="137">
        <f t="shared" si="632"/>
        <v>4.6467420780415408E-5</v>
      </c>
      <c r="BO3451" s="137">
        <f t="shared" si="633"/>
        <v>4.6467420780415408E-5</v>
      </c>
      <c r="BP3451" s="137" t="str">
        <f t="shared" si="629"/>
        <v/>
      </c>
    </row>
    <row r="3452" spans="63:68" ht="20.100000000000001" customHeight="1" x14ac:dyDescent="0.25">
      <c r="BK3452" s="137">
        <v>2605</v>
      </c>
      <c r="BL3452" s="137">
        <f t="shared" si="630"/>
        <v>16.665599999999209</v>
      </c>
      <c r="BM3452" s="137">
        <f t="shared" si="631"/>
        <v>1.9684477469215433E-2</v>
      </c>
      <c r="BN3452" s="137">
        <f t="shared" si="632"/>
        <v>4.6363453101348762E-5</v>
      </c>
      <c r="BO3452" s="137">
        <f t="shared" si="633"/>
        <v>4.6363453101348762E-5</v>
      </c>
      <c r="BP3452" s="137" t="str">
        <f t="shared" si="629"/>
        <v/>
      </c>
    </row>
    <row r="3453" spans="63:68" ht="20.100000000000001" customHeight="1" x14ac:dyDescent="0.25">
      <c r="BK3453" s="137">
        <v>2606</v>
      </c>
      <c r="BL3453" s="137">
        <f t="shared" si="630"/>
        <v>16.671999999999208</v>
      </c>
      <c r="BM3453" s="137">
        <f t="shared" si="631"/>
        <v>1.9638114016114084E-2</v>
      </c>
      <c r="BN3453" s="137">
        <f t="shared" si="632"/>
        <v>4.6259700994064762E-5</v>
      </c>
      <c r="BO3453" s="137">
        <f t="shared" si="633"/>
        <v>4.6259700994064762E-5</v>
      </c>
      <c r="BP3453" s="137" t="str">
        <f t="shared" si="629"/>
        <v/>
      </c>
    </row>
    <row r="3454" spans="63:68" ht="20.100000000000001" customHeight="1" x14ac:dyDescent="0.25">
      <c r="BK3454" s="137">
        <v>2607</v>
      </c>
      <c r="BL3454" s="137">
        <f t="shared" si="630"/>
        <v>16.678399999999208</v>
      </c>
      <c r="BM3454" s="137">
        <f t="shared" si="631"/>
        <v>1.9591854315120019E-2</v>
      </c>
      <c r="BN3454" s="137">
        <f t="shared" si="632"/>
        <v>4.61561640655965E-5</v>
      </c>
      <c r="BO3454" s="137">
        <f t="shared" si="633"/>
        <v>4.61561640655965E-5</v>
      </c>
      <c r="BP3454" s="137" t="str">
        <f t="shared" si="629"/>
        <v/>
      </c>
    </row>
    <row r="3455" spans="63:68" ht="20.100000000000001" customHeight="1" x14ac:dyDescent="0.25">
      <c r="BK3455" s="137">
        <v>2608</v>
      </c>
      <c r="BL3455" s="137">
        <f t="shared" si="630"/>
        <v>16.684799999999207</v>
      </c>
      <c r="BM3455" s="137">
        <f t="shared" si="631"/>
        <v>1.9545698151054423E-2</v>
      </c>
      <c r="BN3455" s="137">
        <f t="shared" si="632"/>
        <v>4.6052841923494015E-5</v>
      </c>
      <c r="BO3455" s="137">
        <f t="shared" si="633"/>
        <v>4.6052841923494015E-5</v>
      </c>
      <c r="BP3455" s="137" t="str">
        <f t="shared" si="629"/>
        <v/>
      </c>
    </row>
    <row r="3456" spans="63:68" ht="20.100000000000001" customHeight="1" x14ac:dyDescent="0.25">
      <c r="BK3456" s="137">
        <v>2609</v>
      </c>
      <c r="BL3456" s="137">
        <f t="shared" si="630"/>
        <v>16.691199999999206</v>
      </c>
      <c r="BM3456" s="137">
        <f t="shared" si="631"/>
        <v>1.9499645309130929E-2</v>
      </c>
      <c r="BN3456" s="137">
        <f t="shared" si="632"/>
        <v>4.5949734175852047E-5</v>
      </c>
      <c r="BO3456" s="137">
        <f t="shared" si="633"/>
        <v>4.5949734175852047E-5</v>
      </c>
      <c r="BP3456" s="137" t="str">
        <f t="shared" si="629"/>
        <v/>
      </c>
    </row>
    <row r="3457" spans="63:68" ht="20.100000000000001" customHeight="1" x14ac:dyDescent="0.25">
      <c r="BK3457" s="137">
        <v>2610</v>
      </c>
      <c r="BL3457" s="137">
        <f t="shared" si="630"/>
        <v>16.697599999999206</v>
      </c>
      <c r="BM3457" s="137">
        <f t="shared" si="631"/>
        <v>1.9453695574955077E-2</v>
      </c>
      <c r="BN3457" s="137">
        <f t="shared" si="632"/>
        <v>4.5846840431407188E-5</v>
      </c>
      <c r="BO3457" s="137">
        <f t="shared" si="633"/>
        <v>4.5846840431407188E-5</v>
      </c>
      <c r="BP3457" s="137" t="str">
        <f t="shared" si="629"/>
        <v/>
      </c>
    </row>
    <row r="3458" spans="63:68" ht="20.100000000000001" customHeight="1" x14ac:dyDescent="0.25">
      <c r="BK3458" s="137">
        <v>2611</v>
      </c>
      <c r="BL3458" s="137">
        <f t="shared" si="630"/>
        <v>16.703999999999205</v>
      </c>
      <c r="BM3458" s="137">
        <f t="shared" si="631"/>
        <v>1.9407848734523669E-2</v>
      </c>
      <c r="BN3458" s="137">
        <f t="shared" si="632"/>
        <v>4.5744160299263786E-5</v>
      </c>
      <c r="BO3458" s="137">
        <f t="shared" si="633"/>
        <v>4.5744160299263786E-5</v>
      </c>
      <c r="BP3458" s="137" t="str">
        <f t="shared" si="629"/>
        <v/>
      </c>
    </row>
    <row r="3459" spans="63:68" ht="20.100000000000001" customHeight="1" x14ac:dyDescent="0.25">
      <c r="BK3459" s="137">
        <v>2612</v>
      </c>
      <c r="BL3459" s="137">
        <f t="shared" si="630"/>
        <v>16.710399999999204</v>
      </c>
      <c r="BM3459" s="137">
        <f t="shared" si="631"/>
        <v>1.9362104574224406E-2</v>
      </c>
      <c r="BN3459" s="137">
        <f t="shared" si="632"/>
        <v>4.5641693389188859E-5</v>
      </c>
      <c r="BO3459" s="137">
        <f t="shared" si="633"/>
        <v>4.5641693389188859E-5</v>
      </c>
      <c r="BP3459" s="137" t="str">
        <f t="shared" si="629"/>
        <v/>
      </c>
    </row>
    <row r="3460" spans="63:68" ht="20.100000000000001" customHeight="1" x14ac:dyDescent="0.25">
      <c r="BK3460" s="137">
        <v>2613</v>
      </c>
      <c r="BL3460" s="137">
        <f t="shared" si="630"/>
        <v>16.716799999999203</v>
      </c>
      <c r="BM3460" s="137">
        <f t="shared" si="631"/>
        <v>1.9316462880835217E-2</v>
      </c>
      <c r="BN3460" s="137">
        <f t="shared" si="632"/>
        <v>4.5539439311473306E-5</v>
      </c>
      <c r="BO3460" s="137">
        <f t="shared" si="633"/>
        <v>4.5539439311473306E-5</v>
      </c>
      <c r="BP3460" s="137" t="str">
        <f t="shared" si="629"/>
        <v/>
      </c>
    </row>
    <row r="3461" spans="63:68" ht="20.100000000000001" customHeight="1" x14ac:dyDescent="0.25">
      <c r="BK3461" s="137">
        <v>2614</v>
      </c>
      <c r="BL3461" s="137">
        <f t="shared" si="630"/>
        <v>16.723199999999203</v>
      </c>
      <c r="BM3461" s="137">
        <f t="shared" si="631"/>
        <v>1.9270923441523743E-2</v>
      </c>
      <c r="BN3461" s="137">
        <f t="shared" si="632"/>
        <v>4.543739767691804E-5</v>
      </c>
      <c r="BO3461" s="137">
        <f t="shared" si="633"/>
        <v>4.543739767691804E-5</v>
      </c>
      <c r="BP3461" s="137" t="str">
        <f t="shared" si="629"/>
        <v/>
      </c>
    </row>
    <row r="3462" spans="63:68" ht="20.100000000000001" customHeight="1" x14ac:dyDescent="0.25">
      <c r="BK3462" s="137">
        <v>2615</v>
      </c>
      <c r="BL3462" s="137">
        <f t="shared" si="630"/>
        <v>16.729599999999202</v>
      </c>
      <c r="BM3462" s="137">
        <f t="shared" si="631"/>
        <v>1.9225486043846825E-2</v>
      </c>
      <c r="BN3462" s="137">
        <f t="shared" si="632"/>
        <v>4.5335568096833978E-5</v>
      </c>
      <c r="BO3462" s="137">
        <f t="shared" si="633"/>
        <v>4.5335568096833978E-5</v>
      </c>
      <c r="BP3462" s="137" t="str">
        <f t="shared" si="629"/>
        <v/>
      </c>
    </row>
    <row r="3463" spans="63:68" ht="20.100000000000001" customHeight="1" x14ac:dyDescent="0.25">
      <c r="BK3463" s="137">
        <v>2616</v>
      </c>
      <c r="BL3463" s="137">
        <f t="shared" si="630"/>
        <v>16.735999999999201</v>
      </c>
      <c r="BM3463" s="137">
        <f t="shared" si="631"/>
        <v>1.9180150475749991E-2</v>
      </c>
      <c r="BN3463" s="137">
        <f t="shared" si="632"/>
        <v>4.5233950183194704E-5</v>
      </c>
      <c r="BO3463" s="137">
        <f t="shared" si="633"/>
        <v>4.5233950183194704E-5</v>
      </c>
      <c r="BP3463" s="137" t="str">
        <f t="shared" si="629"/>
        <v/>
      </c>
    </row>
    <row r="3464" spans="63:68" ht="20.100000000000001" customHeight="1" x14ac:dyDescent="0.25">
      <c r="BK3464" s="137">
        <v>2617</v>
      </c>
      <c r="BL3464" s="137">
        <f t="shared" si="630"/>
        <v>16.742399999999201</v>
      </c>
      <c r="BM3464" s="137">
        <f t="shared" si="631"/>
        <v>1.9134916525566797E-2</v>
      </c>
      <c r="BN3464" s="137">
        <f t="shared" si="632"/>
        <v>4.5132543548313808E-5</v>
      </c>
      <c r="BO3464" s="137">
        <f t="shared" si="633"/>
        <v>4.5132543548313808E-5</v>
      </c>
      <c r="BP3464" s="137" t="str">
        <f t="shared" si="629"/>
        <v/>
      </c>
    </row>
    <row r="3465" spans="63:68" ht="20.100000000000001" customHeight="1" x14ac:dyDescent="0.25">
      <c r="BK3465" s="137">
        <v>2618</v>
      </c>
      <c r="BL3465" s="137">
        <f t="shared" si="630"/>
        <v>16.7487999999992</v>
      </c>
      <c r="BM3465" s="137">
        <f t="shared" si="631"/>
        <v>1.9089783982018483E-2</v>
      </c>
      <c r="BN3465" s="137">
        <f t="shared" si="632"/>
        <v>4.5031347805191829E-5</v>
      </c>
      <c r="BO3465" s="137">
        <f t="shared" si="633"/>
        <v>4.5031347805191829E-5</v>
      </c>
      <c r="BP3465" s="137" t="str">
        <f t="shared" si="629"/>
        <v/>
      </c>
    </row>
    <row r="3466" spans="63:68" ht="20.100000000000001" customHeight="1" x14ac:dyDescent="0.25">
      <c r="BK3466" s="137">
        <v>2619</v>
      </c>
      <c r="BL3466" s="137">
        <f t="shared" si="630"/>
        <v>16.755199999999199</v>
      </c>
      <c r="BM3466" s="137">
        <f t="shared" si="631"/>
        <v>1.9044752634213291E-2</v>
      </c>
      <c r="BN3466" s="137">
        <f t="shared" si="632"/>
        <v>4.4930362567363602E-5</v>
      </c>
      <c r="BO3466" s="137">
        <f t="shared" si="633"/>
        <v>4.4930362567363602E-5</v>
      </c>
      <c r="BP3466" s="137" t="str">
        <f t="shared" si="629"/>
        <v/>
      </c>
    </row>
    <row r="3467" spans="63:68" ht="20.100000000000001" customHeight="1" x14ac:dyDescent="0.25">
      <c r="BK3467" s="137">
        <v>2620</v>
      </c>
      <c r="BL3467" s="137">
        <f t="shared" si="630"/>
        <v>16.761599999999198</v>
      </c>
      <c r="BM3467" s="137">
        <f t="shared" si="631"/>
        <v>1.8999822271645928E-2</v>
      </c>
      <c r="BN3467" s="137">
        <f t="shared" si="632"/>
        <v>4.4829587448867031E-5</v>
      </c>
      <c r="BO3467" s="137">
        <f t="shared" si="633"/>
        <v>4.4829587448867031E-5</v>
      </c>
      <c r="BP3467" s="137" t="str">
        <f t="shared" si="629"/>
        <v/>
      </c>
    </row>
    <row r="3468" spans="63:68" ht="20.100000000000001" customHeight="1" x14ac:dyDescent="0.25">
      <c r="BK3468" s="137">
        <v>2621</v>
      </c>
      <c r="BL3468" s="137">
        <f t="shared" si="630"/>
        <v>16.767999999999198</v>
      </c>
      <c r="BM3468" s="137">
        <f t="shared" si="631"/>
        <v>1.895499268419706E-2</v>
      </c>
      <c r="BN3468" s="137">
        <f t="shared" si="632"/>
        <v>4.472902206424309E-5</v>
      </c>
      <c r="BO3468" s="137">
        <f t="shared" si="633"/>
        <v>4.472902206424309E-5</v>
      </c>
      <c r="BP3468" s="137" t="str">
        <f t="shared" si="629"/>
        <v/>
      </c>
    </row>
    <row r="3469" spans="63:68" ht="20.100000000000001" customHeight="1" x14ac:dyDescent="0.25">
      <c r="BK3469" s="137">
        <v>2622</v>
      </c>
      <c r="BL3469" s="137">
        <f t="shared" si="630"/>
        <v>16.774399999999197</v>
      </c>
      <c r="BM3469" s="137">
        <f t="shared" si="631"/>
        <v>1.8910263662132817E-2</v>
      </c>
      <c r="BN3469" s="137">
        <f t="shared" si="632"/>
        <v>4.4628666028587866E-5</v>
      </c>
      <c r="BO3469" s="137">
        <f t="shared" si="633"/>
        <v>4.4628666028587866E-5</v>
      </c>
      <c r="BP3469" s="137" t="str">
        <f t="shared" si="629"/>
        <v/>
      </c>
    </row>
    <row r="3470" spans="63:68" ht="20.100000000000001" customHeight="1" x14ac:dyDescent="0.25">
      <c r="BK3470" s="137">
        <v>2623</v>
      </c>
      <c r="BL3470" s="137">
        <f t="shared" si="630"/>
        <v>16.780799999999196</v>
      </c>
      <c r="BM3470" s="137">
        <f t="shared" si="631"/>
        <v>1.886563499610423E-2</v>
      </c>
      <c r="BN3470" s="137">
        <f t="shared" si="632"/>
        <v>4.4528518957594188E-5</v>
      </c>
      <c r="BO3470" s="137">
        <f t="shared" si="633"/>
        <v>4.4528518957594188E-5</v>
      </c>
      <c r="BP3470" s="137" t="str">
        <f t="shared" si="629"/>
        <v/>
      </c>
    </row>
    <row r="3471" spans="63:68" ht="20.100000000000001" customHeight="1" x14ac:dyDescent="0.25">
      <c r="BK3471" s="137">
        <v>2624</v>
      </c>
      <c r="BL3471" s="137">
        <f t="shared" si="630"/>
        <v>16.787199999999196</v>
      </c>
      <c r="BM3471" s="137">
        <f t="shared" si="631"/>
        <v>1.8821106477146635E-2</v>
      </c>
      <c r="BN3471" s="137">
        <f t="shared" si="632"/>
        <v>4.4428580467485712E-5</v>
      </c>
      <c r="BO3471" s="137">
        <f t="shared" si="633"/>
        <v>4.4428580467485712E-5</v>
      </c>
      <c r="BP3471" s="137" t="str">
        <f t="shared" si="629"/>
        <v/>
      </c>
    </row>
    <row r="3472" spans="63:68" ht="20.100000000000001" customHeight="1" x14ac:dyDescent="0.25">
      <c r="BK3472" s="137">
        <v>2625</v>
      </c>
      <c r="BL3472" s="137">
        <f t="shared" si="630"/>
        <v>16.793599999999195</v>
      </c>
      <c r="BM3472" s="137">
        <f t="shared" si="631"/>
        <v>1.877667789667915E-2</v>
      </c>
      <c r="BN3472" s="137">
        <f t="shared" si="632"/>
        <v>4.4328850174860795E-5</v>
      </c>
      <c r="BO3472" s="137">
        <f t="shared" si="633"/>
        <v>4.4328850174860795E-5</v>
      </c>
      <c r="BP3472" s="137" t="str">
        <f t="shared" ref="BP3472:BP3535" si="634">IF($BM3472&lt;(1-$BI$860),$BN3472,"")</f>
        <v/>
      </c>
    </row>
    <row r="3473" spans="63:68" ht="20.100000000000001" customHeight="1" x14ac:dyDescent="0.25">
      <c r="BK3473" s="137">
        <v>2626</v>
      </c>
      <c r="BL3473" s="137">
        <f t="shared" si="630"/>
        <v>16.799999999999194</v>
      </c>
      <c r="BM3473" s="137">
        <f t="shared" si="631"/>
        <v>1.8732349046504289E-2</v>
      </c>
      <c r="BN3473" s="137">
        <f t="shared" si="632"/>
        <v>4.4229327697084542E-5</v>
      </c>
      <c r="BO3473" s="137">
        <f t="shared" si="633"/>
        <v>4.4229327697084542E-5</v>
      </c>
      <c r="BP3473" s="137" t="str">
        <f t="shared" si="634"/>
        <v/>
      </c>
    </row>
    <row r="3474" spans="63:68" ht="20.100000000000001" customHeight="1" x14ac:dyDescent="0.25">
      <c r="BK3474" s="137">
        <v>2627</v>
      </c>
      <c r="BL3474" s="137">
        <f t="shared" si="630"/>
        <v>16.806399999999194</v>
      </c>
      <c r="BM3474" s="137">
        <f t="shared" si="631"/>
        <v>1.8688119718807204E-2</v>
      </c>
      <c r="BN3474" s="137">
        <f t="shared" si="632"/>
        <v>4.413001265192798E-5</v>
      </c>
      <c r="BO3474" s="137">
        <f t="shared" si="633"/>
        <v>4.413001265192798E-5</v>
      </c>
      <c r="BP3474" s="137" t="str">
        <f t="shared" si="634"/>
        <v/>
      </c>
    </row>
    <row r="3475" spans="63:68" ht="20.100000000000001" customHeight="1" x14ac:dyDescent="0.25">
      <c r="BK3475" s="137">
        <v>2628</v>
      </c>
      <c r="BL3475" s="137">
        <f t="shared" si="630"/>
        <v>16.812799999999193</v>
      </c>
      <c r="BM3475" s="137">
        <f t="shared" si="631"/>
        <v>1.8643989706155276E-2</v>
      </c>
      <c r="BN3475" s="137">
        <f t="shared" si="632"/>
        <v>4.4030904657710312E-5</v>
      </c>
      <c r="BO3475" s="137">
        <f t="shared" si="633"/>
        <v>4.4030904657710312E-5</v>
      </c>
      <c r="BP3475" s="137" t="str">
        <f t="shared" si="634"/>
        <v/>
      </c>
    </row>
    <row r="3476" spans="63:68" ht="20.100000000000001" customHeight="1" x14ac:dyDescent="0.25">
      <c r="BK3476" s="137">
        <v>2629</v>
      </c>
      <c r="BL3476" s="137">
        <f t="shared" si="630"/>
        <v>16.819199999999192</v>
      </c>
      <c r="BM3476" s="137">
        <f t="shared" si="631"/>
        <v>1.8599958801497566E-2</v>
      </c>
      <c r="BN3476" s="137">
        <f t="shared" si="632"/>
        <v>4.3932003333312791E-5</v>
      </c>
      <c r="BO3476" s="137">
        <f t="shared" si="633"/>
        <v>4.3932003333312791E-5</v>
      </c>
      <c r="BP3476" s="137" t="str">
        <f t="shared" si="634"/>
        <v/>
      </c>
    </row>
    <row r="3477" spans="63:68" ht="20.100000000000001" customHeight="1" x14ac:dyDescent="0.25">
      <c r="BK3477" s="137">
        <v>2630</v>
      </c>
      <c r="BL3477" s="137">
        <f t="shared" si="630"/>
        <v>16.825599999999191</v>
      </c>
      <c r="BM3477" s="137">
        <f t="shared" si="631"/>
        <v>1.8556026798164253E-2</v>
      </c>
      <c r="BN3477" s="137">
        <f t="shared" si="632"/>
        <v>4.3833308298140555E-5</v>
      </c>
      <c r="BO3477" s="137">
        <f t="shared" si="633"/>
        <v>4.3833308298140555E-5</v>
      </c>
      <c r="BP3477" s="137" t="str">
        <f t="shared" si="634"/>
        <v/>
      </c>
    </row>
    <row r="3478" spans="63:68" ht="20.100000000000001" customHeight="1" x14ac:dyDescent="0.25">
      <c r="BK3478" s="137">
        <v>2631</v>
      </c>
      <c r="BL3478" s="137">
        <f t="shared" si="630"/>
        <v>16.831999999999191</v>
      </c>
      <c r="BM3478" s="137">
        <f t="shared" si="631"/>
        <v>1.8512193489866113E-2</v>
      </c>
      <c r="BN3478" s="137">
        <f t="shared" si="632"/>
        <v>4.3734819172150385E-5</v>
      </c>
      <c r="BO3478" s="137">
        <f t="shared" si="633"/>
        <v>4.3734819172150385E-5</v>
      </c>
      <c r="BP3478" s="137" t="str">
        <f t="shared" si="634"/>
        <v/>
      </c>
    </row>
    <row r="3479" spans="63:68" ht="20.100000000000001" customHeight="1" x14ac:dyDescent="0.25">
      <c r="BK3479" s="137">
        <v>2632</v>
      </c>
      <c r="BL3479" s="137">
        <f t="shared" si="630"/>
        <v>16.83839999999919</v>
      </c>
      <c r="BM3479" s="137">
        <f t="shared" si="631"/>
        <v>1.8468458670693962E-2</v>
      </c>
      <c r="BN3479" s="137">
        <f t="shared" si="632"/>
        <v>4.3636535575763968E-5</v>
      </c>
      <c r="BO3479" s="137">
        <f t="shared" si="633"/>
        <v>4.3636535575763968E-5</v>
      </c>
      <c r="BP3479" s="137" t="str">
        <f t="shared" si="634"/>
        <v/>
      </c>
    </row>
    <row r="3480" spans="63:68" ht="20.100000000000001" customHeight="1" x14ac:dyDescent="0.25">
      <c r="BK3480" s="137">
        <v>2633</v>
      </c>
      <c r="BL3480" s="137">
        <f t="shared" si="630"/>
        <v>16.844799999999189</v>
      </c>
      <c r="BM3480" s="137">
        <f t="shared" si="631"/>
        <v>1.8424822135118198E-2</v>
      </c>
      <c r="BN3480" s="137">
        <f t="shared" si="632"/>
        <v>4.3538457130072594E-5</v>
      </c>
      <c r="BO3480" s="137">
        <f t="shared" si="633"/>
        <v>4.3538457130072594E-5</v>
      </c>
      <c r="BP3480" s="137" t="str">
        <f t="shared" si="634"/>
        <v/>
      </c>
    </row>
    <row r="3481" spans="63:68" ht="20.100000000000001" customHeight="1" x14ac:dyDescent="0.25">
      <c r="BK3481" s="137">
        <v>2634</v>
      </c>
      <c r="BL3481" s="137">
        <f t="shared" si="630"/>
        <v>16.851199999999189</v>
      </c>
      <c r="BM3481" s="137">
        <f t="shared" si="631"/>
        <v>1.8381283677988126E-2</v>
      </c>
      <c r="BN3481" s="137">
        <f t="shared" si="632"/>
        <v>4.3440583456552662E-5</v>
      </c>
      <c r="BO3481" s="137">
        <f t="shared" si="633"/>
        <v>4.3440583456552662E-5</v>
      </c>
      <c r="BP3481" s="137" t="str">
        <f t="shared" si="634"/>
        <v/>
      </c>
    </row>
    <row r="3482" spans="63:68" ht="20.100000000000001" customHeight="1" x14ac:dyDescent="0.25">
      <c r="BK3482" s="137">
        <v>2635</v>
      </c>
      <c r="BL3482" s="137">
        <f t="shared" si="630"/>
        <v>16.857599999999188</v>
      </c>
      <c r="BM3482" s="137">
        <f t="shared" si="631"/>
        <v>1.8337843094531573E-2</v>
      </c>
      <c r="BN3482" s="137">
        <f t="shared" si="632"/>
        <v>4.3342914177370989E-5</v>
      </c>
      <c r="BO3482" s="137">
        <f t="shared" si="633"/>
        <v>4.3342914177370989E-5</v>
      </c>
      <c r="BP3482" s="137" t="str">
        <f t="shared" si="634"/>
        <v/>
      </c>
    </row>
    <row r="3483" spans="63:68" ht="20.100000000000001" customHeight="1" x14ac:dyDescent="0.25">
      <c r="BK3483" s="137">
        <v>2636</v>
      </c>
      <c r="BL3483" s="137">
        <f t="shared" si="630"/>
        <v>16.863999999999187</v>
      </c>
      <c r="BM3483" s="137">
        <f t="shared" si="631"/>
        <v>1.8294500180354202E-2</v>
      </c>
      <c r="BN3483" s="137">
        <f t="shared" si="632"/>
        <v>4.324544891504481E-5</v>
      </c>
      <c r="BO3483" s="137">
        <f t="shared" si="633"/>
        <v>4.324544891504481E-5</v>
      </c>
      <c r="BP3483" s="137" t="str">
        <f t="shared" si="634"/>
        <v/>
      </c>
    </row>
    <row r="3484" spans="63:68" ht="20.100000000000001" customHeight="1" x14ac:dyDescent="0.25">
      <c r="BK3484" s="137">
        <v>2637</v>
      </c>
      <c r="BL3484" s="137">
        <f t="shared" si="630"/>
        <v>16.870399999999186</v>
      </c>
      <c r="BM3484" s="137">
        <f t="shared" si="631"/>
        <v>1.8251254731439157E-2</v>
      </c>
      <c r="BN3484" s="137">
        <f t="shared" si="632"/>
        <v>4.3148187292840756E-5</v>
      </c>
      <c r="BO3484" s="137">
        <f t="shared" si="633"/>
        <v>4.3148187292840756E-5</v>
      </c>
      <c r="BP3484" s="137" t="str">
        <f t="shared" si="634"/>
        <v/>
      </c>
    </row>
    <row r="3485" spans="63:68" ht="20.100000000000001" customHeight="1" x14ac:dyDescent="0.25">
      <c r="BK3485" s="137">
        <v>2638</v>
      </c>
      <c r="BL3485" s="137">
        <f t="shared" si="630"/>
        <v>16.876799999999186</v>
      </c>
      <c r="BM3485" s="137">
        <f t="shared" si="631"/>
        <v>1.8208106544146316E-2</v>
      </c>
      <c r="BN3485" s="137">
        <f t="shared" si="632"/>
        <v>4.3051128934320365E-5</v>
      </c>
      <c r="BO3485" s="137">
        <f t="shared" si="633"/>
        <v>4.3051128934320365E-5</v>
      </c>
      <c r="BP3485" s="137" t="str">
        <f t="shared" si="634"/>
        <v/>
      </c>
    </row>
    <row r="3486" spans="63:68" ht="20.100000000000001" customHeight="1" x14ac:dyDescent="0.25">
      <c r="BK3486" s="137">
        <v>2639</v>
      </c>
      <c r="BL3486" s="137">
        <f t="shared" si="630"/>
        <v>16.883199999999185</v>
      </c>
      <c r="BM3486" s="137">
        <f t="shared" si="631"/>
        <v>1.8165055415211996E-2</v>
      </c>
      <c r="BN3486" s="137">
        <f t="shared" si="632"/>
        <v>4.2954273463801512E-5</v>
      </c>
      <c r="BO3486" s="137">
        <f t="shared" si="633"/>
        <v>4.2954273463801512E-5</v>
      </c>
      <c r="BP3486" s="137" t="str">
        <f t="shared" si="634"/>
        <v/>
      </c>
    </row>
    <row r="3487" spans="63:68" ht="20.100000000000001" customHeight="1" x14ac:dyDescent="0.25">
      <c r="BK3487" s="137">
        <v>2640</v>
      </c>
      <c r="BL3487" s="137">
        <f t="shared" si="630"/>
        <v>16.889599999999184</v>
      </c>
      <c r="BM3487" s="137">
        <f t="shared" si="631"/>
        <v>1.8122101141748195E-2</v>
      </c>
      <c r="BN3487" s="137">
        <f t="shared" si="632"/>
        <v>4.2857620506049632E-5</v>
      </c>
      <c r="BO3487" s="137">
        <f t="shared" si="633"/>
        <v>4.2857620506049632E-5</v>
      </c>
      <c r="BP3487" s="137" t="str">
        <f t="shared" si="634"/>
        <v/>
      </c>
    </row>
    <row r="3488" spans="63:68" ht="20.100000000000001" customHeight="1" x14ac:dyDescent="0.25">
      <c r="BK3488" s="137">
        <v>2641</v>
      </c>
      <c r="BL3488" s="137">
        <f t="shared" si="630"/>
        <v>16.895999999999184</v>
      </c>
      <c r="BM3488" s="137">
        <f t="shared" si="631"/>
        <v>1.8079243521242145E-2</v>
      </c>
      <c r="BN3488" s="137">
        <f t="shared" si="632"/>
        <v>4.2761169686291595E-5</v>
      </c>
      <c r="BO3488" s="137">
        <f t="shared" si="633"/>
        <v>4.2761169686291595E-5</v>
      </c>
      <c r="BP3488" s="137" t="str">
        <f t="shared" si="634"/>
        <v/>
      </c>
    </row>
    <row r="3489" spans="63:68" ht="20.100000000000001" customHeight="1" x14ac:dyDescent="0.25">
      <c r="BK3489" s="137">
        <v>2642</v>
      </c>
      <c r="BL3489" s="137">
        <f t="shared" si="630"/>
        <v>16.902399999999183</v>
      </c>
      <c r="BM3489" s="137">
        <f t="shared" si="631"/>
        <v>1.8036482351555853E-2</v>
      </c>
      <c r="BN3489" s="137">
        <f t="shared" si="632"/>
        <v>4.2664920630385711E-5</v>
      </c>
      <c r="BO3489" s="137">
        <f t="shared" si="633"/>
        <v>4.2664920630385711E-5</v>
      </c>
      <c r="BP3489" s="137" t="str">
        <f t="shared" si="634"/>
        <v/>
      </c>
    </row>
    <row r="3490" spans="63:68" ht="20.100000000000001" customHeight="1" x14ac:dyDescent="0.25">
      <c r="BK3490" s="137">
        <v>2643</v>
      </c>
      <c r="BL3490" s="137">
        <f t="shared" si="630"/>
        <v>16.908799999999182</v>
      </c>
      <c r="BM3490" s="137">
        <f t="shared" si="631"/>
        <v>1.7993817430925468E-2</v>
      </c>
      <c r="BN3490" s="137">
        <f t="shared" si="632"/>
        <v>4.256887296469683E-5</v>
      </c>
      <c r="BO3490" s="137">
        <f t="shared" si="633"/>
        <v>4.256887296469683E-5</v>
      </c>
      <c r="BP3490" s="137" t="str">
        <f t="shared" si="634"/>
        <v/>
      </c>
    </row>
    <row r="3491" spans="63:68" ht="20.100000000000001" customHeight="1" x14ac:dyDescent="0.25">
      <c r="BK3491" s="137">
        <v>2644</v>
      </c>
      <c r="BL3491" s="137">
        <f t="shared" si="630"/>
        <v>16.915199999999182</v>
      </c>
      <c r="BM3491" s="137">
        <f t="shared" si="631"/>
        <v>1.7951248557960771E-2</v>
      </c>
      <c r="BN3491" s="137">
        <f t="shared" si="632"/>
        <v>4.2473026316092871E-5</v>
      </c>
      <c r="BO3491" s="137">
        <f t="shared" si="633"/>
        <v>4.2473026316092871E-5</v>
      </c>
      <c r="BP3491" s="137" t="str">
        <f t="shared" si="634"/>
        <v/>
      </c>
    </row>
    <row r="3492" spans="63:68" ht="20.100000000000001" customHeight="1" x14ac:dyDescent="0.25">
      <c r="BK3492" s="137">
        <v>2645</v>
      </c>
      <c r="BL3492" s="137">
        <f t="shared" si="630"/>
        <v>16.921599999999181</v>
      </c>
      <c r="BM3492" s="137">
        <f t="shared" si="631"/>
        <v>1.7908775531644678E-2</v>
      </c>
      <c r="BN3492" s="137">
        <f t="shared" si="632"/>
        <v>4.2377380312045437E-5</v>
      </c>
      <c r="BO3492" s="137">
        <f t="shared" si="633"/>
        <v>4.2377380312045437E-5</v>
      </c>
      <c r="BP3492" s="137" t="str">
        <f t="shared" si="634"/>
        <v/>
      </c>
    </row>
    <row r="3493" spans="63:68" ht="20.100000000000001" customHeight="1" x14ac:dyDescent="0.25">
      <c r="BK3493" s="137">
        <v>2646</v>
      </c>
      <c r="BL3493" s="137">
        <f t="shared" ref="BL3493:BL3556" si="635">BL3492+$BO$845</f>
        <v>16.92799999999918</v>
      </c>
      <c r="BM3493" s="137">
        <f t="shared" ref="BM3493:BM3556" si="636">_xlfn.CHISQ.DIST.RT(BL3493,7)</f>
        <v>1.7866398151332633E-2</v>
      </c>
      <c r="BN3493" s="137">
        <f t="shared" ref="BN3493:BN3556" si="637">BM3493-BM3494</f>
        <v>4.2281934580463282E-5</v>
      </c>
      <c r="BO3493" s="137">
        <f t="shared" ref="BO3493:BO3556" si="638">IF(BM3493&lt;(1-$BI$852),BN3493,"")</f>
        <v>4.2281934580463282E-5</v>
      </c>
      <c r="BP3493" s="137" t="str">
        <f t="shared" si="634"/>
        <v/>
      </c>
    </row>
    <row r="3494" spans="63:68" ht="20.100000000000001" customHeight="1" x14ac:dyDescent="0.25">
      <c r="BK3494" s="137">
        <v>2647</v>
      </c>
      <c r="BL3494" s="137">
        <f t="shared" si="635"/>
        <v>16.934399999999179</v>
      </c>
      <c r="BM3494" s="137">
        <f t="shared" si="636"/>
        <v>1.7824116216752169E-2</v>
      </c>
      <c r="BN3494" s="137">
        <f t="shared" si="637"/>
        <v>4.2186688749893536E-5</v>
      </c>
      <c r="BO3494" s="137">
        <f t="shared" si="638"/>
        <v>4.2186688749893536E-5</v>
      </c>
      <c r="BP3494" s="137" t="str">
        <f t="shared" si="634"/>
        <v/>
      </c>
    </row>
    <row r="3495" spans="63:68" ht="20.100000000000001" customHeight="1" x14ac:dyDescent="0.25">
      <c r="BK3495" s="137">
        <v>2648</v>
      </c>
      <c r="BL3495" s="137">
        <f t="shared" si="635"/>
        <v>16.940799999999179</v>
      </c>
      <c r="BM3495" s="137">
        <f t="shared" si="636"/>
        <v>1.7781929528002276E-2</v>
      </c>
      <c r="BN3495" s="137">
        <f t="shared" si="637"/>
        <v>4.2091642449275379E-5</v>
      </c>
      <c r="BO3495" s="137">
        <f t="shared" si="638"/>
        <v>4.2091642449275379E-5</v>
      </c>
      <c r="BP3495" s="137" t="str">
        <f t="shared" si="634"/>
        <v/>
      </c>
    </row>
    <row r="3496" spans="63:68" ht="20.100000000000001" customHeight="1" x14ac:dyDescent="0.25">
      <c r="BK3496" s="137">
        <v>2649</v>
      </c>
      <c r="BL3496" s="137">
        <f t="shared" si="635"/>
        <v>16.947199999999178</v>
      </c>
      <c r="BM3496" s="137">
        <f t="shared" si="636"/>
        <v>1.7739837885553E-2</v>
      </c>
      <c r="BN3496" s="137">
        <f t="shared" si="637"/>
        <v>4.1996795308280044E-5</v>
      </c>
      <c r="BO3496" s="137">
        <f t="shared" si="638"/>
        <v>4.1996795308280044E-5</v>
      </c>
      <c r="BP3496" s="137" t="str">
        <f t="shared" si="634"/>
        <v/>
      </c>
    </row>
    <row r="3497" spans="63:68" ht="20.100000000000001" customHeight="1" x14ac:dyDescent="0.25">
      <c r="BK3497" s="137">
        <v>2650</v>
      </c>
      <c r="BL3497" s="137">
        <f t="shared" si="635"/>
        <v>16.953599999999177</v>
      </c>
      <c r="BM3497" s="137">
        <f t="shared" si="636"/>
        <v>1.769784109024472E-2</v>
      </c>
      <c r="BN3497" s="137">
        <f t="shared" si="637"/>
        <v>4.1902146956908359E-5</v>
      </c>
      <c r="BO3497" s="137">
        <f t="shared" si="638"/>
        <v>4.1902146956908359E-5</v>
      </c>
      <c r="BP3497" s="137" t="str">
        <f t="shared" si="634"/>
        <v/>
      </c>
    </row>
    <row r="3498" spans="63:68" ht="20.100000000000001" customHeight="1" x14ac:dyDescent="0.25">
      <c r="BK3498" s="137">
        <v>2651</v>
      </c>
      <c r="BL3498" s="137">
        <f t="shared" si="635"/>
        <v>16.959999999999177</v>
      </c>
      <c r="BM3498" s="137">
        <f t="shared" si="636"/>
        <v>1.7655938943287812E-2</v>
      </c>
      <c r="BN3498" s="137">
        <f t="shared" si="637"/>
        <v>4.1807697025820351E-5</v>
      </c>
      <c r="BO3498" s="137">
        <f t="shared" si="638"/>
        <v>4.1807697025820351E-5</v>
      </c>
      <c r="BP3498" s="137" t="str">
        <f t="shared" si="634"/>
        <v/>
      </c>
    </row>
    <row r="3499" spans="63:68" ht="20.100000000000001" customHeight="1" x14ac:dyDescent="0.25">
      <c r="BK3499" s="137">
        <v>2652</v>
      </c>
      <c r="BL3499" s="137">
        <f t="shared" si="635"/>
        <v>16.966399999999176</v>
      </c>
      <c r="BM3499" s="137">
        <f t="shared" si="636"/>
        <v>1.7614131246261992E-2</v>
      </c>
      <c r="BN3499" s="137">
        <f t="shared" si="637"/>
        <v>4.1713445146158296E-5</v>
      </c>
      <c r="BO3499" s="137">
        <f t="shared" si="638"/>
        <v>4.1713445146158296E-5</v>
      </c>
      <c r="BP3499" s="137" t="str">
        <f t="shared" si="634"/>
        <v/>
      </c>
    </row>
    <row r="3500" spans="63:68" ht="20.100000000000001" customHeight="1" x14ac:dyDescent="0.25">
      <c r="BK3500" s="137">
        <v>2653</v>
      </c>
      <c r="BL3500" s="137">
        <f t="shared" si="635"/>
        <v>16.972799999999175</v>
      </c>
      <c r="BM3500" s="137">
        <f t="shared" si="636"/>
        <v>1.7572417801115833E-2</v>
      </c>
      <c r="BN3500" s="137">
        <f t="shared" si="637"/>
        <v>4.1619390949612645E-5</v>
      </c>
      <c r="BO3500" s="137">
        <f t="shared" si="638"/>
        <v>4.1619390949612645E-5</v>
      </c>
      <c r="BP3500" s="137" t="str">
        <f t="shared" si="634"/>
        <v/>
      </c>
    </row>
    <row r="3501" spans="63:68" ht="20.100000000000001" customHeight="1" x14ac:dyDescent="0.25">
      <c r="BK3501" s="137">
        <v>2654</v>
      </c>
      <c r="BL3501" s="137">
        <f t="shared" si="635"/>
        <v>16.979199999999175</v>
      </c>
      <c r="BM3501" s="137">
        <f t="shared" si="636"/>
        <v>1.7530798410166221E-2</v>
      </c>
      <c r="BN3501" s="137">
        <f t="shared" si="637"/>
        <v>4.1525534068418551E-5</v>
      </c>
      <c r="BO3501" s="137">
        <f t="shared" si="638"/>
        <v>4.1525534068418551E-5</v>
      </c>
      <c r="BP3501" s="137" t="str">
        <f t="shared" si="634"/>
        <v/>
      </c>
    </row>
    <row r="3502" spans="63:68" ht="20.100000000000001" customHeight="1" x14ac:dyDescent="0.25">
      <c r="BK3502" s="137">
        <v>2655</v>
      </c>
      <c r="BL3502" s="137">
        <f t="shared" si="635"/>
        <v>16.985599999999174</v>
      </c>
      <c r="BM3502" s="137">
        <f t="shared" si="636"/>
        <v>1.7489272876097802E-2</v>
      </c>
      <c r="BN3502" s="137">
        <f t="shared" si="637"/>
        <v>4.1431874135283014E-5</v>
      </c>
      <c r="BO3502" s="137">
        <f t="shared" si="638"/>
        <v>4.1431874135283014E-5</v>
      </c>
      <c r="BP3502" s="137" t="str">
        <f t="shared" si="634"/>
        <v/>
      </c>
    </row>
    <row r="3503" spans="63:68" ht="20.100000000000001" customHeight="1" x14ac:dyDescent="0.25">
      <c r="BK3503" s="137">
        <v>2656</v>
      </c>
      <c r="BL3503" s="137">
        <f t="shared" si="635"/>
        <v>16.991999999999173</v>
      </c>
      <c r="BM3503" s="137">
        <f t="shared" si="636"/>
        <v>1.7447841001962519E-2</v>
      </c>
      <c r="BN3503" s="137">
        <f t="shared" si="637"/>
        <v>4.1338410783506307E-5</v>
      </c>
      <c r="BO3503" s="137">
        <f t="shared" si="638"/>
        <v>4.1338410783506307E-5</v>
      </c>
      <c r="BP3503" s="137" t="str">
        <f t="shared" si="634"/>
        <v/>
      </c>
    </row>
    <row r="3504" spans="63:68" ht="20.100000000000001" customHeight="1" x14ac:dyDescent="0.25">
      <c r="BK3504" s="137">
        <v>2657</v>
      </c>
      <c r="BL3504" s="137">
        <f t="shared" si="635"/>
        <v>16.998399999999172</v>
      </c>
      <c r="BM3504" s="137">
        <f t="shared" si="636"/>
        <v>1.7406502591179013E-2</v>
      </c>
      <c r="BN3504" s="137">
        <f t="shared" si="637"/>
        <v>4.124514364691606E-5</v>
      </c>
      <c r="BO3504" s="137">
        <f t="shared" si="638"/>
        <v>4.124514364691606E-5</v>
      </c>
      <c r="BP3504" s="137" t="str">
        <f t="shared" si="634"/>
        <v/>
      </c>
    </row>
    <row r="3505" spans="63:68" ht="20.100000000000001" customHeight="1" x14ac:dyDescent="0.25">
      <c r="BK3505" s="137">
        <v>2658</v>
      </c>
      <c r="BL3505" s="137">
        <f t="shared" si="635"/>
        <v>17.004799999999172</v>
      </c>
      <c r="BM3505" s="137">
        <f t="shared" si="636"/>
        <v>1.7365257447532097E-2</v>
      </c>
      <c r="BN3505" s="137">
        <f t="shared" si="637"/>
        <v>4.1152072359832564E-5</v>
      </c>
      <c r="BO3505" s="137">
        <f t="shared" si="638"/>
        <v>4.1152072359832564E-5</v>
      </c>
      <c r="BP3505" s="137" t="str">
        <f t="shared" si="634"/>
        <v/>
      </c>
    </row>
    <row r="3506" spans="63:68" ht="20.100000000000001" customHeight="1" x14ac:dyDescent="0.25">
      <c r="BK3506" s="137">
        <v>2659</v>
      </c>
      <c r="BL3506" s="137">
        <f t="shared" si="635"/>
        <v>17.011199999999171</v>
      </c>
      <c r="BM3506" s="137">
        <f t="shared" si="636"/>
        <v>1.7324105375172264E-2</v>
      </c>
      <c r="BN3506" s="137">
        <f t="shared" si="637"/>
        <v>4.1059196557127753E-5</v>
      </c>
      <c r="BO3506" s="137">
        <f t="shared" si="638"/>
        <v>4.1059196557127753E-5</v>
      </c>
      <c r="BP3506" s="137" t="str">
        <f t="shared" si="634"/>
        <v/>
      </c>
    </row>
    <row r="3507" spans="63:68" ht="20.100000000000001" customHeight="1" x14ac:dyDescent="0.25">
      <c r="BK3507" s="137">
        <v>2660</v>
      </c>
      <c r="BL3507" s="137">
        <f t="shared" si="635"/>
        <v>17.01759999999917</v>
      </c>
      <c r="BM3507" s="137">
        <f t="shared" si="636"/>
        <v>1.7283046178615136E-2</v>
      </c>
      <c r="BN3507" s="137">
        <f t="shared" si="637"/>
        <v>4.0966515874221732E-5</v>
      </c>
      <c r="BO3507" s="137">
        <f t="shared" si="638"/>
        <v>4.0966515874221732E-5</v>
      </c>
      <c r="BP3507" s="137" t="str">
        <f t="shared" si="634"/>
        <v/>
      </c>
    </row>
    <row r="3508" spans="63:68" ht="20.100000000000001" customHeight="1" x14ac:dyDescent="0.25">
      <c r="BK3508" s="137">
        <v>2661</v>
      </c>
      <c r="BL3508" s="137">
        <f t="shared" si="635"/>
        <v>17.02399999999917</v>
      </c>
      <c r="BM3508" s="137">
        <f t="shared" si="636"/>
        <v>1.7242079662740915E-2</v>
      </c>
      <c r="BN3508" s="137">
        <f t="shared" si="637"/>
        <v>4.0874029947023799E-5</v>
      </c>
      <c r="BO3508" s="137">
        <f t="shared" si="638"/>
        <v>4.0874029947023799E-5</v>
      </c>
      <c r="BP3508" s="137" t="str">
        <f t="shared" si="634"/>
        <v/>
      </c>
    </row>
    <row r="3509" spans="63:68" ht="20.100000000000001" customHeight="1" x14ac:dyDescent="0.25">
      <c r="BK3509" s="137">
        <v>2662</v>
      </c>
      <c r="BL3509" s="137">
        <f t="shared" si="635"/>
        <v>17.030399999999169</v>
      </c>
      <c r="BM3509" s="137">
        <f t="shared" si="636"/>
        <v>1.7201205632793891E-2</v>
      </c>
      <c r="BN3509" s="137">
        <f t="shared" si="637"/>
        <v>4.0781738411984486E-5</v>
      </c>
      <c r="BO3509" s="137">
        <f t="shared" si="638"/>
        <v>4.0781738411984486E-5</v>
      </c>
      <c r="BP3509" s="137" t="str">
        <f t="shared" si="634"/>
        <v/>
      </c>
    </row>
    <row r="3510" spans="63:68" ht="20.100000000000001" customHeight="1" x14ac:dyDescent="0.25">
      <c r="BK3510" s="137">
        <v>2663</v>
      </c>
      <c r="BL3510" s="137">
        <f t="shared" si="635"/>
        <v>17.036799999999168</v>
      </c>
      <c r="BM3510" s="137">
        <f t="shared" si="636"/>
        <v>1.7160423894381906E-2</v>
      </c>
      <c r="BN3510" s="137">
        <f t="shared" si="637"/>
        <v>4.0689640906126784E-5</v>
      </c>
      <c r="BO3510" s="137">
        <f t="shared" si="638"/>
        <v>4.0689640906126784E-5</v>
      </c>
      <c r="BP3510" s="137" t="str">
        <f t="shared" si="634"/>
        <v/>
      </c>
    </row>
    <row r="3511" spans="63:68" ht="20.100000000000001" customHeight="1" x14ac:dyDescent="0.25">
      <c r="BK3511" s="137">
        <v>2664</v>
      </c>
      <c r="BL3511" s="137">
        <f t="shared" si="635"/>
        <v>17.043199999999167</v>
      </c>
      <c r="BM3511" s="137">
        <f t="shared" si="636"/>
        <v>1.711973425347578E-2</v>
      </c>
      <c r="BN3511" s="137">
        <f t="shared" si="637"/>
        <v>4.0597737066917772E-5</v>
      </c>
      <c r="BO3511" s="137">
        <f t="shared" si="638"/>
        <v>4.0597737066917772E-5</v>
      </c>
      <c r="BP3511" s="137" t="str">
        <f t="shared" si="634"/>
        <v/>
      </c>
    </row>
    <row r="3512" spans="63:68" ht="20.100000000000001" customHeight="1" x14ac:dyDescent="0.25">
      <c r="BK3512" s="137">
        <v>2665</v>
      </c>
      <c r="BL3512" s="137">
        <f t="shared" si="635"/>
        <v>17.049599999999167</v>
      </c>
      <c r="BM3512" s="137">
        <f t="shared" si="636"/>
        <v>1.7079136516408862E-2</v>
      </c>
      <c r="BN3512" s="137">
        <f t="shared" si="637"/>
        <v>4.0506026532497602E-5</v>
      </c>
      <c r="BO3512" s="137">
        <f t="shared" si="638"/>
        <v>4.0506026532497602E-5</v>
      </c>
      <c r="BP3512" s="137" t="str">
        <f t="shared" si="634"/>
        <v/>
      </c>
    </row>
    <row r="3513" spans="63:68" ht="20.100000000000001" customHeight="1" x14ac:dyDescent="0.25">
      <c r="BK3513" s="137">
        <v>2666</v>
      </c>
      <c r="BL3513" s="137">
        <f t="shared" si="635"/>
        <v>17.055999999999166</v>
      </c>
      <c r="BM3513" s="137">
        <f t="shared" si="636"/>
        <v>1.7038630489876364E-2</v>
      </c>
      <c r="BN3513" s="137">
        <f t="shared" si="637"/>
        <v>4.0414508941346433E-5</v>
      </c>
      <c r="BO3513" s="137">
        <f t="shared" si="638"/>
        <v>4.0414508941346433E-5</v>
      </c>
      <c r="BP3513" s="137" t="str">
        <f t="shared" si="634"/>
        <v/>
      </c>
    </row>
    <row r="3514" spans="63:68" ht="20.100000000000001" customHeight="1" x14ac:dyDescent="0.25">
      <c r="BK3514" s="137">
        <v>2667</v>
      </c>
      <c r="BL3514" s="137">
        <f t="shared" si="635"/>
        <v>17.062399999999165</v>
      </c>
      <c r="BM3514" s="137">
        <f t="shared" si="636"/>
        <v>1.6998215980935018E-2</v>
      </c>
      <c r="BN3514" s="137">
        <f t="shared" si="637"/>
        <v>4.0323183932607087E-5</v>
      </c>
      <c r="BO3514" s="137">
        <f t="shared" si="638"/>
        <v>4.0323183932607087E-5</v>
      </c>
      <c r="BP3514" s="137" t="str">
        <f t="shared" si="634"/>
        <v/>
      </c>
    </row>
    <row r="3515" spans="63:68" ht="20.100000000000001" customHeight="1" x14ac:dyDescent="0.25">
      <c r="BK3515" s="137">
        <v>2668</v>
      </c>
      <c r="BL3515" s="137">
        <f t="shared" si="635"/>
        <v>17.068799999999165</v>
      </c>
      <c r="BM3515" s="137">
        <f t="shared" si="636"/>
        <v>1.6957892797002411E-2</v>
      </c>
      <c r="BN3515" s="137">
        <f t="shared" si="637"/>
        <v>4.023205114590811E-5</v>
      </c>
      <c r="BO3515" s="137">
        <f t="shared" si="638"/>
        <v>4.023205114590811E-5</v>
      </c>
      <c r="BP3515" s="137" t="str">
        <f t="shared" si="634"/>
        <v/>
      </c>
    </row>
    <row r="3516" spans="63:68" ht="20.100000000000001" customHeight="1" x14ac:dyDescent="0.25">
      <c r="BK3516" s="137">
        <v>2669</v>
      </c>
      <c r="BL3516" s="137">
        <f t="shared" si="635"/>
        <v>17.075199999999164</v>
      </c>
      <c r="BM3516" s="137">
        <f t="shared" si="636"/>
        <v>1.6917660745856503E-2</v>
      </c>
      <c r="BN3516" s="137">
        <f t="shared" si="637"/>
        <v>4.0141110221405402E-5</v>
      </c>
      <c r="BO3516" s="137">
        <f t="shared" si="638"/>
        <v>4.0141110221405402E-5</v>
      </c>
      <c r="BP3516" s="137" t="str">
        <f t="shared" si="634"/>
        <v/>
      </c>
    </row>
    <row r="3517" spans="63:68" ht="20.100000000000001" customHeight="1" x14ac:dyDescent="0.25">
      <c r="BK3517" s="137">
        <v>2670</v>
      </c>
      <c r="BL3517" s="137">
        <f t="shared" si="635"/>
        <v>17.081599999999163</v>
      </c>
      <c r="BM3517" s="137">
        <f t="shared" si="636"/>
        <v>1.6877519635635097E-2</v>
      </c>
      <c r="BN3517" s="137">
        <f t="shared" si="637"/>
        <v>4.0050360799837731E-5</v>
      </c>
      <c r="BO3517" s="137">
        <f t="shared" si="638"/>
        <v>4.0050360799837731E-5</v>
      </c>
      <c r="BP3517" s="137" t="str">
        <f t="shared" si="634"/>
        <v/>
      </c>
    </row>
    <row r="3518" spans="63:68" ht="20.100000000000001" customHeight="1" x14ac:dyDescent="0.25">
      <c r="BK3518" s="137">
        <v>2671</v>
      </c>
      <c r="BL3518" s="137">
        <f t="shared" si="635"/>
        <v>17.087999999999163</v>
      </c>
      <c r="BM3518" s="137">
        <f t="shared" si="636"/>
        <v>1.6837469274835259E-2</v>
      </c>
      <c r="BN3518" s="137">
        <f t="shared" si="637"/>
        <v>3.9959802522328974E-5</v>
      </c>
      <c r="BO3518" s="137">
        <f t="shared" si="638"/>
        <v>3.9959802522328974E-5</v>
      </c>
      <c r="BP3518" s="137" t="str">
        <f t="shared" si="634"/>
        <v/>
      </c>
    </row>
    <row r="3519" spans="63:68" ht="20.100000000000001" customHeight="1" x14ac:dyDescent="0.25">
      <c r="BK3519" s="137">
        <v>2672</v>
      </c>
      <c r="BL3519" s="137">
        <f t="shared" si="635"/>
        <v>17.094399999999162</v>
      </c>
      <c r="BM3519" s="137">
        <f t="shared" si="636"/>
        <v>1.679750947231293E-2</v>
      </c>
      <c r="BN3519" s="137">
        <f t="shared" si="637"/>
        <v>3.9869435030662204E-5</v>
      </c>
      <c r="BO3519" s="137">
        <f t="shared" si="638"/>
        <v>3.9869435030662204E-5</v>
      </c>
      <c r="BP3519" s="137" t="str">
        <f t="shared" si="634"/>
        <v/>
      </c>
    </row>
    <row r="3520" spans="63:68" ht="20.100000000000001" customHeight="1" x14ac:dyDescent="0.25">
      <c r="BK3520" s="137">
        <v>2673</v>
      </c>
      <c r="BL3520" s="137">
        <f t="shared" si="635"/>
        <v>17.100799999999161</v>
      </c>
      <c r="BM3520" s="137">
        <f t="shared" si="636"/>
        <v>1.6757640037282268E-2</v>
      </c>
      <c r="BN3520" s="137">
        <f t="shared" si="637"/>
        <v>3.9779257967179071E-5</v>
      </c>
      <c r="BO3520" s="137">
        <f t="shared" si="638"/>
        <v>3.9779257967179071E-5</v>
      </c>
      <c r="BP3520" s="137" t="str">
        <f t="shared" si="634"/>
        <v/>
      </c>
    </row>
    <row r="3521" spans="63:68" ht="20.100000000000001" customHeight="1" x14ac:dyDescent="0.25">
      <c r="BK3521" s="137">
        <v>2674</v>
      </c>
      <c r="BL3521" s="137">
        <f t="shared" si="635"/>
        <v>17.10719999999916</v>
      </c>
      <c r="BM3521" s="137">
        <f t="shared" si="636"/>
        <v>1.6717860779315089E-2</v>
      </c>
      <c r="BN3521" s="137">
        <f t="shared" si="637"/>
        <v>3.9689270974523072E-5</v>
      </c>
      <c r="BO3521" s="137">
        <f t="shared" si="638"/>
        <v>3.9689270974523072E-5</v>
      </c>
      <c r="BP3521" s="137" t="str">
        <f t="shared" si="634"/>
        <v/>
      </c>
    </row>
    <row r="3522" spans="63:68" ht="20.100000000000001" customHeight="1" x14ac:dyDescent="0.25">
      <c r="BK3522" s="137">
        <v>2675</v>
      </c>
      <c r="BL3522" s="137">
        <f t="shared" si="635"/>
        <v>17.11359999999916</v>
      </c>
      <c r="BM3522" s="137">
        <f t="shared" si="636"/>
        <v>1.6678171508340566E-2</v>
      </c>
      <c r="BN3522" s="137">
        <f t="shared" si="637"/>
        <v>3.9599473696159959E-5</v>
      </c>
      <c r="BO3522" s="137">
        <f t="shared" si="638"/>
        <v>3.9599473696159959E-5</v>
      </c>
      <c r="BP3522" s="137" t="str">
        <f t="shared" si="634"/>
        <v/>
      </c>
    </row>
    <row r="3523" spans="63:68" ht="20.100000000000001" customHeight="1" x14ac:dyDescent="0.25">
      <c r="BK3523" s="137">
        <v>2676</v>
      </c>
      <c r="BL3523" s="137">
        <f t="shared" si="635"/>
        <v>17.119999999999159</v>
      </c>
      <c r="BM3523" s="137">
        <f t="shared" si="636"/>
        <v>1.6638572034644406E-2</v>
      </c>
      <c r="BN3523" s="137">
        <f t="shared" si="637"/>
        <v>3.9509865775864267E-5</v>
      </c>
      <c r="BO3523" s="137">
        <f t="shared" si="638"/>
        <v>3.9509865775864267E-5</v>
      </c>
      <c r="BP3523" s="137" t="str">
        <f t="shared" si="634"/>
        <v/>
      </c>
    </row>
    <row r="3524" spans="63:68" ht="20.100000000000001" customHeight="1" x14ac:dyDescent="0.25">
      <c r="BK3524" s="137">
        <v>2677</v>
      </c>
      <c r="BL3524" s="137">
        <f t="shared" si="635"/>
        <v>17.126399999999158</v>
      </c>
      <c r="BM3524" s="137">
        <f t="shared" si="636"/>
        <v>1.6599062168868542E-2</v>
      </c>
      <c r="BN3524" s="137">
        <f t="shared" si="637"/>
        <v>3.9420446858000335E-5</v>
      </c>
      <c r="BO3524" s="137">
        <f t="shared" si="638"/>
        <v>3.9420446858000335E-5</v>
      </c>
      <c r="BP3524" s="137" t="str">
        <f t="shared" si="634"/>
        <v/>
      </c>
    </row>
    <row r="3525" spans="63:68" ht="20.100000000000001" customHeight="1" x14ac:dyDescent="0.25">
      <c r="BK3525" s="137">
        <v>2678</v>
      </c>
      <c r="BL3525" s="137">
        <f t="shared" si="635"/>
        <v>17.132799999999158</v>
      </c>
      <c r="BM3525" s="137">
        <f t="shared" si="636"/>
        <v>1.6559641722010542E-2</v>
      </c>
      <c r="BN3525" s="137">
        <f t="shared" si="637"/>
        <v>3.9331216587518841E-5</v>
      </c>
      <c r="BO3525" s="137">
        <f t="shared" si="638"/>
        <v>3.9331216587518841E-5</v>
      </c>
      <c r="BP3525" s="137" t="str">
        <f t="shared" si="634"/>
        <v/>
      </c>
    </row>
    <row r="3526" spans="63:68" ht="20.100000000000001" customHeight="1" x14ac:dyDescent="0.25">
      <c r="BK3526" s="137">
        <v>2679</v>
      </c>
      <c r="BL3526" s="137">
        <f t="shared" si="635"/>
        <v>17.139199999999157</v>
      </c>
      <c r="BM3526" s="137">
        <f t="shared" si="636"/>
        <v>1.6520310505423023E-2</v>
      </c>
      <c r="BN3526" s="137">
        <f t="shared" si="637"/>
        <v>3.9242174609824959E-5</v>
      </c>
      <c r="BO3526" s="137">
        <f t="shared" si="638"/>
        <v>3.9242174609824959E-5</v>
      </c>
      <c r="BP3526" s="137" t="str">
        <f t="shared" si="634"/>
        <v/>
      </c>
    </row>
    <row r="3527" spans="63:68" ht="20.100000000000001" customHeight="1" x14ac:dyDescent="0.25">
      <c r="BK3527" s="137">
        <v>2680</v>
      </c>
      <c r="BL3527" s="137">
        <f t="shared" si="635"/>
        <v>17.145599999999156</v>
      </c>
      <c r="BM3527" s="137">
        <f t="shared" si="636"/>
        <v>1.6481068330813198E-2</v>
      </c>
      <c r="BN3527" s="137">
        <f t="shared" si="637"/>
        <v>3.9153320570813055E-5</v>
      </c>
      <c r="BO3527" s="137">
        <f t="shared" si="638"/>
        <v>3.9153320570813055E-5</v>
      </c>
      <c r="BP3527" s="137" t="str">
        <f t="shared" si="634"/>
        <v/>
      </c>
    </row>
    <row r="3528" spans="63:68" ht="20.100000000000001" customHeight="1" x14ac:dyDescent="0.25">
      <c r="BK3528" s="137">
        <v>2681</v>
      </c>
      <c r="BL3528" s="137">
        <f t="shared" si="635"/>
        <v>17.151999999999155</v>
      </c>
      <c r="BM3528" s="137">
        <f t="shared" si="636"/>
        <v>1.6441915010242385E-2</v>
      </c>
      <c r="BN3528" s="137">
        <f t="shared" si="637"/>
        <v>3.906465411703669E-5</v>
      </c>
      <c r="BO3528" s="137">
        <f t="shared" si="638"/>
        <v>3.906465411703669E-5</v>
      </c>
      <c r="BP3528" s="137" t="str">
        <f t="shared" si="634"/>
        <v/>
      </c>
    </row>
    <row r="3529" spans="63:68" ht="20.100000000000001" customHeight="1" x14ac:dyDescent="0.25">
      <c r="BK3529" s="137">
        <v>2682</v>
      </c>
      <c r="BL3529" s="137">
        <f t="shared" si="635"/>
        <v>17.158399999999155</v>
      </c>
      <c r="BM3529" s="137">
        <f t="shared" si="636"/>
        <v>1.6402850356125348E-2</v>
      </c>
      <c r="BN3529" s="137">
        <f t="shared" si="637"/>
        <v>3.8976174895427596E-5</v>
      </c>
      <c r="BO3529" s="137">
        <f t="shared" si="638"/>
        <v>3.8976174895427596E-5</v>
      </c>
      <c r="BP3529" s="137" t="str">
        <f t="shared" si="634"/>
        <v/>
      </c>
    </row>
    <row r="3530" spans="63:68" ht="20.100000000000001" customHeight="1" x14ac:dyDescent="0.25">
      <c r="BK3530" s="137">
        <v>2683</v>
      </c>
      <c r="BL3530" s="137">
        <f t="shared" si="635"/>
        <v>17.164799999999154</v>
      </c>
      <c r="BM3530" s="137">
        <f t="shared" si="636"/>
        <v>1.636387418122992E-2</v>
      </c>
      <c r="BN3530" s="137">
        <f t="shared" si="637"/>
        <v>3.8887882553538533E-5</v>
      </c>
      <c r="BO3530" s="137">
        <f t="shared" si="638"/>
        <v>3.8887882553538533E-5</v>
      </c>
      <c r="BP3530" s="137" t="str">
        <f t="shared" si="634"/>
        <v/>
      </c>
    </row>
    <row r="3531" spans="63:68" ht="20.100000000000001" customHeight="1" x14ac:dyDescent="0.25">
      <c r="BK3531" s="137">
        <v>2684</v>
      </c>
      <c r="BL3531" s="137">
        <f t="shared" si="635"/>
        <v>17.171199999999153</v>
      </c>
      <c r="BM3531" s="137">
        <f t="shared" si="636"/>
        <v>1.6324986298676382E-2</v>
      </c>
      <c r="BN3531" s="137">
        <f t="shared" si="637"/>
        <v>3.879977673945309E-5</v>
      </c>
      <c r="BO3531" s="137">
        <f t="shared" si="638"/>
        <v>3.879977673945309E-5</v>
      </c>
      <c r="BP3531" s="137" t="str">
        <f t="shared" si="634"/>
        <v/>
      </c>
    </row>
    <row r="3532" spans="63:68" ht="20.100000000000001" customHeight="1" x14ac:dyDescent="0.25">
      <c r="BK3532" s="137">
        <v>2685</v>
      </c>
      <c r="BL3532" s="137">
        <f t="shared" si="635"/>
        <v>17.177599999999153</v>
      </c>
      <c r="BM3532" s="137">
        <f t="shared" si="636"/>
        <v>1.6286186521936929E-2</v>
      </c>
      <c r="BN3532" s="137">
        <f t="shared" si="637"/>
        <v>3.8711857101688535E-5</v>
      </c>
      <c r="BO3532" s="137">
        <f t="shared" si="638"/>
        <v>3.8711857101688535E-5</v>
      </c>
      <c r="BP3532" s="137" t="str">
        <f t="shared" si="634"/>
        <v/>
      </c>
    </row>
    <row r="3533" spans="63:68" ht="20.100000000000001" customHeight="1" x14ac:dyDescent="0.25">
      <c r="BK3533" s="137">
        <v>2686</v>
      </c>
      <c r="BL3533" s="137">
        <f t="shared" si="635"/>
        <v>17.183999999999152</v>
      </c>
      <c r="BM3533" s="137">
        <f t="shared" si="636"/>
        <v>1.624747466483524E-2</v>
      </c>
      <c r="BN3533" s="137">
        <f t="shared" si="637"/>
        <v>3.86241232892999E-5</v>
      </c>
      <c r="BO3533" s="137">
        <f t="shared" si="638"/>
        <v>3.86241232892999E-5</v>
      </c>
      <c r="BP3533" s="137" t="str">
        <f t="shared" si="634"/>
        <v/>
      </c>
    </row>
    <row r="3534" spans="63:68" ht="20.100000000000001" customHeight="1" x14ac:dyDescent="0.25">
      <c r="BK3534" s="137">
        <v>2687</v>
      </c>
      <c r="BL3534" s="137">
        <f t="shared" si="635"/>
        <v>17.190399999999151</v>
      </c>
      <c r="BM3534" s="137">
        <f t="shared" si="636"/>
        <v>1.620885054154594E-2</v>
      </c>
      <c r="BN3534" s="137">
        <f t="shared" si="637"/>
        <v>3.8536574952008351E-5</v>
      </c>
      <c r="BO3534" s="137">
        <f t="shared" si="638"/>
        <v>3.8536574952008351E-5</v>
      </c>
      <c r="BP3534" s="137" t="str">
        <f t="shared" si="634"/>
        <v/>
      </c>
    </row>
    <row r="3535" spans="63:68" ht="20.100000000000001" customHeight="1" x14ac:dyDescent="0.25">
      <c r="BK3535" s="137">
        <v>2688</v>
      </c>
      <c r="BL3535" s="137">
        <f t="shared" si="635"/>
        <v>17.196799999999151</v>
      </c>
      <c r="BM3535" s="137">
        <f t="shared" si="636"/>
        <v>1.6170313966593932E-2</v>
      </c>
      <c r="BN3535" s="137">
        <f t="shared" si="637"/>
        <v>3.8449211739847305E-5</v>
      </c>
      <c r="BO3535" s="137">
        <f t="shared" si="638"/>
        <v>3.8449211739847305E-5</v>
      </c>
      <c r="BP3535" s="137" t="str">
        <f t="shared" si="634"/>
        <v/>
      </c>
    </row>
    <row r="3536" spans="63:68" ht="20.100000000000001" customHeight="1" x14ac:dyDescent="0.25">
      <c r="BK3536" s="137">
        <v>2689</v>
      </c>
      <c r="BL3536" s="137">
        <f t="shared" si="635"/>
        <v>17.20319999999915</v>
      </c>
      <c r="BM3536" s="137">
        <f t="shared" si="636"/>
        <v>1.6131864754854085E-2</v>
      </c>
      <c r="BN3536" s="137">
        <f t="shared" si="637"/>
        <v>3.8362033303547538E-5</v>
      </c>
      <c r="BO3536" s="137">
        <f t="shared" si="638"/>
        <v>3.8362033303547538E-5</v>
      </c>
      <c r="BP3536" s="137" t="str">
        <f t="shared" ref="BP3536:BP3599" si="639">IF($BM3536&lt;(1-$BI$860),$BN3536,"")</f>
        <v/>
      </c>
    </row>
    <row r="3537" spans="63:68" ht="20.100000000000001" customHeight="1" x14ac:dyDescent="0.25">
      <c r="BK3537" s="137">
        <v>2690</v>
      </c>
      <c r="BL3537" s="137">
        <f t="shared" si="635"/>
        <v>17.209599999999149</v>
      </c>
      <c r="BM3537" s="137">
        <f t="shared" si="636"/>
        <v>1.6093502721550537E-2</v>
      </c>
      <c r="BN3537" s="137">
        <f t="shared" si="637"/>
        <v>3.8275039294270036E-5</v>
      </c>
      <c r="BO3537" s="137">
        <f t="shared" si="638"/>
        <v>3.8275039294270036E-5</v>
      </c>
      <c r="BP3537" s="137" t="str">
        <f t="shared" si="639"/>
        <v/>
      </c>
    </row>
    <row r="3538" spans="63:68" ht="20.100000000000001" customHeight="1" x14ac:dyDescent="0.25">
      <c r="BK3538" s="137">
        <v>2691</v>
      </c>
      <c r="BL3538" s="137">
        <f t="shared" si="635"/>
        <v>17.215999999999148</v>
      </c>
      <c r="BM3538" s="137">
        <f t="shared" si="636"/>
        <v>1.6055227682256267E-2</v>
      </c>
      <c r="BN3538" s="137">
        <f t="shared" si="637"/>
        <v>3.8188229363703141E-5</v>
      </c>
      <c r="BO3538" s="137">
        <f t="shared" si="638"/>
        <v>3.8188229363703141E-5</v>
      </c>
      <c r="BP3538" s="137" t="str">
        <f t="shared" si="639"/>
        <v/>
      </c>
    </row>
    <row r="3539" spans="63:68" ht="20.100000000000001" customHeight="1" x14ac:dyDescent="0.25">
      <c r="BK3539" s="137">
        <v>2692</v>
      </c>
      <c r="BL3539" s="137">
        <f t="shared" si="635"/>
        <v>17.222399999999148</v>
      </c>
      <c r="BM3539" s="137">
        <f t="shared" si="636"/>
        <v>1.6017039452892564E-2</v>
      </c>
      <c r="BN3539" s="137">
        <f t="shared" si="637"/>
        <v>3.8101603164066022E-5</v>
      </c>
      <c r="BO3539" s="137">
        <f t="shared" si="638"/>
        <v>3.8101603164066022E-5</v>
      </c>
      <c r="BP3539" s="137" t="str">
        <f t="shared" si="639"/>
        <v/>
      </c>
    </row>
    <row r="3540" spans="63:68" ht="20.100000000000001" customHeight="1" x14ac:dyDescent="0.25">
      <c r="BK3540" s="137">
        <v>2693</v>
      </c>
      <c r="BL3540" s="137">
        <f t="shared" si="635"/>
        <v>17.228799999999147</v>
      </c>
      <c r="BM3540" s="137">
        <f t="shared" si="636"/>
        <v>1.5978937849728498E-2</v>
      </c>
      <c r="BN3540" s="137">
        <f t="shared" si="637"/>
        <v>3.8015160348139898E-5</v>
      </c>
      <c r="BO3540" s="137">
        <f t="shared" si="638"/>
        <v>3.8015160348139898E-5</v>
      </c>
      <c r="BP3540" s="137" t="str">
        <f t="shared" si="639"/>
        <v/>
      </c>
    </row>
    <row r="3541" spans="63:68" ht="20.100000000000001" customHeight="1" x14ac:dyDescent="0.25">
      <c r="BK3541" s="137">
        <v>2694</v>
      </c>
      <c r="BL3541" s="137">
        <f t="shared" si="635"/>
        <v>17.235199999999146</v>
      </c>
      <c r="BM3541" s="137">
        <f t="shared" si="636"/>
        <v>1.5940922689380358E-2</v>
      </c>
      <c r="BN3541" s="137">
        <f t="shared" si="637"/>
        <v>3.792890056918824E-5</v>
      </c>
      <c r="BO3541" s="137">
        <f t="shared" si="638"/>
        <v>3.792890056918824E-5</v>
      </c>
      <c r="BP3541" s="137" t="str">
        <f t="shared" si="639"/>
        <v/>
      </c>
    </row>
    <row r="3542" spans="63:68" ht="20.100000000000001" customHeight="1" x14ac:dyDescent="0.25">
      <c r="BK3542" s="137">
        <v>2695</v>
      </c>
      <c r="BL3542" s="137">
        <f t="shared" si="635"/>
        <v>17.241599999999146</v>
      </c>
      <c r="BM3542" s="137">
        <f t="shared" si="636"/>
        <v>1.590299378881117E-2</v>
      </c>
      <c r="BN3542" s="137">
        <f t="shared" si="637"/>
        <v>3.7842823480922078E-5</v>
      </c>
      <c r="BO3542" s="137">
        <f t="shared" si="638"/>
        <v>3.7842823480922078E-5</v>
      </c>
      <c r="BP3542" s="137" t="str">
        <f t="shared" si="639"/>
        <v/>
      </c>
    </row>
    <row r="3543" spans="63:68" ht="20.100000000000001" customHeight="1" x14ac:dyDescent="0.25">
      <c r="BK3543" s="137">
        <v>2696</v>
      </c>
      <c r="BL3543" s="137">
        <f t="shared" si="635"/>
        <v>17.247999999999145</v>
      </c>
      <c r="BM3543" s="137">
        <f t="shared" si="636"/>
        <v>1.5865150965330248E-2</v>
      </c>
      <c r="BN3543" s="137">
        <f t="shared" si="637"/>
        <v>3.7756928737770618E-5</v>
      </c>
      <c r="BO3543" s="137">
        <f t="shared" si="638"/>
        <v>3.7756928737770618E-5</v>
      </c>
      <c r="BP3543" s="137" t="str">
        <f t="shared" si="639"/>
        <v/>
      </c>
    </row>
    <row r="3544" spans="63:68" ht="20.100000000000001" customHeight="1" x14ac:dyDescent="0.25">
      <c r="BK3544" s="137">
        <v>2697</v>
      </c>
      <c r="BL3544" s="137">
        <f t="shared" si="635"/>
        <v>17.254399999999144</v>
      </c>
      <c r="BM3544" s="137">
        <f t="shared" si="636"/>
        <v>1.5827394036592477E-2</v>
      </c>
      <c r="BN3544" s="137">
        <f t="shared" si="637"/>
        <v>3.7671215994430213E-5</v>
      </c>
      <c r="BO3544" s="137">
        <f t="shared" si="638"/>
        <v>3.7671215994430213E-5</v>
      </c>
      <c r="BP3544" s="137" t="str">
        <f t="shared" si="639"/>
        <v/>
      </c>
    </row>
    <row r="3545" spans="63:68" ht="20.100000000000001" customHeight="1" x14ac:dyDescent="0.25">
      <c r="BK3545" s="137">
        <v>2698</v>
      </c>
      <c r="BL3545" s="137">
        <f t="shared" si="635"/>
        <v>17.260799999999143</v>
      </c>
      <c r="BM3545" s="137">
        <f t="shared" si="636"/>
        <v>1.5789722820598047E-2</v>
      </c>
      <c r="BN3545" s="137">
        <f t="shared" si="637"/>
        <v>3.7585684906377842E-5</v>
      </c>
      <c r="BO3545" s="137">
        <f t="shared" si="638"/>
        <v>3.7585684906377842E-5</v>
      </c>
      <c r="BP3545" s="137" t="str">
        <f t="shared" si="639"/>
        <v/>
      </c>
    </row>
    <row r="3546" spans="63:68" ht="20.100000000000001" customHeight="1" x14ac:dyDescent="0.25">
      <c r="BK3546" s="137">
        <v>2699</v>
      </c>
      <c r="BL3546" s="137">
        <f t="shared" si="635"/>
        <v>17.267199999999143</v>
      </c>
      <c r="BM3546" s="137">
        <f t="shared" si="636"/>
        <v>1.5752137135691669E-2</v>
      </c>
      <c r="BN3546" s="137">
        <f t="shared" si="637"/>
        <v>3.7500335129378448E-5</v>
      </c>
      <c r="BO3546" s="137">
        <f t="shared" si="638"/>
        <v>3.7500335129378448E-5</v>
      </c>
      <c r="BP3546" s="137" t="str">
        <f t="shared" si="639"/>
        <v/>
      </c>
    </row>
    <row r="3547" spans="63:68" ht="20.100000000000001" customHeight="1" x14ac:dyDescent="0.25">
      <c r="BK3547" s="137">
        <v>2700</v>
      </c>
      <c r="BL3547" s="137">
        <f t="shared" si="635"/>
        <v>17.273599999999142</v>
      </c>
      <c r="BM3547" s="137">
        <f t="shared" si="636"/>
        <v>1.5714636800562291E-2</v>
      </c>
      <c r="BN3547" s="137">
        <f t="shared" si="637"/>
        <v>3.7415166319838822E-5</v>
      </c>
      <c r="BO3547" s="137">
        <f t="shared" si="638"/>
        <v>3.7415166319838822E-5</v>
      </c>
      <c r="BP3547" s="137" t="str">
        <f t="shared" si="639"/>
        <v/>
      </c>
    </row>
    <row r="3548" spans="63:68" ht="20.100000000000001" customHeight="1" x14ac:dyDescent="0.25">
      <c r="BK3548" s="137">
        <v>2701</v>
      </c>
      <c r="BL3548" s="137">
        <f t="shared" si="635"/>
        <v>17.279999999999141</v>
      </c>
      <c r="BM3548" s="137">
        <f t="shared" si="636"/>
        <v>1.5677221634242452E-2</v>
      </c>
      <c r="BN3548" s="137">
        <f t="shared" si="637"/>
        <v>3.7330178134710457E-5</v>
      </c>
      <c r="BO3548" s="137">
        <f t="shared" si="638"/>
        <v>3.7330178134710457E-5</v>
      </c>
      <c r="BP3548" s="137" t="str">
        <f t="shared" si="639"/>
        <v/>
      </c>
    </row>
    <row r="3549" spans="63:68" ht="20.100000000000001" customHeight="1" x14ac:dyDescent="0.25">
      <c r="BK3549" s="137">
        <v>2702</v>
      </c>
      <c r="BL3549" s="137">
        <f t="shared" si="635"/>
        <v>17.286399999999141</v>
      </c>
      <c r="BM3549" s="137">
        <f t="shared" si="636"/>
        <v>1.5639891456107741E-2</v>
      </c>
      <c r="BN3549" s="137">
        <f t="shared" si="637"/>
        <v>3.7245370231350772E-5</v>
      </c>
      <c r="BO3549" s="137">
        <f t="shared" si="638"/>
        <v>3.7245370231350772E-5</v>
      </c>
      <c r="BP3549" s="137" t="str">
        <f t="shared" si="639"/>
        <v/>
      </c>
    </row>
    <row r="3550" spans="63:68" ht="20.100000000000001" customHeight="1" x14ac:dyDescent="0.25">
      <c r="BK3550" s="137">
        <v>2703</v>
      </c>
      <c r="BL3550" s="137">
        <f t="shared" si="635"/>
        <v>17.29279999999914</v>
      </c>
      <c r="BM3550" s="137">
        <f t="shared" si="636"/>
        <v>1.5602646085876391E-2</v>
      </c>
      <c r="BN3550" s="137">
        <f t="shared" si="637"/>
        <v>3.7160742267752095E-5</v>
      </c>
      <c r="BO3550" s="137">
        <f t="shared" si="638"/>
        <v>3.7160742267752095E-5</v>
      </c>
      <c r="BP3550" s="137" t="str">
        <f t="shared" si="639"/>
        <v/>
      </c>
    </row>
    <row r="3551" spans="63:68" ht="20.100000000000001" customHeight="1" x14ac:dyDescent="0.25">
      <c r="BK3551" s="137">
        <v>2704</v>
      </c>
      <c r="BL3551" s="137">
        <f t="shared" si="635"/>
        <v>17.299199999999139</v>
      </c>
      <c r="BM3551" s="137">
        <f t="shared" si="636"/>
        <v>1.5565485343608639E-2</v>
      </c>
      <c r="BN3551" s="137">
        <f t="shared" si="637"/>
        <v>3.7076293902324822E-5</v>
      </c>
      <c r="BO3551" s="137">
        <f t="shared" si="638"/>
        <v>3.7076293902324822E-5</v>
      </c>
      <c r="BP3551" s="137" t="str">
        <f t="shared" si="639"/>
        <v/>
      </c>
    </row>
    <row r="3552" spans="63:68" ht="20.100000000000001" customHeight="1" x14ac:dyDescent="0.25">
      <c r="BK3552" s="137">
        <v>2705</v>
      </c>
      <c r="BL3552" s="137">
        <f t="shared" si="635"/>
        <v>17.305599999999139</v>
      </c>
      <c r="BM3552" s="137">
        <f t="shared" si="636"/>
        <v>1.5528409049706314E-2</v>
      </c>
      <c r="BN3552" s="137">
        <f t="shared" si="637"/>
        <v>3.6992024794072625E-5</v>
      </c>
      <c r="BO3552" s="137">
        <f t="shared" si="638"/>
        <v>3.6992024794072625E-5</v>
      </c>
      <c r="BP3552" s="137" t="str">
        <f t="shared" si="639"/>
        <v/>
      </c>
    </row>
    <row r="3553" spans="63:68" ht="20.100000000000001" customHeight="1" x14ac:dyDescent="0.25">
      <c r="BK3553" s="137">
        <v>2706</v>
      </c>
      <c r="BL3553" s="137">
        <f t="shared" si="635"/>
        <v>17.311999999999138</v>
      </c>
      <c r="BM3553" s="137">
        <f t="shared" si="636"/>
        <v>1.5491417024912241E-2</v>
      </c>
      <c r="BN3553" s="137">
        <f t="shared" si="637"/>
        <v>3.6907934602467551E-5</v>
      </c>
      <c r="BO3553" s="137">
        <f t="shared" si="638"/>
        <v>3.6907934602467551E-5</v>
      </c>
      <c r="BP3553" s="137" t="str">
        <f t="shared" si="639"/>
        <v/>
      </c>
    </row>
    <row r="3554" spans="63:68" ht="20.100000000000001" customHeight="1" x14ac:dyDescent="0.25">
      <c r="BK3554" s="137">
        <v>2707</v>
      </c>
      <c r="BL3554" s="137">
        <f t="shared" si="635"/>
        <v>17.318399999999137</v>
      </c>
      <c r="BM3554" s="137">
        <f t="shared" si="636"/>
        <v>1.5454509090309774E-2</v>
      </c>
      <c r="BN3554" s="137">
        <f t="shared" si="637"/>
        <v>3.6824022987535024E-5</v>
      </c>
      <c r="BO3554" s="137">
        <f t="shared" si="638"/>
        <v>3.6824022987535024E-5</v>
      </c>
      <c r="BP3554" s="137" t="str">
        <f t="shared" si="639"/>
        <v/>
      </c>
    </row>
    <row r="3555" spans="63:68" ht="20.100000000000001" customHeight="1" x14ac:dyDescent="0.25">
      <c r="BK3555" s="137">
        <v>2708</v>
      </c>
      <c r="BL3555" s="137">
        <f t="shared" si="635"/>
        <v>17.324799999999136</v>
      </c>
      <c r="BM3555" s="137">
        <f t="shared" si="636"/>
        <v>1.5417685067322238E-2</v>
      </c>
      <c r="BN3555" s="137">
        <f t="shared" si="637"/>
        <v>3.6740289609808741E-5</v>
      </c>
      <c r="BO3555" s="137">
        <f t="shared" si="638"/>
        <v>3.6740289609808741E-5</v>
      </c>
      <c r="BP3555" s="137" t="str">
        <f t="shared" si="639"/>
        <v/>
      </c>
    </row>
    <row r="3556" spans="63:68" ht="20.100000000000001" customHeight="1" x14ac:dyDescent="0.25">
      <c r="BK3556" s="137">
        <v>2709</v>
      </c>
      <c r="BL3556" s="137">
        <f t="shared" si="635"/>
        <v>17.331199999999136</v>
      </c>
      <c r="BM3556" s="137">
        <f t="shared" si="636"/>
        <v>1.538094477771243E-2</v>
      </c>
      <c r="BN3556" s="137">
        <f t="shared" si="637"/>
        <v>3.6656734130294244E-5</v>
      </c>
      <c r="BO3556" s="137">
        <f t="shared" si="638"/>
        <v>3.6656734130294244E-5</v>
      </c>
      <c r="BP3556" s="137" t="str">
        <f t="shared" si="639"/>
        <v/>
      </c>
    </row>
    <row r="3557" spans="63:68" ht="20.100000000000001" customHeight="1" x14ac:dyDescent="0.25">
      <c r="BK3557" s="137">
        <v>2710</v>
      </c>
      <c r="BL3557" s="137">
        <f t="shared" ref="BL3557:BL3620" si="640">BL3556+$BO$845</f>
        <v>17.337599999999135</v>
      </c>
      <c r="BM3557" s="137">
        <f t="shared" ref="BM3557:BM3620" si="641">_xlfn.CHISQ.DIST.RT(BL3557,7)</f>
        <v>1.5344288043582135E-2</v>
      </c>
      <c r="BN3557" s="137">
        <f t="shared" ref="BN3557:BN3620" si="642">BM3557-BM3558</f>
        <v>3.6573356210540045E-5</v>
      </c>
      <c r="BO3557" s="137">
        <f t="shared" ref="BO3557:BO3620" si="643">IF(BM3557&lt;(1-$BI$852),BN3557,"")</f>
        <v>3.6573356210540045E-5</v>
      </c>
      <c r="BP3557" s="137" t="str">
        <f t="shared" si="639"/>
        <v/>
      </c>
    </row>
    <row r="3558" spans="63:68" ht="20.100000000000001" customHeight="1" x14ac:dyDescent="0.25">
      <c r="BK3558" s="137">
        <v>2711</v>
      </c>
      <c r="BL3558" s="137">
        <f t="shared" si="640"/>
        <v>17.343999999999134</v>
      </c>
      <c r="BM3558" s="137">
        <f t="shared" si="641"/>
        <v>1.5307714687371595E-2</v>
      </c>
      <c r="BN3558" s="137">
        <f t="shared" si="642"/>
        <v>3.6490155512656705E-5</v>
      </c>
      <c r="BO3558" s="137">
        <f t="shared" si="643"/>
        <v>3.6490155512656705E-5</v>
      </c>
      <c r="BP3558" s="137" t="str">
        <f t="shared" si="639"/>
        <v/>
      </c>
    </row>
    <row r="3559" spans="63:68" ht="20.100000000000001" customHeight="1" x14ac:dyDescent="0.25">
      <c r="BK3559" s="137">
        <v>2712</v>
      </c>
      <c r="BL3559" s="137">
        <f t="shared" si="640"/>
        <v>17.350399999999134</v>
      </c>
      <c r="BM3559" s="137">
        <f t="shared" si="641"/>
        <v>1.5271224531858939E-2</v>
      </c>
      <c r="BN3559" s="137">
        <f t="shared" si="642"/>
        <v>3.640713169925959E-5</v>
      </c>
      <c r="BO3559" s="137">
        <f t="shared" si="643"/>
        <v>3.640713169925959E-5</v>
      </c>
      <c r="BP3559" s="137" t="str">
        <f t="shared" si="639"/>
        <v/>
      </c>
    </row>
    <row r="3560" spans="63:68" ht="20.100000000000001" customHeight="1" x14ac:dyDescent="0.25">
      <c r="BK3560" s="137">
        <v>2713</v>
      </c>
      <c r="BL3560" s="137">
        <f t="shared" si="640"/>
        <v>17.356799999999133</v>
      </c>
      <c r="BM3560" s="137">
        <f t="shared" si="641"/>
        <v>1.5234817400159679E-2</v>
      </c>
      <c r="BN3560" s="137">
        <f t="shared" si="642"/>
        <v>3.632428443331448E-5</v>
      </c>
      <c r="BO3560" s="137">
        <f t="shared" si="643"/>
        <v>3.632428443331448E-5</v>
      </c>
      <c r="BP3560" s="137" t="str">
        <f t="shared" si="639"/>
        <v/>
      </c>
    </row>
    <row r="3561" spans="63:68" ht="20.100000000000001" customHeight="1" x14ac:dyDescent="0.25">
      <c r="BK3561" s="137">
        <v>2714</v>
      </c>
      <c r="BL3561" s="137">
        <f t="shared" si="640"/>
        <v>17.363199999999132</v>
      </c>
      <c r="BM3561" s="137">
        <f t="shared" si="641"/>
        <v>1.5198493115726365E-2</v>
      </c>
      <c r="BN3561" s="137">
        <f t="shared" si="642"/>
        <v>3.6241613378597271E-5</v>
      </c>
      <c r="BO3561" s="137">
        <f t="shared" si="643"/>
        <v>3.6241613378597271E-5</v>
      </c>
      <c r="BP3561" s="137" t="str">
        <f t="shared" si="639"/>
        <v/>
      </c>
    </row>
    <row r="3562" spans="63:68" ht="20.100000000000001" customHeight="1" x14ac:dyDescent="0.25">
      <c r="BK3562" s="137">
        <v>2715</v>
      </c>
      <c r="BL3562" s="137">
        <f t="shared" si="640"/>
        <v>17.369599999999132</v>
      </c>
      <c r="BM3562" s="137">
        <f t="shared" si="641"/>
        <v>1.5162251502347767E-2</v>
      </c>
      <c r="BN3562" s="137">
        <f t="shared" si="642"/>
        <v>3.6159118199137127E-5</v>
      </c>
      <c r="BO3562" s="137">
        <f t="shared" si="643"/>
        <v>3.6159118199137127E-5</v>
      </c>
      <c r="BP3562" s="137" t="str">
        <f t="shared" si="639"/>
        <v/>
      </c>
    </row>
    <row r="3563" spans="63:68" ht="20.100000000000001" customHeight="1" x14ac:dyDescent="0.25">
      <c r="BK3563" s="137">
        <v>2716</v>
      </c>
      <c r="BL3563" s="137">
        <f t="shared" si="640"/>
        <v>17.375999999999131</v>
      </c>
      <c r="BM3563" s="137">
        <f t="shared" si="641"/>
        <v>1.512609238414863E-2</v>
      </c>
      <c r="BN3563" s="137">
        <f t="shared" si="642"/>
        <v>3.6076798559594656E-5</v>
      </c>
      <c r="BO3563" s="137">
        <f t="shared" si="643"/>
        <v>3.6076798559594656E-5</v>
      </c>
      <c r="BP3563" s="137" t="str">
        <f t="shared" si="639"/>
        <v/>
      </c>
    </row>
    <row r="3564" spans="63:68" ht="20.100000000000001" customHeight="1" x14ac:dyDescent="0.25">
      <c r="BK3564" s="137">
        <v>2717</v>
      </c>
      <c r="BL3564" s="137">
        <f t="shared" si="640"/>
        <v>17.38239999999913</v>
      </c>
      <c r="BM3564" s="137">
        <f t="shared" si="641"/>
        <v>1.5090015585589036E-2</v>
      </c>
      <c r="BN3564" s="137">
        <f t="shared" si="642"/>
        <v>3.5994654125149142E-5</v>
      </c>
      <c r="BO3564" s="137">
        <f t="shared" si="643"/>
        <v>3.5994654125149142E-5</v>
      </c>
      <c r="BP3564" s="137" t="str">
        <f t="shared" si="639"/>
        <v/>
      </c>
    </row>
    <row r="3565" spans="63:68" ht="20.100000000000001" customHeight="1" x14ac:dyDescent="0.25">
      <c r="BK3565" s="137">
        <v>2718</v>
      </c>
      <c r="BL3565" s="137">
        <f t="shared" si="640"/>
        <v>17.388799999999129</v>
      </c>
      <c r="BM3565" s="137">
        <f t="shared" si="641"/>
        <v>1.5054020931463886E-2</v>
      </c>
      <c r="BN3565" s="137">
        <f t="shared" si="642"/>
        <v>3.5912684561417024E-5</v>
      </c>
      <c r="BO3565" s="137">
        <f t="shared" si="643"/>
        <v>3.5912684561417024E-5</v>
      </c>
      <c r="BP3565" s="137" t="str">
        <f t="shared" si="639"/>
        <v/>
      </c>
    </row>
    <row r="3566" spans="63:68" ht="20.100000000000001" customHeight="1" x14ac:dyDescent="0.25">
      <c r="BK3566" s="137">
        <v>2719</v>
      </c>
      <c r="BL3566" s="137">
        <f t="shared" si="640"/>
        <v>17.395199999999129</v>
      </c>
      <c r="BM3566" s="137">
        <f t="shared" si="641"/>
        <v>1.5018108246902469E-2</v>
      </c>
      <c r="BN3566" s="137">
        <f t="shared" si="642"/>
        <v>3.5830889534653118E-5</v>
      </c>
      <c r="BO3566" s="137">
        <f t="shared" si="643"/>
        <v>3.5830889534653118E-5</v>
      </c>
      <c r="BP3566" s="137" t="str">
        <f t="shared" si="639"/>
        <v/>
      </c>
    </row>
    <row r="3567" spans="63:68" ht="20.100000000000001" customHeight="1" x14ac:dyDescent="0.25">
      <c r="BK3567" s="137">
        <v>2720</v>
      </c>
      <c r="BL3567" s="137">
        <f t="shared" si="640"/>
        <v>17.401599999999128</v>
      </c>
      <c r="BM3567" s="137">
        <f t="shared" si="641"/>
        <v>1.4982277357367816E-2</v>
      </c>
      <c r="BN3567" s="137">
        <f t="shared" si="642"/>
        <v>3.5749268711473062E-5</v>
      </c>
      <c r="BO3567" s="137">
        <f t="shared" si="643"/>
        <v>3.5749268711473062E-5</v>
      </c>
      <c r="BP3567" s="137" t="str">
        <f t="shared" si="639"/>
        <v/>
      </c>
    </row>
    <row r="3568" spans="63:68" ht="20.100000000000001" customHeight="1" x14ac:dyDescent="0.25">
      <c r="BK3568" s="137">
        <v>2721</v>
      </c>
      <c r="BL3568" s="137">
        <f t="shared" si="640"/>
        <v>17.407999999999127</v>
      </c>
      <c r="BM3568" s="137">
        <f t="shared" si="641"/>
        <v>1.4946528088656343E-2</v>
      </c>
      <c r="BN3568" s="137">
        <f t="shared" si="642"/>
        <v>3.5667821759167301E-5</v>
      </c>
      <c r="BO3568" s="137">
        <f t="shared" si="643"/>
        <v>3.5667821759167301E-5</v>
      </c>
      <c r="BP3568" s="137" t="str">
        <f t="shared" si="639"/>
        <v/>
      </c>
    </row>
    <row r="3569" spans="63:68" ht="20.100000000000001" customHeight="1" x14ac:dyDescent="0.25">
      <c r="BK3569" s="137">
        <v>2722</v>
      </c>
      <c r="BL3569" s="137">
        <f t="shared" si="640"/>
        <v>17.414399999999127</v>
      </c>
      <c r="BM3569" s="137">
        <f t="shared" si="641"/>
        <v>1.4910860266897176E-2</v>
      </c>
      <c r="BN3569" s="137">
        <f t="shared" si="642"/>
        <v>3.5586548345354144E-5</v>
      </c>
      <c r="BO3569" s="137">
        <f t="shared" si="643"/>
        <v>3.5586548345354144E-5</v>
      </c>
      <c r="BP3569" s="137" t="str">
        <f t="shared" si="639"/>
        <v/>
      </c>
    </row>
    <row r="3570" spans="63:68" ht="20.100000000000001" customHeight="1" x14ac:dyDescent="0.25">
      <c r="BK3570" s="137">
        <v>2723</v>
      </c>
      <c r="BL3570" s="137">
        <f t="shared" si="640"/>
        <v>17.420799999999126</v>
      </c>
      <c r="BM3570" s="137">
        <f t="shared" si="641"/>
        <v>1.4875273718551822E-2</v>
      </c>
      <c r="BN3570" s="137">
        <f t="shared" si="642"/>
        <v>3.5505448138344053E-5</v>
      </c>
      <c r="BO3570" s="137">
        <f t="shared" si="643"/>
        <v>3.5505448138344053E-5</v>
      </c>
      <c r="BP3570" s="137" t="str">
        <f t="shared" si="639"/>
        <v/>
      </c>
    </row>
    <row r="3571" spans="63:68" ht="20.100000000000001" customHeight="1" x14ac:dyDescent="0.25">
      <c r="BK3571" s="137">
        <v>2724</v>
      </c>
      <c r="BL3571" s="137">
        <f t="shared" si="640"/>
        <v>17.427199999999125</v>
      </c>
      <c r="BM3571" s="137">
        <f t="shared" si="641"/>
        <v>1.4839768270413478E-2</v>
      </c>
      <c r="BN3571" s="137">
        <f t="shared" si="642"/>
        <v>3.5424520806841275E-5</v>
      </c>
      <c r="BO3571" s="137">
        <f t="shared" si="643"/>
        <v>3.5424520806841275E-5</v>
      </c>
      <c r="BP3571" s="137" t="str">
        <f t="shared" si="639"/>
        <v/>
      </c>
    </row>
    <row r="3572" spans="63:68" ht="20.100000000000001" customHeight="1" x14ac:dyDescent="0.25">
      <c r="BK3572" s="137">
        <v>2725</v>
      </c>
      <c r="BL3572" s="137">
        <f t="shared" si="640"/>
        <v>17.433599999999124</v>
      </c>
      <c r="BM3572" s="137">
        <f t="shared" si="641"/>
        <v>1.4804343749606637E-2</v>
      </c>
      <c r="BN3572" s="137">
        <f t="shared" si="642"/>
        <v>3.5343766020049655E-5</v>
      </c>
      <c r="BO3572" s="137">
        <f t="shared" si="643"/>
        <v>3.5343766020049655E-5</v>
      </c>
      <c r="BP3572" s="137" t="str">
        <f t="shared" si="639"/>
        <v/>
      </c>
    </row>
    <row r="3573" spans="63:68" ht="20.100000000000001" customHeight="1" x14ac:dyDescent="0.25">
      <c r="BK3573" s="137">
        <v>2726</v>
      </c>
      <c r="BL3573" s="137">
        <f t="shared" si="640"/>
        <v>17.439999999999124</v>
      </c>
      <c r="BM3573" s="137">
        <f t="shared" si="641"/>
        <v>1.4768999983586587E-2</v>
      </c>
      <c r="BN3573" s="137">
        <f t="shared" si="642"/>
        <v>3.5263183447847846E-5</v>
      </c>
      <c r="BO3573" s="137">
        <f t="shared" si="643"/>
        <v>3.5263183447847846E-5</v>
      </c>
      <c r="BP3573" s="137" t="str">
        <f t="shared" si="639"/>
        <v/>
      </c>
    </row>
    <row r="3574" spans="63:68" ht="20.100000000000001" customHeight="1" x14ac:dyDescent="0.25">
      <c r="BK3574" s="137">
        <v>2727</v>
      </c>
      <c r="BL3574" s="137">
        <f t="shared" si="640"/>
        <v>17.446399999999123</v>
      </c>
      <c r="BM3574" s="137">
        <f t="shared" si="641"/>
        <v>1.4733736800138739E-2</v>
      </c>
      <c r="BN3574" s="137">
        <f t="shared" si="642"/>
        <v>3.5182772760362566E-5</v>
      </c>
      <c r="BO3574" s="137">
        <f t="shared" si="643"/>
        <v>3.5182772760362566E-5</v>
      </c>
      <c r="BP3574" s="137" t="str">
        <f t="shared" si="639"/>
        <v/>
      </c>
    </row>
    <row r="3575" spans="63:68" ht="20.100000000000001" customHeight="1" x14ac:dyDescent="0.25">
      <c r="BK3575" s="137">
        <v>2728</v>
      </c>
      <c r="BL3575" s="137">
        <f t="shared" si="640"/>
        <v>17.452799999999122</v>
      </c>
      <c r="BM3575" s="137">
        <f t="shared" si="641"/>
        <v>1.4698554027378376E-2</v>
      </c>
      <c r="BN3575" s="137">
        <f t="shared" si="642"/>
        <v>3.5102533628466465E-5</v>
      </c>
      <c r="BO3575" s="137">
        <f t="shared" si="643"/>
        <v>3.5102533628466465E-5</v>
      </c>
      <c r="BP3575" s="137" t="str">
        <f t="shared" si="639"/>
        <v/>
      </c>
    </row>
    <row r="3576" spans="63:68" ht="20.100000000000001" customHeight="1" x14ac:dyDescent="0.25">
      <c r="BK3576" s="137">
        <v>2729</v>
      </c>
      <c r="BL3576" s="137">
        <f t="shared" si="640"/>
        <v>17.459199999999122</v>
      </c>
      <c r="BM3576" s="137">
        <f t="shared" si="641"/>
        <v>1.466345149374991E-2</v>
      </c>
      <c r="BN3576" s="137">
        <f t="shared" si="642"/>
        <v>3.5022465723408627E-5</v>
      </c>
      <c r="BO3576" s="137">
        <f t="shared" si="643"/>
        <v>3.5022465723408627E-5</v>
      </c>
      <c r="BP3576" s="137" t="str">
        <f t="shared" si="639"/>
        <v/>
      </c>
    </row>
    <row r="3577" spans="63:68" ht="20.100000000000001" customHeight="1" x14ac:dyDescent="0.25">
      <c r="BK3577" s="137">
        <v>2730</v>
      </c>
      <c r="BL3577" s="137">
        <f t="shared" si="640"/>
        <v>17.465599999999121</v>
      </c>
      <c r="BM3577" s="137">
        <f t="shared" si="641"/>
        <v>1.4628429028026501E-2</v>
      </c>
      <c r="BN3577" s="137">
        <f t="shared" si="642"/>
        <v>3.4942568716984576E-5</v>
      </c>
      <c r="BO3577" s="137">
        <f t="shared" si="643"/>
        <v>3.4942568716984576E-5</v>
      </c>
      <c r="BP3577" s="137" t="str">
        <f t="shared" si="639"/>
        <v/>
      </c>
    </row>
    <row r="3578" spans="63:68" ht="20.100000000000001" customHeight="1" x14ac:dyDescent="0.25">
      <c r="BK3578" s="137">
        <v>2731</v>
      </c>
      <c r="BL3578" s="137">
        <f t="shared" si="640"/>
        <v>17.47199999999912</v>
      </c>
      <c r="BM3578" s="137">
        <f t="shared" si="641"/>
        <v>1.4593486459309517E-2</v>
      </c>
      <c r="BN3578" s="137">
        <f t="shared" si="642"/>
        <v>3.4862842281557088E-5</v>
      </c>
      <c r="BO3578" s="137">
        <f t="shared" si="643"/>
        <v>3.4862842281557088E-5</v>
      </c>
      <c r="BP3578" s="137" t="str">
        <f t="shared" si="639"/>
        <v/>
      </c>
    </row>
    <row r="3579" spans="63:68" ht="20.100000000000001" customHeight="1" x14ac:dyDescent="0.25">
      <c r="BK3579" s="137">
        <v>2732</v>
      </c>
      <c r="BL3579" s="137">
        <f t="shared" si="640"/>
        <v>17.47839999999912</v>
      </c>
      <c r="BM3579" s="137">
        <f t="shared" si="641"/>
        <v>1.455862361702796E-2</v>
      </c>
      <c r="BN3579" s="137">
        <f t="shared" si="642"/>
        <v>3.4783286089828946E-5</v>
      </c>
      <c r="BO3579" s="137">
        <f t="shared" si="643"/>
        <v>3.4783286089828946E-5</v>
      </c>
      <c r="BP3579" s="137" t="str">
        <f t="shared" si="639"/>
        <v/>
      </c>
    </row>
    <row r="3580" spans="63:68" ht="20.100000000000001" customHeight="1" x14ac:dyDescent="0.25">
      <c r="BK3580" s="137">
        <v>2733</v>
      </c>
      <c r="BL3580" s="137">
        <f t="shared" si="640"/>
        <v>17.484799999999119</v>
      </c>
      <c r="BM3580" s="137">
        <f t="shared" si="641"/>
        <v>1.4523840330938131E-2</v>
      </c>
      <c r="BN3580" s="137">
        <f t="shared" si="642"/>
        <v>3.470389981518468E-5</v>
      </c>
      <c r="BO3580" s="137">
        <f t="shared" si="643"/>
        <v>3.470389981518468E-5</v>
      </c>
      <c r="BP3580" s="137" t="str">
        <f t="shared" si="639"/>
        <v/>
      </c>
    </row>
    <row r="3581" spans="63:68" ht="20.100000000000001" customHeight="1" x14ac:dyDescent="0.25">
      <c r="BK3581" s="137">
        <v>2734</v>
      </c>
      <c r="BL3581" s="137">
        <f t="shared" si="640"/>
        <v>17.491199999999118</v>
      </c>
      <c r="BM3581" s="137">
        <f t="shared" si="641"/>
        <v>1.4489136431122946E-2</v>
      </c>
      <c r="BN3581" s="137">
        <f t="shared" si="642"/>
        <v>3.4624683131482398E-5</v>
      </c>
      <c r="BO3581" s="137">
        <f t="shared" si="643"/>
        <v>3.4624683131482398E-5</v>
      </c>
      <c r="BP3581" s="137" t="str">
        <f t="shared" si="639"/>
        <v/>
      </c>
    </row>
    <row r="3582" spans="63:68" ht="20.100000000000001" customHeight="1" x14ac:dyDescent="0.25">
      <c r="BK3582" s="137">
        <v>2735</v>
      </c>
      <c r="BL3582" s="137">
        <f t="shared" si="640"/>
        <v>17.497599999999117</v>
      </c>
      <c r="BM3582" s="137">
        <f t="shared" si="641"/>
        <v>1.4454511747991464E-2</v>
      </c>
      <c r="BN3582" s="137">
        <f t="shared" si="642"/>
        <v>3.4545635712963582E-5</v>
      </c>
      <c r="BO3582" s="137">
        <f t="shared" si="643"/>
        <v>3.4545635712963582E-5</v>
      </c>
      <c r="BP3582" s="137" t="str">
        <f t="shared" si="639"/>
        <v/>
      </c>
    </row>
    <row r="3583" spans="63:68" ht="20.100000000000001" customHeight="1" x14ac:dyDescent="0.25">
      <c r="BK3583" s="137">
        <v>2736</v>
      </c>
      <c r="BL3583" s="137">
        <f t="shared" si="640"/>
        <v>17.503999999999117</v>
      </c>
      <c r="BM3583" s="137">
        <f t="shared" si="641"/>
        <v>1.44199661122785E-2</v>
      </c>
      <c r="BN3583" s="137">
        <f t="shared" si="642"/>
        <v>3.4466757234544523E-5</v>
      </c>
      <c r="BO3583" s="137">
        <f t="shared" si="643"/>
        <v>3.4466757234544523E-5</v>
      </c>
      <c r="BP3583" s="137" t="str">
        <f t="shared" si="639"/>
        <v/>
      </c>
    </row>
    <row r="3584" spans="63:68" ht="20.100000000000001" customHeight="1" x14ac:dyDescent="0.25">
      <c r="BK3584" s="137">
        <v>2737</v>
      </c>
      <c r="BL3584" s="137">
        <f t="shared" si="640"/>
        <v>17.510399999999116</v>
      </c>
      <c r="BM3584" s="137">
        <f t="shared" si="641"/>
        <v>1.4385499355043956E-2</v>
      </c>
      <c r="BN3584" s="137">
        <f t="shared" si="642"/>
        <v>3.4388047371550906E-5</v>
      </c>
      <c r="BO3584" s="137">
        <f t="shared" si="643"/>
        <v>3.4388047371550906E-5</v>
      </c>
      <c r="BP3584" s="137" t="str">
        <f t="shared" si="639"/>
        <v/>
      </c>
    </row>
    <row r="3585" spans="63:68" ht="20.100000000000001" customHeight="1" x14ac:dyDescent="0.25">
      <c r="BK3585" s="137">
        <v>2738</v>
      </c>
      <c r="BL3585" s="137">
        <f t="shared" si="640"/>
        <v>17.516799999999115</v>
      </c>
      <c r="BM3585" s="137">
        <f t="shared" si="641"/>
        <v>1.4351111307672405E-2</v>
      </c>
      <c r="BN3585" s="137">
        <f t="shared" si="642"/>
        <v>3.4309505799816689E-5</v>
      </c>
      <c r="BO3585" s="137">
        <f t="shared" si="643"/>
        <v>3.4309505799816689E-5</v>
      </c>
      <c r="BP3585" s="137" t="str">
        <f t="shared" si="639"/>
        <v/>
      </c>
    </row>
    <row r="3586" spans="63:68" ht="20.100000000000001" customHeight="1" x14ac:dyDescent="0.25">
      <c r="BK3586" s="137">
        <v>2739</v>
      </c>
      <c r="BL3586" s="137">
        <f t="shared" si="640"/>
        <v>17.523199999999115</v>
      </c>
      <c r="BM3586" s="137">
        <f t="shared" si="641"/>
        <v>1.4316801801872588E-2</v>
      </c>
      <c r="BN3586" s="137">
        <f t="shared" si="642"/>
        <v>3.423113219571533E-5</v>
      </c>
      <c r="BO3586" s="137">
        <f t="shared" si="643"/>
        <v>3.423113219571533E-5</v>
      </c>
      <c r="BP3586" s="137" t="str">
        <f t="shared" si="639"/>
        <v/>
      </c>
    </row>
    <row r="3587" spans="63:68" ht="20.100000000000001" customHeight="1" x14ac:dyDescent="0.25">
      <c r="BK3587" s="137">
        <v>2740</v>
      </c>
      <c r="BL3587" s="137">
        <f t="shared" si="640"/>
        <v>17.529599999999114</v>
      </c>
      <c r="BM3587" s="137">
        <f t="shared" si="641"/>
        <v>1.4282570669676873E-2</v>
      </c>
      <c r="BN3587" s="137">
        <f t="shared" si="642"/>
        <v>3.4152926236093867E-5</v>
      </c>
      <c r="BO3587" s="137">
        <f t="shared" si="643"/>
        <v>3.4152926236093867E-5</v>
      </c>
      <c r="BP3587" s="137" t="str">
        <f t="shared" si="639"/>
        <v/>
      </c>
    </row>
    <row r="3588" spans="63:68" ht="20.100000000000001" customHeight="1" x14ac:dyDescent="0.25">
      <c r="BK3588" s="137">
        <v>2741</v>
      </c>
      <c r="BL3588" s="137">
        <f t="shared" si="640"/>
        <v>17.535999999999113</v>
      </c>
      <c r="BM3588" s="137">
        <f t="shared" si="641"/>
        <v>1.4248417743440779E-2</v>
      </c>
      <c r="BN3588" s="137">
        <f t="shared" si="642"/>
        <v>3.4074887598316284E-5</v>
      </c>
      <c r="BO3588" s="137">
        <f t="shared" si="643"/>
        <v>3.4074887598316284E-5</v>
      </c>
      <c r="BP3588" s="137" t="str">
        <f t="shared" si="639"/>
        <v/>
      </c>
    </row>
    <row r="3589" spans="63:68" ht="20.100000000000001" customHeight="1" x14ac:dyDescent="0.25">
      <c r="BK3589" s="137">
        <v>2742</v>
      </c>
      <c r="BL3589" s="137">
        <f t="shared" si="640"/>
        <v>17.542399999999112</v>
      </c>
      <c r="BM3589" s="137">
        <f t="shared" si="641"/>
        <v>1.4214342855842462E-2</v>
      </c>
      <c r="BN3589" s="137">
        <f t="shared" si="642"/>
        <v>3.3997015960268717E-5</v>
      </c>
      <c r="BO3589" s="137">
        <f t="shared" si="643"/>
        <v>3.3997015960268717E-5</v>
      </c>
      <c r="BP3589" s="137" t="str">
        <f t="shared" si="639"/>
        <v/>
      </c>
    </row>
    <row r="3590" spans="63:68" ht="20.100000000000001" customHeight="1" x14ac:dyDescent="0.25">
      <c r="BK3590" s="137">
        <v>2743</v>
      </c>
      <c r="BL3590" s="137">
        <f t="shared" si="640"/>
        <v>17.548799999999112</v>
      </c>
      <c r="BM3590" s="137">
        <f t="shared" si="641"/>
        <v>1.4180345839882194E-2</v>
      </c>
      <c r="BN3590" s="137">
        <f t="shared" si="642"/>
        <v>3.3919311000333435E-5</v>
      </c>
      <c r="BO3590" s="137">
        <f t="shared" si="643"/>
        <v>3.3919311000333435E-5</v>
      </c>
      <c r="BP3590" s="137" t="str">
        <f t="shared" si="639"/>
        <v/>
      </c>
    </row>
    <row r="3591" spans="63:68" ht="20.100000000000001" customHeight="1" x14ac:dyDescent="0.25">
      <c r="BK3591" s="137">
        <v>2744</v>
      </c>
      <c r="BL3591" s="137">
        <f t="shared" si="640"/>
        <v>17.555199999999111</v>
      </c>
      <c r="BM3591" s="137">
        <f t="shared" si="641"/>
        <v>1.414642652888186E-2</v>
      </c>
      <c r="BN3591" s="137">
        <f t="shared" si="642"/>
        <v>3.3841772397348938E-5</v>
      </c>
      <c r="BO3591" s="137">
        <f t="shared" si="643"/>
        <v>3.3841772397348938E-5</v>
      </c>
      <c r="BP3591" s="137" t="str">
        <f t="shared" si="639"/>
        <v/>
      </c>
    </row>
    <row r="3592" spans="63:68" ht="20.100000000000001" customHeight="1" x14ac:dyDescent="0.25">
      <c r="BK3592" s="137">
        <v>2745</v>
      </c>
      <c r="BL3592" s="137">
        <f t="shared" si="640"/>
        <v>17.56159999999911</v>
      </c>
      <c r="BM3592" s="137">
        <f t="shared" si="641"/>
        <v>1.4112584756484511E-2</v>
      </c>
      <c r="BN3592" s="137">
        <f t="shared" si="642"/>
        <v>3.3764399830720979E-5</v>
      </c>
      <c r="BO3592" s="137">
        <f t="shared" si="643"/>
        <v>3.3764399830720979E-5</v>
      </c>
      <c r="BP3592" s="137" t="str">
        <f t="shared" si="639"/>
        <v/>
      </c>
    </row>
    <row r="3593" spans="63:68" ht="20.100000000000001" customHeight="1" x14ac:dyDescent="0.25">
      <c r="BK3593" s="137">
        <v>2746</v>
      </c>
      <c r="BL3593" s="137">
        <f t="shared" si="640"/>
        <v>17.56799999999911</v>
      </c>
      <c r="BM3593" s="137">
        <f t="shared" si="641"/>
        <v>1.407882035665379E-2</v>
      </c>
      <c r="BN3593" s="137">
        <f t="shared" si="642"/>
        <v>3.3687192980327157E-5</v>
      </c>
      <c r="BO3593" s="137">
        <f t="shared" si="643"/>
        <v>3.3687192980327157E-5</v>
      </c>
      <c r="BP3593" s="137" t="str">
        <f t="shared" si="639"/>
        <v/>
      </c>
    </row>
    <row r="3594" spans="63:68" ht="20.100000000000001" customHeight="1" x14ac:dyDescent="0.25">
      <c r="BK3594" s="137">
        <v>2747</v>
      </c>
      <c r="BL3594" s="137">
        <f t="shared" si="640"/>
        <v>17.574399999999109</v>
      </c>
      <c r="BM3594" s="137">
        <f t="shared" si="641"/>
        <v>1.4045133163673463E-2</v>
      </c>
      <c r="BN3594" s="137">
        <f t="shared" si="642"/>
        <v>3.3610151526541204E-5</v>
      </c>
      <c r="BO3594" s="137">
        <f t="shared" si="643"/>
        <v>3.3610151526541204E-5</v>
      </c>
      <c r="BP3594" s="137" t="str">
        <f t="shared" si="639"/>
        <v/>
      </c>
    </row>
    <row r="3595" spans="63:68" ht="20.100000000000001" customHeight="1" x14ac:dyDescent="0.25">
      <c r="BK3595" s="137">
        <v>2748</v>
      </c>
      <c r="BL3595" s="137">
        <f t="shared" si="640"/>
        <v>17.580799999999108</v>
      </c>
      <c r="BM3595" s="137">
        <f t="shared" si="641"/>
        <v>1.4011523012146922E-2</v>
      </c>
      <c r="BN3595" s="137">
        <f t="shared" si="642"/>
        <v>3.3533275150300634E-5</v>
      </c>
      <c r="BO3595" s="137">
        <f t="shared" si="643"/>
        <v>3.3533275150300634E-5</v>
      </c>
      <c r="BP3595" s="137" t="str">
        <f t="shared" si="639"/>
        <v/>
      </c>
    </row>
    <row r="3596" spans="63:68" ht="20.100000000000001" customHeight="1" x14ac:dyDescent="0.25">
      <c r="BK3596" s="137">
        <v>2749</v>
      </c>
      <c r="BL3596" s="137">
        <f t="shared" si="640"/>
        <v>17.587199999999108</v>
      </c>
      <c r="BM3596" s="137">
        <f t="shared" si="641"/>
        <v>1.3977989736996621E-2</v>
      </c>
      <c r="BN3596" s="137">
        <f t="shared" si="642"/>
        <v>3.3456563532895112E-5</v>
      </c>
      <c r="BO3596" s="137">
        <f t="shared" si="643"/>
        <v>3.3456563532895112E-5</v>
      </c>
      <c r="BP3596" s="137" t="str">
        <f t="shared" si="639"/>
        <v/>
      </c>
    </row>
    <row r="3597" spans="63:68" ht="20.100000000000001" customHeight="1" x14ac:dyDescent="0.25">
      <c r="BK3597" s="137">
        <v>2750</v>
      </c>
      <c r="BL3597" s="137">
        <f t="shared" si="640"/>
        <v>17.593599999999107</v>
      </c>
      <c r="BM3597" s="137">
        <f t="shared" si="641"/>
        <v>1.3944533173463726E-2</v>
      </c>
      <c r="BN3597" s="137">
        <f t="shared" si="642"/>
        <v>3.3380016356289108E-5</v>
      </c>
      <c r="BO3597" s="137">
        <f t="shared" si="643"/>
        <v>3.3380016356289108E-5</v>
      </c>
      <c r="BP3597" s="137" t="str">
        <f t="shared" si="639"/>
        <v/>
      </c>
    </row>
    <row r="3598" spans="63:68" ht="20.100000000000001" customHeight="1" x14ac:dyDescent="0.25">
      <c r="BK3598" s="137">
        <v>2751</v>
      </c>
      <c r="BL3598" s="137">
        <f t="shared" si="640"/>
        <v>17.599999999999106</v>
      </c>
      <c r="BM3598" s="137">
        <f t="shared" si="641"/>
        <v>1.3911153157107437E-2</v>
      </c>
      <c r="BN3598" s="137">
        <f t="shared" si="642"/>
        <v>3.3303633302865163E-5</v>
      </c>
      <c r="BO3598" s="137">
        <f t="shared" si="643"/>
        <v>3.3303633302865163E-5</v>
      </c>
      <c r="BP3598" s="137" t="str">
        <f t="shared" si="639"/>
        <v/>
      </c>
    </row>
    <row r="3599" spans="63:68" ht="20.100000000000001" customHeight="1" x14ac:dyDescent="0.25">
      <c r="BK3599" s="137">
        <v>2752</v>
      </c>
      <c r="BL3599" s="137">
        <f t="shared" si="640"/>
        <v>17.606399999999105</v>
      </c>
      <c r="BM3599" s="137">
        <f t="shared" si="641"/>
        <v>1.3877849523804572E-2</v>
      </c>
      <c r="BN3599" s="137">
        <f t="shared" si="642"/>
        <v>3.3227414055486335E-5</v>
      </c>
      <c r="BO3599" s="137">
        <f t="shared" si="643"/>
        <v>3.3227414055486335E-5</v>
      </c>
      <c r="BP3599" s="137" t="str">
        <f t="shared" si="639"/>
        <v/>
      </c>
    </row>
    <row r="3600" spans="63:68" ht="20.100000000000001" customHeight="1" x14ac:dyDescent="0.25">
      <c r="BK3600" s="137">
        <v>2753</v>
      </c>
      <c r="BL3600" s="137">
        <f t="shared" si="640"/>
        <v>17.612799999999105</v>
      </c>
      <c r="BM3600" s="137">
        <f t="shared" si="641"/>
        <v>1.3844622109749086E-2</v>
      </c>
      <c r="BN3600" s="137">
        <f t="shared" si="642"/>
        <v>3.3151358297570793E-5</v>
      </c>
      <c r="BO3600" s="137">
        <f t="shared" si="643"/>
        <v>3.3151358297570793E-5</v>
      </c>
      <c r="BP3600" s="137" t="str">
        <f t="shared" ref="BP3600:BP3663" si="644">IF($BM3600&lt;(1-$BI$860),$BN3600,"")</f>
        <v/>
      </c>
    </row>
    <row r="3601" spans="63:68" ht="20.100000000000001" customHeight="1" x14ac:dyDescent="0.25">
      <c r="BK3601" s="137">
        <v>2754</v>
      </c>
      <c r="BL3601" s="137">
        <f t="shared" si="640"/>
        <v>17.619199999999104</v>
      </c>
      <c r="BM3601" s="137">
        <f t="shared" si="641"/>
        <v>1.3811470751451515E-2</v>
      </c>
      <c r="BN3601" s="137">
        <f t="shared" si="642"/>
        <v>3.3075465713003349E-5</v>
      </c>
      <c r="BO3601" s="137">
        <f t="shared" si="643"/>
        <v>3.3075465713003349E-5</v>
      </c>
      <c r="BP3601" s="137" t="str">
        <f t="shared" si="644"/>
        <v/>
      </c>
    </row>
    <row r="3602" spans="63:68" ht="20.100000000000001" customHeight="1" x14ac:dyDescent="0.25">
      <c r="BK3602" s="137">
        <v>2755</v>
      </c>
      <c r="BL3602" s="137">
        <f t="shared" si="640"/>
        <v>17.625599999999103</v>
      </c>
      <c r="BM3602" s="137">
        <f t="shared" si="641"/>
        <v>1.3778395285738512E-2</v>
      </c>
      <c r="BN3602" s="137">
        <f t="shared" si="642"/>
        <v>3.2999735986111167E-5</v>
      </c>
      <c r="BO3602" s="137">
        <f t="shared" si="643"/>
        <v>3.2999735986111167E-5</v>
      </c>
      <c r="BP3602" s="137" t="str">
        <f t="shared" si="644"/>
        <v/>
      </c>
    </row>
    <row r="3603" spans="63:68" ht="20.100000000000001" customHeight="1" x14ac:dyDescent="0.25">
      <c r="BK3603" s="137">
        <v>2756</v>
      </c>
      <c r="BL3603" s="137">
        <f t="shared" si="640"/>
        <v>17.631999999999103</v>
      </c>
      <c r="BM3603" s="137">
        <f t="shared" si="641"/>
        <v>1.37453955497524E-2</v>
      </c>
      <c r="BN3603" s="137">
        <f t="shared" si="642"/>
        <v>3.2924168801873668E-5</v>
      </c>
      <c r="BO3603" s="137">
        <f t="shared" si="643"/>
        <v>3.2924168801873668E-5</v>
      </c>
      <c r="BP3603" s="137" t="str">
        <f t="shared" si="644"/>
        <v/>
      </c>
    </row>
    <row r="3604" spans="63:68" ht="20.100000000000001" customHeight="1" x14ac:dyDescent="0.25">
      <c r="BK3604" s="137">
        <v>2757</v>
      </c>
      <c r="BL3604" s="137">
        <f t="shared" si="640"/>
        <v>17.638399999999102</v>
      </c>
      <c r="BM3604" s="137">
        <f t="shared" si="641"/>
        <v>1.3712471380950527E-2</v>
      </c>
      <c r="BN3604" s="137">
        <f t="shared" si="642"/>
        <v>3.284876384560334E-5</v>
      </c>
      <c r="BO3604" s="137">
        <f t="shared" si="643"/>
        <v>3.284876384560334E-5</v>
      </c>
      <c r="BP3604" s="137" t="str">
        <f t="shared" si="644"/>
        <v/>
      </c>
    </row>
    <row r="3605" spans="63:68" ht="20.100000000000001" customHeight="1" x14ac:dyDescent="0.25">
      <c r="BK3605" s="137">
        <v>2758</v>
      </c>
      <c r="BL3605" s="137">
        <f t="shared" si="640"/>
        <v>17.644799999999101</v>
      </c>
      <c r="BM3605" s="137">
        <f t="shared" si="641"/>
        <v>1.3679622617104923E-2</v>
      </c>
      <c r="BN3605" s="137">
        <f t="shared" si="642"/>
        <v>3.2773520803251049E-5</v>
      </c>
      <c r="BO3605" s="137">
        <f t="shared" si="643"/>
        <v>3.2773520803251049E-5</v>
      </c>
      <c r="BP3605" s="137" t="str">
        <f t="shared" si="644"/>
        <v/>
      </c>
    </row>
    <row r="3606" spans="63:68" ht="20.100000000000001" customHeight="1" x14ac:dyDescent="0.25">
      <c r="BK3606" s="137">
        <v>2759</v>
      </c>
      <c r="BL3606" s="137">
        <f t="shared" si="640"/>
        <v>17.6511999999991</v>
      </c>
      <c r="BM3606" s="137">
        <f t="shared" si="641"/>
        <v>1.3646849096301672E-2</v>
      </c>
      <c r="BN3606" s="137">
        <f t="shared" si="642"/>
        <v>3.2698439361097259E-5</v>
      </c>
      <c r="BO3606" s="137">
        <f t="shared" si="643"/>
        <v>3.2698439361097259E-5</v>
      </c>
      <c r="BP3606" s="137" t="str">
        <f t="shared" si="644"/>
        <v/>
      </c>
    </row>
    <row r="3607" spans="63:68" ht="20.100000000000001" customHeight="1" x14ac:dyDescent="0.25">
      <c r="BK3607" s="137">
        <v>2760</v>
      </c>
      <c r="BL3607" s="137">
        <f t="shared" si="640"/>
        <v>17.6575999999991</v>
      </c>
      <c r="BM3607" s="137">
        <f t="shared" si="641"/>
        <v>1.3614150656940575E-2</v>
      </c>
      <c r="BN3607" s="137">
        <f t="shared" si="642"/>
        <v>3.2623519206140608E-5</v>
      </c>
      <c r="BO3607" s="137">
        <f t="shared" si="643"/>
        <v>3.2623519206140608E-5</v>
      </c>
      <c r="BP3607" s="137" t="str">
        <f t="shared" si="644"/>
        <v/>
      </c>
    </row>
    <row r="3608" spans="63:68" ht="20.100000000000001" customHeight="1" x14ac:dyDescent="0.25">
      <c r="BK3608" s="137">
        <v>2761</v>
      </c>
      <c r="BL3608" s="137">
        <f t="shared" si="640"/>
        <v>17.663999999999099</v>
      </c>
      <c r="BM3608" s="137">
        <f t="shared" si="641"/>
        <v>1.3581527137734434E-2</v>
      </c>
      <c r="BN3608" s="137">
        <f t="shared" si="642"/>
        <v>3.2548760025633006E-5</v>
      </c>
      <c r="BO3608" s="137">
        <f t="shared" si="643"/>
        <v>3.2548760025633006E-5</v>
      </c>
      <c r="BP3608" s="137" t="str">
        <f t="shared" si="644"/>
        <v/>
      </c>
    </row>
    <row r="3609" spans="63:68" ht="20.100000000000001" customHeight="1" x14ac:dyDescent="0.25">
      <c r="BK3609" s="137">
        <v>2762</v>
      </c>
      <c r="BL3609" s="137">
        <f t="shared" si="640"/>
        <v>17.670399999999098</v>
      </c>
      <c r="BM3609" s="137">
        <f t="shared" si="641"/>
        <v>1.3548978377708801E-2</v>
      </c>
      <c r="BN3609" s="137">
        <f t="shared" si="642"/>
        <v>3.2474161507563618E-5</v>
      </c>
      <c r="BO3609" s="137">
        <f t="shared" si="643"/>
        <v>3.2474161507563618E-5</v>
      </c>
      <c r="BP3609" s="137" t="str">
        <f t="shared" si="644"/>
        <v/>
      </c>
    </row>
    <row r="3610" spans="63:68" ht="20.100000000000001" customHeight="1" x14ac:dyDescent="0.25">
      <c r="BK3610" s="137">
        <v>2763</v>
      </c>
      <c r="BL3610" s="137">
        <f t="shared" si="640"/>
        <v>17.676799999999098</v>
      </c>
      <c r="BM3610" s="137">
        <f t="shared" si="641"/>
        <v>1.3516504216201238E-2</v>
      </c>
      <c r="BN3610" s="137">
        <f t="shared" si="642"/>
        <v>3.2399723340190492E-5</v>
      </c>
      <c r="BO3610" s="137">
        <f t="shared" si="643"/>
        <v>3.2399723340190492E-5</v>
      </c>
      <c r="BP3610" s="137" t="str">
        <f t="shared" si="644"/>
        <v/>
      </c>
    </row>
    <row r="3611" spans="63:68" ht="20.100000000000001" customHeight="1" x14ac:dyDescent="0.25">
      <c r="BK3611" s="137">
        <v>2764</v>
      </c>
      <c r="BL3611" s="137">
        <f t="shared" si="640"/>
        <v>17.683199999999097</v>
      </c>
      <c r="BM3611" s="137">
        <f t="shared" si="641"/>
        <v>1.3484104492861047E-2</v>
      </c>
      <c r="BN3611" s="137">
        <f t="shared" si="642"/>
        <v>3.2325445212436077E-5</v>
      </c>
      <c r="BO3611" s="137">
        <f t="shared" si="643"/>
        <v>3.2325445212436077E-5</v>
      </c>
      <c r="BP3611" s="137" t="str">
        <f t="shared" si="644"/>
        <v/>
      </c>
    </row>
    <row r="3612" spans="63:68" ht="20.100000000000001" customHeight="1" x14ac:dyDescent="0.25">
      <c r="BK3612" s="137">
        <v>2765</v>
      </c>
      <c r="BL3612" s="137">
        <f t="shared" si="640"/>
        <v>17.689599999999096</v>
      </c>
      <c r="BM3612" s="137">
        <f t="shared" si="641"/>
        <v>1.3451779047648611E-2</v>
      </c>
      <c r="BN3612" s="137">
        <f t="shared" si="642"/>
        <v>3.2251326813635683E-5</v>
      </c>
      <c r="BO3612" s="137">
        <f t="shared" si="643"/>
        <v>3.2251326813635683E-5</v>
      </c>
      <c r="BP3612" s="137" t="str">
        <f t="shared" si="644"/>
        <v/>
      </c>
    </row>
    <row r="3613" spans="63:68" ht="20.100000000000001" customHeight="1" x14ac:dyDescent="0.25">
      <c r="BK3613" s="137">
        <v>2766</v>
      </c>
      <c r="BL3613" s="137">
        <f t="shared" si="640"/>
        <v>17.695999999999096</v>
      </c>
      <c r="BM3613" s="137">
        <f t="shared" si="641"/>
        <v>1.3419527720834976E-2</v>
      </c>
      <c r="BN3613" s="137">
        <f t="shared" si="642"/>
        <v>3.2177367833646775E-5</v>
      </c>
      <c r="BO3613" s="137">
        <f t="shared" si="643"/>
        <v>3.2177367833646775E-5</v>
      </c>
      <c r="BP3613" s="137" t="str">
        <f t="shared" si="644"/>
        <v/>
      </c>
    </row>
    <row r="3614" spans="63:68" ht="20.100000000000001" customHeight="1" x14ac:dyDescent="0.25">
      <c r="BK3614" s="137">
        <v>2767</v>
      </c>
      <c r="BL3614" s="137">
        <f t="shared" si="640"/>
        <v>17.702399999999095</v>
      </c>
      <c r="BM3614" s="137">
        <f t="shared" si="641"/>
        <v>1.3387350353001329E-2</v>
      </c>
      <c r="BN3614" s="137">
        <f t="shared" si="642"/>
        <v>3.2103567962821211E-5</v>
      </c>
      <c r="BO3614" s="137">
        <f t="shared" si="643"/>
        <v>3.2103567962821211E-5</v>
      </c>
      <c r="BP3614" s="137" t="str">
        <f t="shared" si="644"/>
        <v/>
      </c>
    </row>
    <row r="3615" spans="63:68" ht="20.100000000000001" customHeight="1" x14ac:dyDescent="0.25">
      <c r="BK3615" s="137">
        <v>2768</v>
      </c>
      <c r="BL3615" s="137">
        <f t="shared" si="640"/>
        <v>17.708799999999094</v>
      </c>
      <c r="BM3615" s="137">
        <f t="shared" si="641"/>
        <v>1.3355246785038508E-2</v>
      </c>
      <c r="BN3615" s="137">
        <f t="shared" si="642"/>
        <v>3.2029926891998309E-5</v>
      </c>
      <c r="BO3615" s="137">
        <f t="shared" si="643"/>
        <v>3.2029926891998309E-5</v>
      </c>
      <c r="BP3615" s="137" t="str">
        <f t="shared" si="644"/>
        <v/>
      </c>
    </row>
    <row r="3616" spans="63:68" ht="20.100000000000001" customHeight="1" x14ac:dyDescent="0.25">
      <c r="BK3616" s="137">
        <v>2769</v>
      </c>
      <c r="BL3616" s="137">
        <f t="shared" si="640"/>
        <v>17.715199999999093</v>
      </c>
      <c r="BM3616" s="137">
        <f t="shared" si="641"/>
        <v>1.3323216858146509E-2</v>
      </c>
      <c r="BN3616" s="137">
        <f t="shared" si="642"/>
        <v>3.1956444312459739E-5</v>
      </c>
      <c r="BO3616" s="137">
        <f t="shared" si="643"/>
        <v>3.1956444312459739E-5</v>
      </c>
      <c r="BP3616" s="137" t="str">
        <f t="shared" si="644"/>
        <v/>
      </c>
    </row>
    <row r="3617" spans="63:68" ht="20.100000000000001" customHeight="1" x14ac:dyDescent="0.25">
      <c r="BK3617" s="137">
        <v>2770</v>
      </c>
      <c r="BL3617" s="137">
        <f t="shared" si="640"/>
        <v>17.721599999999093</v>
      </c>
      <c r="BM3617" s="137">
        <f t="shared" si="641"/>
        <v>1.329126041383405E-2</v>
      </c>
      <c r="BN3617" s="137">
        <f t="shared" si="642"/>
        <v>3.1883119916115144E-5</v>
      </c>
      <c r="BO3617" s="137">
        <f t="shared" si="643"/>
        <v>3.1883119916115144E-5</v>
      </c>
      <c r="BP3617" s="137" t="str">
        <f t="shared" si="644"/>
        <v/>
      </c>
    </row>
    <row r="3618" spans="63:68" ht="20.100000000000001" customHeight="1" x14ac:dyDescent="0.25">
      <c r="BK3618" s="137">
        <v>2771</v>
      </c>
      <c r="BL3618" s="137">
        <f t="shared" si="640"/>
        <v>17.727999999999092</v>
      </c>
      <c r="BM3618" s="137">
        <f t="shared" si="641"/>
        <v>1.3259377293917934E-2</v>
      </c>
      <c r="BN3618" s="137">
        <f t="shared" si="642"/>
        <v>3.1809953395193352E-5</v>
      </c>
      <c r="BO3618" s="137">
        <f t="shared" si="643"/>
        <v>3.1809953395193352E-5</v>
      </c>
      <c r="BP3618" s="137" t="str">
        <f t="shared" si="644"/>
        <v/>
      </c>
    </row>
    <row r="3619" spans="63:68" ht="20.100000000000001" customHeight="1" x14ac:dyDescent="0.25">
      <c r="BK3619" s="137">
        <v>2772</v>
      </c>
      <c r="BL3619" s="137">
        <f t="shared" si="640"/>
        <v>17.734399999999091</v>
      </c>
      <c r="BM3619" s="137">
        <f t="shared" si="641"/>
        <v>1.3227567340522741E-2</v>
      </c>
      <c r="BN3619" s="137">
        <f t="shared" si="642"/>
        <v>3.1736944442571982E-5</v>
      </c>
      <c r="BO3619" s="137">
        <f t="shared" si="643"/>
        <v>3.1736944442571982E-5</v>
      </c>
      <c r="BP3619" s="137" t="str">
        <f t="shared" si="644"/>
        <v/>
      </c>
    </row>
    <row r="3620" spans="63:68" ht="20.100000000000001" customHeight="1" x14ac:dyDescent="0.25">
      <c r="BK3620" s="137">
        <v>2773</v>
      </c>
      <c r="BL3620" s="137">
        <f t="shared" si="640"/>
        <v>17.740799999999091</v>
      </c>
      <c r="BM3620" s="137">
        <f t="shared" si="641"/>
        <v>1.3195830396080169E-2</v>
      </c>
      <c r="BN3620" s="137">
        <f t="shared" si="642"/>
        <v>3.1664092751527637E-5</v>
      </c>
      <c r="BO3620" s="137">
        <f t="shared" si="643"/>
        <v>3.1664092751527637E-5</v>
      </c>
      <c r="BP3620" s="137" t="str">
        <f t="shared" si="644"/>
        <v/>
      </c>
    </row>
    <row r="3621" spans="63:68" ht="20.100000000000001" customHeight="1" x14ac:dyDescent="0.25">
      <c r="BK3621" s="137">
        <v>2774</v>
      </c>
      <c r="BL3621" s="137">
        <f t="shared" ref="BL3621:BL3684" si="645">BL3620+$BO$845</f>
        <v>17.74719999999909</v>
      </c>
      <c r="BM3621" s="137">
        <f t="shared" ref="BM3621:BM3684" si="646">_xlfn.CHISQ.DIST.RT(BL3621,7)</f>
        <v>1.3164166303328641E-2</v>
      </c>
      <c r="BN3621" s="137">
        <f t="shared" ref="BN3621:BN3684" si="647">BM3621-BM3622</f>
        <v>3.1591398015846928E-5</v>
      </c>
      <c r="BO3621" s="137">
        <f t="shared" ref="BO3621:BO3684" si="648">IF(BM3621&lt;(1-$BI$852),BN3621,"")</f>
        <v>3.1591398015846928E-5</v>
      </c>
      <c r="BP3621" s="137" t="str">
        <f t="shared" si="644"/>
        <v/>
      </c>
    </row>
    <row r="3622" spans="63:68" ht="20.100000000000001" customHeight="1" x14ac:dyDescent="0.25">
      <c r="BK3622" s="137">
        <v>2775</v>
      </c>
      <c r="BL3622" s="137">
        <f t="shared" si="645"/>
        <v>17.753599999999089</v>
      </c>
      <c r="BM3622" s="137">
        <f t="shared" si="646"/>
        <v>1.3132574905312795E-2</v>
      </c>
      <c r="BN3622" s="137">
        <f t="shared" si="647"/>
        <v>3.1518859929796986E-5</v>
      </c>
      <c r="BO3622" s="137">
        <f t="shared" si="648"/>
        <v>3.1518859929796986E-5</v>
      </c>
      <c r="BP3622" s="137" t="str">
        <f t="shared" si="644"/>
        <v/>
      </c>
    </row>
    <row r="3623" spans="63:68" ht="20.100000000000001" customHeight="1" x14ac:dyDescent="0.25">
      <c r="BK3623" s="137">
        <v>2776</v>
      </c>
      <c r="BL3623" s="137">
        <f t="shared" si="645"/>
        <v>17.759999999999089</v>
      </c>
      <c r="BM3623" s="137">
        <f t="shared" si="646"/>
        <v>1.3101056045382998E-2</v>
      </c>
      <c r="BN3623" s="137">
        <f t="shared" si="647"/>
        <v>3.1446478188186175E-5</v>
      </c>
      <c r="BO3623" s="137">
        <f t="shared" si="648"/>
        <v>3.1446478188186175E-5</v>
      </c>
      <c r="BP3623" s="137" t="str">
        <f t="shared" si="644"/>
        <v/>
      </c>
    </row>
    <row r="3624" spans="63:68" ht="20.100000000000001" customHeight="1" x14ac:dyDescent="0.25">
      <c r="BK3624" s="137">
        <v>2777</v>
      </c>
      <c r="BL3624" s="137">
        <f t="shared" si="645"/>
        <v>17.766399999999088</v>
      </c>
      <c r="BM3624" s="137">
        <f t="shared" si="646"/>
        <v>1.3069609567194811E-2</v>
      </c>
      <c r="BN3624" s="137">
        <f t="shared" si="647"/>
        <v>3.1374252486244397E-5</v>
      </c>
      <c r="BO3624" s="137">
        <f t="shared" si="648"/>
        <v>3.1374252486244397E-5</v>
      </c>
      <c r="BP3624" s="137" t="str">
        <f t="shared" si="644"/>
        <v/>
      </c>
    </row>
    <row r="3625" spans="63:68" ht="20.100000000000001" customHeight="1" x14ac:dyDescent="0.25">
      <c r="BK3625" s="137">
        <v>2778</v>
      </c>
      <c r="BL3625" s="137">
        <f t="shared" si="645"/>
        <v>17.772799999999087</v>
      </c>
      <c r="BM3625" s="137">
        <f t="shared" si="646"/>
        <v>1.3038235314708567E-2</v>
      </c>
      <c r="BN3625" s="137">
        <f t="shared" si="647"/>
        <v>3.130218251976187E-5</v>
      </c>
      <c r="BO3625" s="137">
        <f t="shared" si="648"/>
        <v>3.130218251976187E-5</v>
      </c>
      <c r="BP3625" s="137" t="str">
        <f t="shared" si="644"/>
        <v/>
      </c>
    </row>
    <row r="3626" spans="63:68" ht="20.100000000000001" customHeight="1" x14ac:dyDescent="0.25">
      <c r="BK3626" s="137">
        <v>2779</v>
      </c>
      <c r="BL3626" s="137">
        <f t="shared" si="645"/>
        <v>17.779199999999086</v>
      </c>
      <c r="BM3626" s="137">
        <f t="shared" si="646"/>
        <v>1.3006933132188805E-2</v>
      </c>
      <c r="BN3626" s="137">
        <f t="shared" si="647"/>
        <v>3.1230267984952084E-5</v>
      </c>
      <c r="BO3626" s="137">
        <f t="shared" si="648"/>
        <v>3.1230267984952084E-5</v>
      </c>
      <c r="BP3626" s="137" t="str">
        <f t="shared" si="644"/>
        <v/>
      </c>
    </row>
    <row r="3627" spans="63:68" ht="20.100000000000001" customHeight="1" x14ac:dyDescent="0.25">
      <c r="BK3627" s="137">
        <v>2780</v>
      </c>
      <c r="BL3627" s="137">
        <f t="shared" si="645"/>
        <v>17.785599999999086</v>
      </c>
      <c r="BM3627" s="137">
        <f t="shared" si="646"/>
        <v>1.2975702864203853E-2</v>
      </c>
      <c r="BN3627" s="137">
        <f t="shared" si="647"/>
        <v>3.1158508578538538E-5</v>
      </c>
      <c r="BO3627" s="137">
        <f t="shared" si="648"/>
        <v>3.1158508578538538E-5</v>
      </c>
      <c r="BP3627" s="137" t="str">
        <f t="shared" si="644"/>
        <v/>
      </c>
    </row>
    <row r="3628" spans="63:68" ht="20.100000000000001" customHeight="1" x14ac:dyDescent="0.25">
      <c r="BK3628" s="137">
        <v>2781</v>
      </c>
      <c r="BL3628" s="137">
        <f t="shared" si="645"/>
        <v>17.791999999999085</v>
      </c>
      <c r="BM3628" s="137">
        <f t="shared" si="646"/>
        <v>1.2944544355625314E-2</v>
      </c>
      <c r="BN3628" s="137">
        <f t="shared" si="647"/>
        <v>3.1086903997756474E-5</v>
      </c>
      <c r="BO3628" s="137">
        <f t="shared" si="648"/>
        <v>3.1086903997756474E-5</v>
      </c>
      <c r="BP3628" s="137" t="str">
        <f t="shared" si="644"/>
        <v/>
      </c>
    </row>
    <row r="3629" spans="63:68" ht="20.100000000000001" customHeight="1" x14ac:dyDescent="0.25">
      <c r="BK3629" s="137">
        <v>2782</v>
      </c>
      <c r="BL3629" s="137">
        <f t="shared" si="645"/>
        <v>17.798399999999084</v>
      </c>
      <c r="BM3629" s="137">
        <f t="shared" si="646"/>
        <v>1.2913457451627558E-2</v>
      </c>
      <c r="BN3629" s="137">
        <f t="shared" si="647"/>
        <v>3.1015453940323387E-5</v>
      </c>
      <c r="BO3629" s="137">
        <f t="shared" si="648"/>
        <v>3.1015453940323387E-5</v>
      </c>
      <c r="BP3629" s="137" t="str">
        <f t="shared" si="644"/>
        <v/>
      </c>
    </row>
    <row r="3630" spans="63:68" ht="20.100000000000001" customHeight="1" x14ac:dyDescent="0.25">
      <c r="BK3630" s="137">
        <v>2783</v>
      </c>
      <c r="BL3630" s="137">
        <f t="shared" si="645"/>
        <v>17.804799999999084</v>
      </c>
      <c r="BM3630" s="137">
        <f t="shared" si="646"/>
        <v>1.2882441997687235E-2</v>
      </c>
      <c r="BN3630" s="137">
        <f t="shared" si="647"/>
        <v>3.094415810438178E-5</v>
      </c>
      <c r="BO3630" s="137">
        <f t="shared" si="648"/>
        <v>3.094415810438178E-5</v>
      </c>
      <c r="BP3630" s="137" t="str">
        <f t="shared" si="644"/>
        <v/>
      </c>
    </row>
    <row r="3631" spans="63:68" ht="20.100000000000001" customHeight="1" x14ac:dyDescent="0.25">
      <c r="BK3631" s="137">
        <v>2784</v>
      </c>
      <c r="BL3631" s="137">
        <f t="shared" si="645"/>
        <v>17.811199999999083</v>
      </c>
      <c r="BM3631" s="137">
        <f t="shared" si="646"/>
        <v>1.2851497839582853E-2</v>
      </c>
      <c r="BN3631" s="137">
        <f t="shared" si="647"/>
        <v>3.087301618868131E-5</v>
      </c>
      <c r="BO3631" s="137">
        <f t="shared" si="648"/>
        <v>3.087301618868131E-5</v>
      </c>
      <c r="BP3631" s="137" t="str">
        <f t="shared" si="644"/>
        <v/>
      </c>
    </row>
    <row r="3632" spans="63:68" ht="20.100000000000001" customHeight="1" x14ac:dyDescent="0.25">
      <c r="BK3632" s="137">
        <v>2785</v>
      </c>
      <c r="BL3632" s="137">
        <f t="shared" si="645"/>
        <v>17.817599999999082</v>
      </c>
      <c r="BM3632" s="137">
        <f t="shared" si="646"/>
        <v>1.2820624823394172E-2</v>
      </c>
      <c r="BN3632" s="137">
        <f t="shared" si="647"/>
        <v>3.0802027892344597E-5</v>
      </c>
      <c r="BO3632" s="137">
        <f t="shared" si="648"/>
        <v>3.0802027892344597E-5</v>
      </c>
      <c r="BP3632" s="137" t="str">
        <f t="shared" si="644"/>
        <v/>
      </c>
    </row>
    <row r="3633" spans="63:68" ht="20.100000000000001" customHeight="1" x14ac:dyDescent="0.25">
      <c r="BK3633" s="137">
        <v>2786</v>
      </c>
      <c r="BL3633" s="137">
        <f t="shared" si="645"/>
        <v>17.823999999999081</v>
      </c>
      <c r="BM3633" s="137">
        <f t="shared" si="646"/>
        <v>1.2789822795501827E-2</v>
      </c>
      <c r="BN3633" s="137">
        <f t="shared" si="647"/>
        <v>3.0731192915033761E-5</v>
      </c>
      <c r="BO3633" s="137">
        <f t="shared" si="648"/>
        <v>3.0731192915033761E-5</v>
      </c>
      <c r="BP3633" s="137" t="str">
        <f t="shared" si="644"/>
        <v/>
      </c>
    </row>
    <row r="3634" spans="63:68" ht="20.100000000000001" customHeight="1" x14ac:dyDescent="0.25">
      <c r="BK3634" s="137">
        <v>2787</v>
      </c>
      <c r="BL3634" s="137">
        <f t="shared" si="645"/>
        <v>17.830399999999081</v>
      </c>
      <c r="BM3634" s="137">
        <f t="shared" si="646"/>
        <v>1.2759091602586793E-2</v>
      </c>
      <c r="BN3634" s="137">
        <f t="shared" si="647"/>
        <v>3.06605109568793E-5</v>
      </c>
      <c r="BO3634" s="137">
        <f t="shared" si="648"/>
        <v>3.06605109568793E-5</v>
      </c>
      <c r="BP3634" s="137" t="str">
        <f t="shared" si="644"/>
        <v/>
      </c>
    </row>
    <row r="3635" spans="63:68" ht="20.100000000000001" customHeight="1" x14ac:dyDescent="0.25">
      <c r="BK3635" s="137">
        <v>2788</v>
      </c>
      <c r="BL3635" s="137">
        <f t="shared" si="645"/>
        <v>17.83679999999908</v>
      </c>
      <c r="BM3635" s="137">
        <f t="shared" si="646"/>
        <v>1.2728431091629914E-2</v>
      </c>
      <c r="BN3635" s="137">
        <f t="shared" si="647"/>
        <v>3.0589981718518247E-5</v>
      </c>
      <c r="BO3635" s="137">
        <f t="shared" si="648"/>
        <v>3.0589981718518247E-5</v>
      </c>
      <c r="BP3635" s="137" t="str">
        <f t="shared" si="644"/>
        <v/>
      </c>
    </row>
    <row r="3636" spans="63:68" ht="20.100000000000001" customHeight="1" x14ac:dyDescent="0.25">
      <c r="BK3636" s="137">
        <v>2789</v>
      </c>
      <c r="BL3636" s="137">
        <f t="shared" si="645"/>
        <v>17.843199999999079</v>
      </c>
      <c r="BM3636" s="137">
        <f t="shared" si="646"/>
        <v>1.2697841109911396E-2</v>
      </c>
      <c r="BN3636" s="137">
        <f t="shared" si="647"/>
        <v>3.0519604901068156E-5</v>
      </c>
      <c r="BO3636" s="137">
        <f t="shared" si="648"/>
        <v>3.0519604901068156E-5</v>
      </c>
      <c r="BP3636" s="137" t="str">
        <f t="shared" si="644"/>
        <v/>
      </c>
    </row>
    <row r="3637" spans="63:68" ht="20.100000000000001" customHeight="1" x14ac:dyDescent="0.25">
      <c r="BK3637" s="137">
        <v>2790</v>
      </c>
      <c r="BL3637" s="137">
        <f t="shared" si="645"/>
        <v>17.849599999999079</v>
      </c>
      <c r="BM3637" s="137">
        <f t="shared" si="646"/>
        <v>1.2667321505010327E-2</v>
      </c>
      <c r="BN3637" s="137">
        <f t="shared" si="647"/>
        <v>3.0449380206080262E-5</v>
      </c>
      <c r="BO3637" s="137">
        <f t="shared" si="648"/>
        <v>3.0449380206080262E-5</v>
      </c>
      <c r="BP3637" s="137" t="str">
        <f t="shared" si="644"/>
        <v/>
      </c>
    </row>
    <row r="3638" spans="63:68" ht="20.100000000000001" customHeight="1" x14ac:dyDescent="0.25">
      <c r="BK3638" s="137">
        <v>2791</v>
      </c>
      <c r="BL3638" s="137">
        <f t="shared" si="645"/>
        <v>17.855999999999078</v>
      </c>
      <c r="BM3638" s="137">
        <f t="shared" si="646"/>
        <v>1.2636872124804247E-2</v>
      </c>
      <c r="BN3638" s="137">
        <f t="shared" si="647"/>
        <v>3.0379307335707748E-5</v>
      </c>
      <c r="BO3638" s="137">
        <f t="shared" si="648"/>
        <v>3.0379307335707748E-5</v>
      </c>
      <c r="BP3638" s="137" t="str">
        <f t="shared" si="644"/>
        <v/>
      </c>
    </row>
    <row r="3639" spans="63:68" ht="20.100000000000001" customHeight="1" x14ac:dyDescent="0.25">
      <c r="BK3639" s="137">
        <v>2792</v>
      </c>
      <c r="BL3639" s="137">
        <f t="shared" si="645"/>
        <v>17.862399999999077</v>
      </c>
      <c r="BM3639" s="137">
        <f t="shared" si="646"/>
        <v>1.2606492817468539E-2</v>
      </c>
      <c r="BN3639" s="137">
        <f t="shared" si="647"/>
        <v>3.0309385992405638E-5</v>
      </c>
      <c r="BO3639" s="137">
        <f t="shared" si="648"/>
        <v>3.0309385992405638E-5</v>
      </c>
      <c r="BP3639" s="137" t="str">
        <f t="shared" si="644"/>
        <v/>
      </c>
    </row>
    <row r="3640" spans="63:68" ht="20.100000000000001" customHeight="1" x14ac:dyDescent="0.25">
      <c r="BK3640" s="137">
        <v>2793</v>
      </c>
      <c r="BL3640" s="137">
        <f t="shared" si="645"/>
        <v>17.868799999999077</v>
      </c>
      <c r="BM3640" s="137">
        <f t="shared" si="646"/>
        <v>1.2576183431476134E-2</v>
      </c>
      <c r="BN3640" s="137">
        <f t="shared" si="647"/>
        <v>3.0239615879328052E-5</v>
      </c>
      <c r="BO3640" s="137">
        <f t="shared" si="648"/>
        <v>3.0239615879328052E-5</v>
      </c>
      <c r="BP3640" s="137" t="str">
        <f t="shared" si="644"/>
        <v/>
      </c>
    </row>
    <row r="3641" spans="63:68" ht="20.100000000000001" customHeight="1" x14ac:dyDescent="0.25">
      <c r="BK3641" s="137">
        <v>2794</v>
      </c>
      <c r="BL3641" s="137">
        <f t="shared" si="645"/>
        <v>17.875199999999076</v>
      </c>
      <c r="BM3641" s="137">
        <f t="shared" si="646"/>
        <v>1.2545943815596806E-2</v>
      </c>
      <c r="BN3641" s="137">
        <f t="shared" si="647"/>
        <v>3.0169996699929216E-5</v>
      </c>
      <c r="BO3641" s="137">
        <f t="shared" si="648"/>
        <v>3.0169996699929216E-5</v>
      </c>
      <c r="BP3641" s="137" t="str">
        <f t="shared" si="644"/>
        <v/>
      </c>
    </row>
    <row r="3642" spans="63:68" ht="20.100000000000001" customHeight="1" x14ac:dyDescent="0.25">
      <c r="BK3642" s="137">
        <v>2795</v>
      </c>
      <c r="BL3642" s="137">
        <f t="shared" si="645"/>
        <v>17.881599999999075</v>
      </c>
      <c r="BM3642" s="137">
        <f t="shared" si="646"/>
        <v>1.2515773818896877E-2</v>
      </c>
      <c r="BN3642" s="137">
        <f t="shared" si="647"/>
        <v>3.0100528158214998E-5</v>
      </c>
      <c r="BO3642" s="137">
        <f t="shared" si="648"/>
        <v>3.0100528158214998E-5</v>
      </c>
      <c r="BP3642" s="137" t="str">
        <f t="shared" si="644"/>
        <v/>
      </c>
    </row>
    <row r="3643" spans="63:68" ht="20.100000000000001" customHeight="1" x14ac:dyDescent="0.25">
      <c r="BK3643" s="137">
        <v>2796</v>
      </c>
      <c r="BL3643" s="137">
        <f t="shared" si="645"/>
        <v>17.887999999999074</v>
      </c>
      <c r="BM3643" s="137">
        <f t="shared" si="646"/>
        <v>1.2485673290738662E-2</v>
      </c>
      <c r="BN3643" s="137">
        <f t="shared" si="647"/>
        <v>3.0031209958706478E-5</v>
      </c>
      <c r="BO3643" s="137">
        <f t="shared" si="648"/>
        <v>3.0031209958706478E-5</v>
      </c>
      <c r="BP3643" s="137" t="str">
        <f t="shared" si="644"/>
        <v/>
      </c>
    </row>
    <row r="3644" spans="63:68" ht="20.100000000000001" customHeight="1" x14ac:dyDescent="0.25">
      <c r="BK3644" s="137">
        <v>2797</v>
      </c>
      <c r="BL3644" s="137">
        <f t="shared" si="645"/>
        <v>17.894399999999074</v>
      </c>
      <c r="BM3644" s="137">
        <f t="shared" si="646"/>
        <v>1.2455642080779955E-2</v>
      </c>
      <c r="BN3644" s="137">
        <f t="shared" si="647"/>
        <v>2.9962041806349746E-5</v>
      </c>
      <c r="BO3644" s="137">
        <f t="shared" si="648"/>
        <v>2.9962041806349746E-5</v>
      </c>
      <c r="BP3644" s="137" t="str">
        <f t="shared" si="644"/>
        <v/>
      </c>
    </row>
    <row r="3645" spans="63:68" ht="20.100000000000001" customHeight="1" x14ac:dyDescent="0.25">
      <c r="BK3645" s="137">
        <v>2798</v>
      </c>
      <c r="BL3645" s="137">
        <f t="shared" si="645"/>
        <v>17.900799999999073</v>
      </c>
      <c r="BM3645" s="137">
        <f t="shared" si="646"/>
        <v>1.2425680038973605E-2</v>
      </c>
      <c r="BN3645" s="137">
        <f t="shared" si="647"/>
        <v>2.9893023406637326E-5</v>
      </c>
      <c r="BO3645" s="137">
        <f t="shared" si="648"/>
        <v>2.9893023406637326E-5</v>
      </c>
      <c r="BP3645" s="137" t="str">
        <f t="shared" si="644"/>
        <v/>
      </c>
    </row>
    <row r="3646" spans="63:68" ht="20.100000000000001" customHeight="1" x14ac:dyDescent="0.25">
      <c r="BK3646" s="137">
        <v>2799</v>
      </c>
      <c r="BL3646" s="137">
        <f t="shared" si="645"/>
        <v>17.907199999999072</v>
      </c>
      <c r="BM3646" s="137">
        <f t="shared" si="646"/>
        <v>1.2395787015566968E-2</v>
      </c>
      <c r="BN3646" s="137">
        <f t="shared" si="647"/>
        <v>2.9824154465478078E-5</v>
      </c>
      <c r="BO3646" s="137">
        <f t="shared" si="648"/>
        <v>2.9824154465478078E-5</v>
      </c>
      <c r="BP3646" s="137" t="str">
        <f t="shared" si="644"/>
        <v/>
      </c>
    </row>
    <row r="3647" spans="63:68" ht="20.100000000000001" customHeight="1" x14ac:dyDescent="0.25">
      <c r="BK3647" s="137">
        <v>2800</v>
      </c>
      <c r="BL3647" s="137">
        <f t="shared" si="645"/>
        <v>17.913599999999072</v>
      </c>
      <c r="BM3647" s="137">
        <f t="shared" si="646"/>
        <v>1.236596286110149E-2</v>
      </c>
      <c r="BN3647" s="137">
        <f t="shared" si="647"/>
        <v>2.9755434689242299E-5</v>
      </c>
      <c r="BO3647" s="137">
        <f t="shared" si="648"/>
        <v>2.9755434689242299E-5</v>
      </c>
      <c r="BP3647" s="137" t="str">
        <f t="shared" si="644"/>
        <v/>
      </c>
    </row>
    <row r="3648" spans="63:68" ht="20.100000000000001" customHeight="1" x14ac:dyDescent="0.25">
      <c r="BK3648" s="137">
        <v>2801</v>
      </c>
      <c r="BL3648" s="137">
        <f t="shared" si="645"/>
        <v>17.919999999999071</v>
      </c>
      <c r="BM3648" s="137">
        <f t="shared" si="646"/>
        <v>1.2336207426412248E-2</v>
      </c>
      <c r="BN3648" s="137">
        <f t="shared" si="647"/>
        <v>2.9686863784872744E-5</v>
      </c>
      <c r="BO3648" s="137">
        <f t="shared" si="648"/>
        <v>2.9686863784872744E-5</v>
      </c>
      <c r="BP3648" s="137" t="str">
        <f t="shared" si="644"/>
        <v/>
      </c>
    </row>
    <row r="3649" spans="63:68" ht="20.100000000000001" customHeight="1" x14ac:dyDescent="0.25">
      <c r="BK3649" s="137">
        <v>2802</v>
      </c>
      <c r="BL3649" s="137">
        <f t="shared" si="645"/>
        <v>17.92639999999907</v>
      </c>
      <c r="BM3649" s="137">
        <f t="shared" si="646"/>
        <v>1.2306520562627375E-2</v>
      </c>
      <c r="BN3649" s="137">
        <f t="shared" si="647"/>
        <v>2.9618441459747583E-5</v>
      </c>
      <c r="BO3649" s="137">
        <f t="shared" si="648"/>
        <v>2.9618441459747583E-5</v>
      </c>
      <c r="BP3649" s="137" t="str">
        <f t="shared" si="644"/>
        <v/>
      </c>
    </row>
    <row r="3650" spans="63:68" ht="20.100000000000001" customHeight="1" x14ac:dyDescent="0.25">
      <c r="BK3650" s="137">
        <v>2803</v>
      </c>
      <c r="BL3650" s="137">
        <f t="shared" si="645"/>
        <v>17.932799999999069</v>
      </c>
      <c r="BM3650" s="137">
        <f t="shared" si="646"/>
        <v>1.2276902121167627E-2</v>
      </c>
      <c r="BN3650" s="137">
        <f t="shared" si="647"/>
        <v>2.9550167421664789E-5</v>
      </c>
      <c r="BO3650" s="137">
        <f t="shared" si="648"/>
        <v>2.9550167421664789E-5</v>
      </c>
      <c r="BP3650" s="137" t="str">
        <f t="shared" si="644"/>
        <v/>
      </c>
    </row>
    <row r="3651" spans="63:68" ht="20.100000000000001" customHeight="1" x14ac:dyDescent="0.25">
      <c r="BK3651" s="137">
        <v>2804</v>
      </c>
      <c r="BL3651" s="137">
        <f t="shared" si="645"/>
        <v>17.939199999999069</v>
      </c>
      <c r="BM3651" s="137">
        <f t="shared" si="646"/>
        <v>1.2247351953745962E-2</v>
      </c>
      <c r="BN3651" s="137">
        <f t="shared" si="647"/>
        <v>2.9482041378973978E-5</v>
      </c>
      <c r="BO3651" s="137">
        <f t="shared" si="648"/>
        <v>2.9482041378973978E-5</v>
      </c>
      <c r="BP3651" s="137" t="str">
        <f t="shared" si="644"/>
        <v/>
      </c>
    </row>
    <row r="3652" spans="63:68" ht="20.100000000000001" customHeight="1" x14ac:dyDescent="0.25">
      <c r="BK3652" s="137">
        <v>2805</v>
      </c>
      <c r="BL3652" s="137">
        <f t="shared" si="645"/>
        <v>17.945599999999068</v>
      </c>
      <c r="BM3652" s="137">
        <f t="shared" si="646"/>
        <v>1.2217869912366989E-2</v>
      </c>
      <c r="BN3652" s="137">
        <f t="shared" si="647"/>
        <v>2.9414063040513957E-5</v>
      </c>
      <c r="BO3652" s="137">
        <f t="shared" si="648"/>
        <v>2.9414063040513957E-5</v>
      </c>
      <c r="BP3652" s="137" t="str">
        <f t="shared" si="644"/>
        <v/>
      </c>
    </row>
    <row r="3653" spans="63:68" ht="20.100000000000001" customHeight="1" x14ac:dyDescent="0.25">
      <c r="BK3653" s="137">
        <v>2806</v>
      </c>
      <c r="BL3653" s="137">
        <f t="shared" si="645"/>
        <v>17.951999999999067</v>
      </c>
      <c r="BM3653" s="137">
        <f t="shared" si="646"/>
        <v>1.2188455849326475E-2</v>
      </c>
      <c r="BN3653" s="137">
        <f t="shared" si="647"/>
        <v>2.9346232115513848E-5</v>
      </c>
      <c r="BO3653" s="137">
        <f t="shared" si="648"/>
        <v>2.9346232115513848E-5</v>
      </c>
      <c r="BP3653" s="137" t="str">
        <f t="shared" si="644"/>
        <v/>
      </c>
    </row>
    <row r="3654" spans="63:68" ht="20.100000000000001" customHeight="1" x14ac:dyDescent="0.25">
      <c r="BK3654" s="137">
        <v>2807</v>
      </c>
      <c r="BL3654" s="137">
        <f t="shared" si="645"/>
        <v>17.958399999999067</v>
      </c>
      <c r="BM3654" s="137">
        <f t="shared" si="646"/>
        <v>1.2159109617210961E-2</v>
      </c>
      <c r="BN3654" s="137">
        <f t="shared" si="647"/>
        <v>2.9278548313745739E-5</v>
      </c>
      <c r="BO3654" s="137">
        <f t="shared" si="648"/>
        <v>2.9278548313745739E-5</v>
      </c>
      <c r="BP3654" s="137" t="str">
        <f t="shared" si="644"/>
        <v/>
      </c>
    </row>
    <row r="3655" spans="63:68" ht="20.100000000000001" customHeight="1" x14ac:dyDescent="0.25">
      <c r="BK3655" s="137">
        <v>2808</v>
      </c>
      <c r="BL3655" s="137">
        <f t="shared" si="645"/>
        <v>17.964799999999066</v>
      </c>
      <c r="BM3655" s="137">
        <f t="shared" si="646"/>
        <v>1.2129831068897215E-2</v>
      </c>
      <c r="BN3655" s="137">
        <f t="shared" si="647"/>
        <v>2.9211011345484789E-5</v>
      </c>
      <c r="BO3655" s="137">
        <f t="shared" si="648"/>
        <v>2.9211011345484789E-5</v>
      </c>
      <c r="BP3655" s="137" t="str">
        <f t="shared" si="644"/>
        <v/>
      </c>
    </row>
    <row r="3656" spans="63:68" ht="20.100000000000001" customHeight="1" x14ac:dyDescent="0.25">
      <c r="BK3656" s="137">
        <v>2809</v>
      </c>
      <c r="BL3656" s="137">
        <f t="shared" si="645"/>
        <v>17.971199999999065</v>
      </c>
      <c r="BM3656" s="137">
        <f t="shared" si="646"/>
        <v>1.210062005755173E-2</v>
      </c>
      <c r="BN3656" s="137">
        <f t="shared" si="647"/>
        <v>2.9143620921406876E-5</v>
      </c>
      <c r="BO3656" s="137">
        <f t="shared" si="648"/>
        <v>2.9143620921406876E-5</v>
      </c>
      <c r="BP3656" s="137" t="str">
        <f t="shared" si="644"/>
        <v/>
      </c>
    </row>
    <row r="3657" spans="63:68" ht="20.100000000000001" customHeight="1" x14ac:dyDescent="0.25">
      <c r="BK3657" s="137">
        <v>2810</v>
      </c>
      <c r="BL3657" s="137">
        <f t="shared" si="645"/>
        <v>17.977599999999065</v>
      </c>
      <c r="BM3657" s="137">
        <f t="shared" si="646"/>
        <v>1.2071476436630323E-2</v>
      </c>
      <c r="BN3657" s="137">
        <f t="shared" si="647"/>
        <v>2.9076376752657992E-5</v>
      </c>
      <c r="BO3657" s="137">
        <f t="shared" si="648"/>
        <v>2.9076376752657992E-5</v>
      </c>
      <c r="BP3657" s="137" t="str">
        <f t="shared" si="644"/>
        <v/>
      </c>
    </row>
    <row r="3658" spans="63:68" ht="20.100000000000001" customHeight="1" x14ac:dyDescent="0.25">
      <c r="BK3658" s="137">
        <v>2811</v>
      </c>
      <c r="BL3658" s="137">
        <f t="shared" si="645"/>
        <v>17.983999999999064</v>
      </c>
      <c r="BM3658" s="137">
        <f t="shared" si="646"/>
        <v>1.2042400059877665E-2</v>
      </c>
      <c r="BN3658" s="137">
        <f t="shared" si="647"/>
        <v>2.9009278550999953E-5</v>
      </c>
      <c r="BO3658" s="137">
        <f t="shared" si="648"/>
        <v>2.9009278550999953E-5</v>
      </c>
      <c r="BP3658" s="137" t="str">
        <f t="shared" si="644"/>
        <v/>
      </c>
    </row>
    <row r="3659" spans="63:68" ht="20.100000000000001" customHeight="1" x14ac:dyDescent="0.25">
      <c r="BK3659" s="137">
        <v>2812</v>
      </c>
      <c r="BL3659" s="137">
        <f t="shared" si="645"/>
        <v>17.990399999999063</v>
      </c>
      <c r="BM3659" s="137">
        <f t="shared" si="646"/>
        <v>1.2013390781326665E-2</v>
      </c>
      <c r="BN3659" s="137">
        <f t="shared" si="647"/>
        <v>2.894232602844958E-5</v>
      </c>
      <c r="BO3659" s="137">
        <f t="shared" si="648"/>
        <v>2.894232602844958E-5</v>
      </c>
      <c r="BP3659" s="137" t="str">
        <f t="shared" si="644"/>
        <v/>
      </c>
    </row>
    <row r="3660" spans="63:68" ht="20.100000000000001" customHeight="1" x14ac:dyDescent="0.25">
      <c r="BK3660" s="137">
        <v>2813</v>
      </c>
      <c r="BL3660" s="137">
        <f t="shared" si="645"/>
        <v>17.996799999999062</v>
      </c>
      <c r="BM3660" s="137">
        <f t="shared" si="646"/>
        <v>1.1984448455298216E-2</v>
      </c>
      <c r="BN3660" s="137">
        <f t="shared" si="647"/>
        <v>2.8875518897726257E-5</v>
      </c>
      <c r="BO3660" s="137">
        <f t="shared" si="648"/>
        <v>2.8875518897726257E-5</v>
      </c>
      <c r="BP3660" s="137" t="str">
        <f t="shared" si="644"/>
        <v/>
      </c>
    </row>
    <row r="3661" spans="63:68" ht="20.100000000000001" customHeight="1" x14ac:dyDescent="0.25">
      <c r="BK3661" s="137">
        <v>2814</v>
      </c>
      <c r="BL3661" s="137">
        <f t="shared" si="645"/>
        <v>18.003199999999062</v>
      </c>
      <c r="BM3661" s="137">
        <f t="shared" si="646"/>
        <v>1.195557293640049E-2</v>
      </c>
      <c r="BN3661" s="137">
        <f t="shared" si="647"/>
        <v>2.8808856871828659E-5</v>
      </c>
      <c r="BO3661" s="137">
        <f t="shared" si="648"/>
        <v>2.8808856871828659E-5</v>
      </c>
      <c r="BP3661" s="137" t="str">
        <f t="shared" si="644"/>
        <v/>
      </c>
    </row>
    <row r="3662" spans="63:68" ht="20.100000000000001" customHeight="1" x14ac:dyDescent="0.25">
      <c r="BK3662" s="137">
        <v>2815</v>
      </c>
      <c r="BL3662" s="137">
        <f t="shared" si="645"/>
        <v>18.009599999999061</v>
      </c>
      <c r="BM3662" s="137">
        <f t="shared" si="646"/>
        <v>1.1926764079528661E-2</v>
      </c>
      <c r="BN3662" s="137">
        <f t="shared" si="647"/>
        <v>2.8742339664364347E-5</v>
      </c>
      <c r="BO3662" s="137">
        <f t="shared" si="648"/>
        <v>2.8742339664364347E-5</v>
      </c>
      <c r="BP3662" s="137" t="str">
        <f t="shared" si="644"/>
        <v/>
      </c>
    </row>
    <row r="3663" spans="63:68" ht="20.100000000000001" customHeight="1" x14ac:dyDescent="0.25">
      <c r="BK3663" s="137">
        <v>2816</v>
      </c>
      <c r="BL3663" s="137">
        <f t="shared" si="645"/>
        <v>18.01599999999906</v>
      </c>
      <c r="BM3663" s="137">
        <f t="shared" si="646"/>
        <v>1.1898021739864297E-2</v>
      </c>
      <c r="BN3663" s="137">
        <f t="shared" si="647"/>
        <v>2.867596698931732E-5</v>
      </c>
      <c r="BO3663" s="137">
        <f t="shared" si="648"/>
        <v>2.867596698931732E-5</v>
      </c>
      <c r="BP3663" s="137" t="str">
        <f t="shared" si="644"/>
        <v/>
      </c>
    </row>
    <row r="3664" spans="63:68" ht="20.100000000000001" customHeight="1" x14ac:dyDescent="0.25">
      <c r="BK3664" s="137">
        <v>2817</v>
      </c>
      <c r="BL3664" s="137">
        <f t="shared" si="645"/>
        <v>18.02239999999906</v>
      </c>
      <c r="BM3664" s="137">
        <f t="shared" si="646"/>
        <v>1.1869345772874979E-2</v>
      </c>
      <c r="BN3664" s="137">
        <f t="shared" si="647"/>
        <v>2.8609738561245768E-5</v>
      </c>
      <c r="BO3664" s="137">
        <f t="shared" si="648"/>
        <v>2.8609738561245768E-5</v>
      </c>
      <c r="BP3664" s="137" t="str">
        <f t="shared" ref="BP3664:BP3727" si="649">IF($BM3664&lt;(1-$BI$860),$BN3664,"")</f>
        <v/>
      </c>
    </row>
    <row r="3665" spans="63:68" ht="20.100000000000001" customHeight="1" x14ac:dyDescent="0.25">
      <c r="BK3665" s="137">
        <v>2818</v>
      </c>
      <c r="BL3665" s="137">
        <f t="shared" si="645"/>
        <v>18.028799999999059</v>
      </c>
      <c r="BM3665" s="137">
        <f t="shared" si="646"/>
        <v>1.1840736034313733E-2</v>
      </c>
      <c r="BN3665" s="137">
        <f t="shared" si="647"/>
        <v>2.8543654095075643E-5</v>
      </c>
      <c r="BO3665" s="137">
        <f t="shared" si="648"/>
        <v>2.8543654095075643E-5</v>
      </c>
      <c r="BP3665" s="137" t="str">
        <f t="shared" si="649"/>
        <v/>
      </c>
    </row>
    <row r="3666" spans="63:68" ht="20.100000000000001" customHeight="1" x14ac:dyDescent="0.25">
      <c r="BK3666" s="137">
        <v>2819</v>
      </c>
      <c r="BL3666" s="137">
        <f t="shared" si="645"/>
        <v>18.035199999999058</v>
      </c>
      <c r="BM3666" s="137">
        <f t="shared" si="646"/>
        <v>1.1812192380218658E-2</v>
      </c>
      <c r="BN3666" s="137">
        <f t="shared" si="647"/>
        <v>2.8477713306244642E-5</v>
      </c>
      <c r="BO3666" s="137">
        <f t="shared" si="648"/>
        <v>2.8477713306244642E-5</v>
      </c>
      <c r="BP3666" s="137" t="str">
        <f t="shared" si="649"/>
        <v/>
      </c>
    </row>
    <row r="3667" spans="63:68" ht="20.100000000000001" customHeight="1" x14ac:dyDescent="0.25">
      <c r="BK3667" s="137">
        <v>2820</v>
      </c>
      <c r="BL3667" s="137">
        <f t="shared" si="645"/>
        <v>18.041599999999058</v>
      </c>
      <c r="BM3667" s="137">
        <f t="shared" si="646"/>
        <v>1.1783714666912413E-2</v>
      </c>
      <c r="BN3667" s="137">
        <f t="shared" si="647"/>
        <v>2.8411915910717817E-5</v>
      </c>
      <c r="BO3667" s="137">
        <f t="shared" si="648"/>
        <v>2.8411915910717817E-5</v>
      </c>
      <c r="BP3667" s="137" t="str">
        <f t="shared" si="649"/>
        <v/>
      </c>
    </row>
    <row r="3668" spans="63:68" ht="20.100000000000001" customHeight="1" x14ac:dyDescent="0.25">
      <c r="BK3668" s="137">
        <v>2821</v>
      </c>
      <c r="BL3668" s="137">
        <f t="shared" si="645"/>
        <v>18.047999999999057</v>
      </c>
      <c r="BM3668" s="137">
        <f t="shared" si="646"/>
        <v>1.1755302751001695E-2</v>
      </c>
      <c r="BN3668" s="137">
        <f t="shared" si="647"/>
        <v>2.8346261624815836E-5</v>
      </c>
      <c r="BO3668" s="137">
        <f t="shared" si="648"/>
        <v>2.8346261624815836E-5</v>
      </c>
      <c r="BP3668" s="137" t="str">
        <f t="shared" si="649"/>
        <v/>
      </c>
    </row>
    <row r="3669" spans="63:68" ht="20.100000000000001" customHeight="1" x14ac:dyDescent="0.25">
      <c r="BK3669" s="137">
        <v>2822</v>
      </c>
      <c r="BL3669" s="137">
        <f t="shared" si="645"/>
        <v>18.054399999999056</v>
      </c>
      <c r="BM3669" s="137">
        <f t="shared" si="646"/>
        <v>1.1726956489376879E-2</v>
      </c>
      <c r="BN3669" s="137">
        <f t="shared" si="647"/>
        <v>2.8280750165433563E-5</v>
      </c>
      <c r="BO3669" s="137">
        <f t="shared" si="648"/>
        <v>2.8280750165433563E-5</v>
      </c>
      <c r="BP3669" s="137" t="str">
        <f t="shared" si="649"/>
        <v/>
      </c>
    </row>
    <row r="3670" spans="63:68" ht="20.100000000000001" customHeight="1" x14ac:dyDescent="0.25">
      <c r="BK3670" s="137">
        <v>2823</v>
      </c>
      <c r="BL3670" s="137">
        <f t="shared" si="645"/>
        <v>18.060799999999055</v>
      </c>
      <c r="BM3670" s="137">
        <f t="shared" si="646"/>
        <v>1.1698675739211446E-2</v>
      </c>
      <c r="BN3670" s="137">
        <f t="shared" si="647"/>
        <v>2.82153812498874E-5</v>
      </c>
      <c r="BO3670" s="137">
        <f t="shared" si="648"/>
        <v>2.82153812498874E-5</v>
      </c>
      <c r="BP3670" s="137" t="str">
        <f t="shared" si="649"/>
        <v/>
      </c>
    </row>
    <row r="3671" spans="63:68" ht="20.100000000000001" customHeight="1" x14ac:dyDescent="0.25">
      <c r="BK3671" s="137">
        <v>2824</v>
      </c>
      <c r="BL3671" s="137">
        <f t="shared" si="645"/>
        <v>18.067199999999055</v>
      </c>
      <c r="BM3671" s="137">
        <f t="shared" si="646"/>
        <v>1.1670460357961559E-2</v>
      </c>
      <c r="BN3671" s="137">
        <f t="shared" si="647"/>
        <v>2.8150154595970797E-5</v>
      </c>
      <c r="BO3671" s="137">
        <f t="shared" si="648"/>
        <v>2.8150154595970797E-5</v>
      </c>
      <c r="BP3671" s="137" t="str">
        <f t="shared" si="649"/>
        <v/>
      </c>
    </row>
    <row r="3672" spans="63:68" ht="20.100000000000001" customHeight="1" x14ac:dyDescent="0.25">
      <c r="BK3672" s="137">
        <v>2825</v>
      </c>
      <c r="BL3672" s="137">
        <f t="shared" si="645"/>
        <v>18.073599999999054</v>
      </c>
      <c r="BM3672" s="137">
        <f t="shared" si="646"/>
        <v>1.1642310203365588E-2</v>
      </c>
      <c r="BN3672" s="137">
        <f t="shared" si="647"/>
        <v>2.8085069921935171E-5</v>
      </c>
      <c r="BO3672" s="137">
        <f t="shared" si="648"/>
        <v>2.8085069921935171E-5</v>
      </c>
      <c r="BP3672" s="137" t="str">
        <f t="shared" si="649"/>
        <v/>
      </c>
    </row>
    <row r="3673" spans="63:68" ht="20.100000000000001" customHeight="1" x14ac:dyDescent="0.25">
      <c r="BK3673" s="137">
        <v>2826</v>
      </c>
      <c r="BL3673" s="137">
        <f t="shared" si="645"/>
        <v>18.079999999999053</v>
      </c>
      <c r="BM3673" s="137">
        <f t="shared" si="646"/>
        <v>1.1614225133443653E-2</v>
      </c>
      <c r="BN3673" s="137">
        <f t="shared" si="647"/>
        <v>2.8020126946522866E-5</v>
      </c>
      <c r="BO3673" s="137">
        <f t="shared" si="648"/>
        <v>2.8020126946522866E-5</v>
      </c>
      <c r="BP3673" s="137" t="str">
        <f t="shared" si="649"/>
        <v/>
      </c>
    </row>
    <row r="3674" spans="63:68" ht="20.100000000000001" customHeight="1" x14ac:dyDescent="0.25">
      <c r="BK3674" s="137">
        <v>2827</v>
      </c>
      <c r="BL3674" s="137">
        <f t="shared" si="645"/>
        <v>18.086399999999053</v>
      </c>
      <c r="BM3674" s="137">
        <f t="shared" si="646"/>
        <v>1.158620500649713E-2</v>
      </c>
      <c r="BN3674" s="137">
        <f t="shared" si="647"/>
        <v>2.7955325388908173E-5</v>
      </c>
      <c r="BO3674" s="137">
        <f t="shared" si="648"/>
        <v>2.7955325388908173E-5</v>
      </c>
      <c r="BP3674" s="137" t="str">
        <f t="shared" si="649"/>
        <v/>
      </c>
    </row>
    <row r="3675" spans="63:68" ht="20.100000000000001" customHeight="1" x14ac:dyDescent="0.25">
      <c r="BK3675" s="137">
        <v>2828</v>
      </c>
      <c r="BL3675" s="137">
        <f t="shared" si="645"/>
        <v>18.092799999999052</v>
      </c>
      <c r="BM3675" s="137">
        <f t="shared" si="646"/>
        <v>1.1558249681108222E-2</v>
      </c>
      <c r="BN3675" s="137">
        <f t="shared" si="647"/>
        <v>2.789066496873896E-5</v>
      </c>
      <c r="BO3675" s="137">
        <f t="shared" si="648"/>
        <v>2.789066496873896E-5</v>
      </c>
      <c r="BP3675" s="137" t="str">
        <f t="shared" si="649"/>
        <v/>
      </c>
    </row>
    <row r="3676" spans="63:68" ht="20.100000000000001" customHeight="1" x14ac:dyDescent="0.25">
      <c r="BK3676" s="137">
        <v>2829</v>
      </c>
      <c r="BL3676" s="137">
        <f t="shared" si="645"/>
        <v>18.099199999999051</v>
      </c>
      <c r="BM3676" s="137">
        <f t="shared" si="646"/>
        <v>1.1530359016139483E-2</v>
      </c>
      <c r="BN3676" s="137">
        <f t="shared" si="647"/>
        <v>2.7826145406232086E-5</v>
      </c>
      <c r="BO3676" s="137">
        <f t="shared" si="648"/>
        <v>2.7826145406232086E-5</v>
      </c>
      <c r="BP3676" s="137" t="str">
        <f t="shared" si="649"/>
        <v/>
      </c>
    </row>
    <row r="3677" spans="63:68" ht="20.100000000000001" customHeight="1" x14ac:dyDescent="0.25">
      <c r="BK3677" s="137">
        <v>2830</v>
      </c>
      <c r="BL3677" s="137">
        <f t="shared" si="645"/>
        <v>18.10559999999905</v>
      </c>
      <c r="BM3677" s="137">
        <f t="shared" si="646"/>
        <v>1.150253287073325E-2</v>
      </c>
      <c r="BN3677" s="137">
        <f t="shared" si="647"/>
        <v>2.7761766421890641E-5</v>
      </c>
      <c r="BO3677" s="137">
        <f t="shared" si="648"/>
        <v>2.7761766421890641E-5</v>
      </c>
      <c r="BP3677" s="137" t="str">
        <f t="shared" si="649"/>
        <v/>
      </c>
    </row>
    <row r="3678" spans="63:68" ht="20.100000000000001" customHeight="1" x14ac:dyDescent="0.25">
      <c r="BK3678" s="137">
        <v>2831</v>
      </c>
      <c r="BL3678" s="137">
        <f t="shared" si="645"/>
        <v>18.11199999999905</v>
      </c>
      <c r="BM3678" s="137">
        <f t="shared" si="646"/>
        <v>1.147477110431136E-2</v>
      </c>
      <c r="BN3678" s="137">
        <f t="shared" si="647"/>
        <v>2.7697527736814456E-5</v>
      </c>
      <c r="BO3678" s="137">
        <f t="shared" si="648"/>
        <v>2.7697527736814456E-5</v>
      </c>
      <c r="BP3678" s="137" t="str">
        <f t="shared" si="649"/>
        <v/>
      </c>
    </row>
    <row r="3679" spans="63:68" ht="20.100000000000001" customHeight="1" x14ac:dyDescent="0.25">
      <c r="BK3679" s="137">
        <v>2832</v>
      </c>
      <c r="BL3679" s="137">
        <f t="shared" si="645"/>
        <v>18.118399999999049</v>
      </c>
      <c r="BM3679" s="137">
        <f t="shared" si="646"/>
        <v>1.1447073576574545E-2</v>
      </c>
      <c r="BN3679" s="137">
        <f t="shared" si="647"/>
        <v>2.7633429072511026E-5</v>
      </c>
      <c r="BO3679" s="137">
        <f t="shared" si="648"/>
        <v>2.7633429072511026E-5</v>
      </c>
      <c r="BP3679" s="137" t="str">
        <f t="shared" si="649"/>
        <v/>
      </c>
    </row>
    <row r="3680" spans="63:68" ht="20.100000000000001" customHeight="1" x14ac:dyDescent="0.25">
      <c r="BK3680" s="137">
        <v>2833</v>
      </c>
      <c r="BL3680" s="137">
        <f t="shared" si="645"/>
        <v>18.124799999999048</v>
      </c>
      <c r="BM3680" s="137">
        <f t="shared" si="646"/>
        <v>1.1419440147502034E-2</v>
      </c>
      <c r="BN3680" s="137">
        <f t="shared" si="647"/>
        <v>2.7569470150980505E-5</v>
      </c>
      <c r="BO3680" s="137">
        <f t="shared" si="648"/>
        <v>2.7569470150980505E-5</v>
      </c>
      <c r="BP3680" s="137" t="str">
        <f t="shared" si="649"/>
        <v/>
      </c>
    </row>
    <row r="3681" spans="63:68" ht="20.100000000000001" customHeight="1" x14ac:dyDescent="0.25">
      <c r="BK3681" s="137">
        <v>2834</v>
      </c>
      <c r="BL3681" s="137">
        <f t="shared" si="645"/>
        <v>18.131199999999048</v>
      </c>
      <c r="BM3681" s="137">
        <f t="shared" si="646"/>
        <v>1.1391870677351054E-2</v>
      </c>
      <c r="BN3681" s="137">
        <f t="shared" si="647"/>
        <v>2.750565069470183E-5</v>
      </c>
      <c r="BO3681" s="137">
        <f t="shared" si="648"/>
        <v>2.750565069470183E-5</v>
      </c>
      <c r="BP3681" s="137" t="str">
        <f t="shared" si="649"/>
        <v/>
      </c>
    </row>
    <row r="3682" spans="63:68" ht="20.100000000000001" customHeight="1" x14ac:dyDescent="0.25">
      <c r="BK3682" s="137">
        <v>2835</v>
      </c>
      <c r="BL3682" s="137">
        <f t="shared" si="645"/>
        <v>18.137599999999047</v>
      </c>
      <c r="BM3682" s="137">
        <f t="shared" si="646"/>
        <v>1.1364365026656352E-2</v>
      </c>
      <c r="BN3682" s="137">
        <f t="shared" si="647"/>
        <v>2.7441970426559867E-5</v>
      </c>
      <c r="BO3682" s="137">
        <f t="shared" si="648"/>
        <v>2.7441970426559867E-5</v>
      </c>
      <c r="BP3682" s="137" t="str">
        <f t="shared" si="649"/>
        <v/>
      </c>
    </row>
    <row r="3683" spans="63:68" ht="20.100000000000001" customHeight="1" x14ac:dyDescent="0.25">
      <c r="BK3683" s="137">
        <v>2836</v>
      </c>
      <c r="BL3683" s="137">
        <f t="shared" si="645"/>
        <v>18.143999999999046</v>
      </c>
      <c r="BM3683" s="137">
        <f t="shared" si="646"/>
        <v>1.1336923056229792E-2</v>
      </c>
      <c r="BN3683" s="137">
        <f t="shared" si="647"/>
        <v>2.7378429069956425E-5</v>
      </c>
      <c r="BO3683" s="137">
        <f t="shared" si="648"/>
        <v>2.7378429069956425E-5</v>
      </c>
      <c r="BP3683" s="137" t="str">
        <f t="shared" si="649"/>
        <v/>
      </c>
    </row>
    <row r="3684" spans="63:68" ht="20.100000000000001" customHeight="1" x14ac:dyDescent="0.25">
      <c r="BK3684" s="137">
        <v>2837</v>
      </c>
      <c r="BL3684" s="137">
        <f t="shared" si="645"/>
        <v>18.150399999999046</v>
      </c>
      <c r="BM3684" s="137">
        <f t="shared" si="646"/>
        <v>1.1309544627159836E-2</v>
      </c>
      <c r="BN3684" s="137">
        <f t="shared" si="647"/>
        <v>2.7315026348721794E-5</v>
      </c>
      <c r="BO3684" s="137">
        <f t="shared" si="648"/>
        <v>2.7315026348721794E-5</v>
      </c>
      <c r="BP3684" s="137" t="str">
        <f t="shared" si="649"/>
        <v/>
      </c>
    </row>
    <row r="3685" spans="63:68" ht="20.100000000000001" customHeight="1" x14ac:dyDescent="0.25">
      <c r="BK3685" s="137">
        <v>2838</v>
      </c>
      <c r="BL3685" s="137">
        <f t="shared" ref="BL3685:BL3748" si="650">BL3684+$BO$845</f>
        <v>18.156799999999045</v>
      </c>
      <c r="BM3685" s="137">
        <f t="shared" ref="BM3685:BM3748" si="651">_xlfn.CHISQ.DIST.RT(BL3685,7)</f>
        <v>1.1282229600811114E-2</v>
      </c>
      <c r="BN3685" s="137">
        <f t="shared" ref="BN3685:BN3748" si="652">BM3685-BM3686</f>
        <v>2.7251761987182391E-5</v>
      </c>
      <c r="BO3685" s="137">
        <f t="shared" ref="BO3685:BO3748" si="653">IF(BM3685&lt;(1-$BI$852),BN3685,"")</f>
        <v>2.7251761987182391E-5</v>
      </c>
      <c r="BP3685" s="137" t="str">
        <f t="shared" si="649"/>
        <v/>
      </c>
    </row>
    <row r="3686" spans="63:68" ht="20.100000000000001" customHeight="1" x14ac:dyDescent="0.25">
      <c r="BK3686" s="137">
        <v>2839</v>
      </c>
      <c r="BL3686" s="137">
        <f t="shared" si="650"/>
        <v>18.163199999999044</v>
      </c>
      <c r="BM3686" s="137">
        <f t="shared" si="651"/>
        <v>1.1254977838823932E-2</v>
      </c>
      <c r="BN3686" s="137">
        <f t="shared" si="652"/>
        <v>2.7188635710070561E-5</v>
      </c>
      <c r="BO3686" s="137">
        <f t="shared" si="653"/>
        <v>2.7188635710070561E-5</v>
      </c>
      <c r="BP3686" s="137" t="str">
        <f t="shared" si="649"/>
        <v/>
      </c>
    </row>
    <row r="3687" spans="63:68" ht="20.100000000000001" customHeight="1" x14ac:dyDescent="0.25">
      <c r="BK3687" s="137">
        <v>2840</v>
      </c>
      <c r="BL3687" s="137">
        <f t="shared" si="650"/>
        <v>18.169599999999043</v>
      </c>
      <c r="BM3687" s="137">
        <f t="shared" si="651"/>
        <v>1.1227789203113861E-2</v>
      </c>
      <c r="BN3687" s="137">
        <f t="shared" si="652"/>
        <v>2.7125647242649473E-5</v>
      </c>
      <c r="BO3687" s="137">
        <f t="shared" si="653"/>
        <v>2.7125647242649473E-5</v>
      </c>
      <c r="BP3687" s="137" t="str">
        <f t="shared" si="649"/>
        <v/>
      </c>
    </row>
    <row r="3688" spans="63:68" ht="20.100000000000001" customHeight="1" x14ac:dyDescent="0.25">
      <c r="BK3688" s="137">
        <v>2841</v>
      </c>
      <c r="BL3688" s="137">
        <f t="shared" si="650"/>
        <v>18.175999999999043</v>
      </c>
      <c r="BM3688" s="137">
        <f t="shared" si="651"/>
        <v>1.1200663555871211E-2</v>
      </c>
      <c r="BN3688" s="137">
        <f t="shared" si="652"/>
        <v>2.7062796310612508E-5</v>
      </c>
      <c r="BO3688" s="137">
        <f t="shared" si="653"/>
        <v>2.7062796310612508E-5</v>
      </c>
      <c r="BP3688" s="137" t="str">
        <f t="shared" si="649"/>
        <v/>
      </c>
    </row>
    <row r="3689" spans="63:68" ht="20.100000000000001" customHeight="1" x14ac:dyDescent="0.25">
      <c r="BK3689" s="137">
        <v>2842</v>
      </c>
      <c r="BL3689" s="137">
        <f t="shared" si="650"/>
        <v>18.182399999999042</v>
      </c>
      <c r="BM3689" s="137">
        <f t="shared" si="651"/>
        <v>1.1173600759560599E-2</v>
      </c>
      <c r="BN3689" s="137">
        <f t="shared" si="652"/>
        <v>2.7000082640078055E-5</v>
      </c>
      <c r="BO3689" s="137">
        <f t="shared" si="653"/>
        <v>2.7000082640078055E-5</v>
      </c>
      <c r="BP3689" s="137" t="str">
        <f t="shared" si="649"/>
        <v/>
      </c>
    </row>
    <row r="3690" spans="63:68" ht="20.100000000000001" customHeight="1" x14ac:dyDescent="0.25">
      <c r="BK3690" s="137">
        <v>2843</v>
      </c>
      <c r="BL3690" s="137">
        <f t="shared" si="650"/>
        <v>18.188799999999041</v>
      </c>
      <c r="BM3690" s="137">
        <f t="shared" si="651"/>
        <v>1.1146600676920521E-2</v>
      </c>
      <c r="BN3690" s="137">
        <f t="shared" si="652"/>
        <v>2.6937505957697061E-5</v>
      </c>
      <c r="BO3690" s="137">
        <f t="shared" si="653"/>
        <v>2.6937505957697061E-5</v>
      </c>
      <c r="BP3690" s="137" t="str">
        <f t="shared" si="649"/>
        <v/>
      </c>
    </row>
    <row r="3691" spans="63:68" ht="20.100000000000001" customHeight="1" x14ac:dyDescent="0.25">
      <c r="BK3691" s="137">
        <v>2844</v>
      </c>
      <c r="BL3691" s="137">
        <f t="shared" si="650"/>
        <v>18.195199999999041</v>
      </c>
      <c r="BM3691" s="137">
        <f t="shared" si="651"/>
        <v>1.1119663170962824E-2</v>
      </c>
      <c r="BN3691" s="137">
        <f t="shared" si="652"/>
        <v>2.6875065990509053E-5</v>
      </c>
      <c r="BO3691" s="137">
        <f t="shared" si="653"/>
        <v>2.6875065990509053E-5</v>
      </c>
      <c r="BP3691" s="137" t="str">
        <f t="shared" si="649"/>
        <v/>
      </c>
    </row>
    <row r="3692" spans="63:68" ht="20.100000000000001" customHeight="1" x14ac:dyDescent="0.25">
      <c r="BK3692" s="137">
        <v>2845</v>
      </c>
      <c r="BL3692" s="137">
        <f t="shared" si="650"/>
        <v>18.20159999999904</v>
      </c>
      <c r="BM3692" s="137">
        <f t="shared" si="651"/>
        <v>1.1092788104972315E-2</v>
      </c>
      <c r="BN3692" s="137">
        <f t="shared" si="652"/>
        <v>2.681276246603928E-5</v>
      </c>
      <c r="BO3692" s="137">
        <f t="shared" si="653"/>
        <v>2.681276246603928E-5</v>
      </c>
      <c r="BP3692" s="137" t="str">
        <f t="shared" si="649"/>
        <v/>
      </c>
    </row>
    <row r="3693" spans="63:68" ht="20.100000000000001" customHeight="1" x14ac:dyDescent="0.25">
      <c r="BK3693" s="137">
        <v>2846</v>
      </c>
      <c r="BL3693" s="137">
        <f t="shared" si="650"/>
        <v>18.207999999999039</v>
      </c>
      <c r="BM3693" s="137">
        <f t="shared" si="651"/>
        <v>1.1065975342506276E-2</v>
      </c>
      <c r="BN3693" s="137">
        <f t="shared" si="652"/>
        <v>2.6750595112323E-5</v>
      </c>
      <c r="BO3693" s="137">
        <f t="shared" si="653"/>
        <v>2.6750595112323E-5</v>
      </c>
      <c r="BP3693" s="137" t="str">
        <f t="shared" si="649"/>
        <v/>
      </c>
    </row>
    <row r="3694" spans="63:68" ht="20.100000000000001" customHeight="1" x14ac:dyDescent="0.25">
      <c r="BK3694" s="137">
        <v>2847</v>
      </c>
      <c r="BL3694" s="137">
        <f t="shared" si="650"/>
        <v>18.214399999999038</v>
      </c>
      <c r="BM3694" s="137">
        <f t="shared" si="651"/>
        <v>1.1039224747393953E-2</v>
      </c>
      <c r="BN3694" s="137">
        <f t="shared" si="652"/>
        <v>2.6688563657744149E-5</v>
      </c>
      <c r="BO3694" s="137">
        <f t="shared" si="653"/>
        <v>2.6688563657744149E-5</v>
      </c>
      <c r="BP3694" s="137" t="str">
        <f t="shared" si="649"/>
        <v/>
      </c>
    </row>
    <row r="3695" spans="63:68" ht="20.100000000000001" customHeight="1" x14ac:dyDescent="0.25">
      <c r="BK3695" s="137">
        <v>2848</v>
      </c>
      <c r="BL3695" s="137">
        <f t="shared" si="650"/>
        <v>18.220799999999038</v>
      </c>
      <c r="BM3695" s="137">
        <f t="shared" si="651"/>
        <v>1.1012536183736208E-2</v>
      </c>
      <c r="BN3695" s="137">
        <f t="shared" si="652"/>
        <v>2.6626667831255654E-5</v>
      </c>
      <c r="BO3695" s="137">
        <f t="shared" si="653"/>
        <v>2.6626667831255654E-5</v>
      </c>
      <c r="BP3695" s="137" t="str">
        <f t="shared" si="649"/>
        <v/>
      </c>
    </row>
    <row r="3696" spans="63:68" ht="20.100000000000001" customHeight="1" x14ac:dyDescent="0.25">
      <c r="BK3696" s="137">
        <v>2849</v>
      </c>
      <c r="BL3696" s="137">
        <f t="shared" si="650"/>
        <v>18.227199999999037</v>
      </c>
      <c r="BM3696" s="137">
        <f t="shared" si="651"/>
        <v>1.0985909515904953E-2</v>
      </c>
      <c r="BN3696" s="137">
        <f t="shared" si="652"/>
        <v>2.656490736216259E-5</v>
      </c>
      <c r="BO3696" s="137">
        <f t="shared" si="653"/>
        <v>2.656490736216259E-5</v>
      </c>
      <c r="BP3696" s="137" t="str">
        <f t="shared" si="649"/>
        <v/>
      </c>
    </row>
    <row r="3697" spans="63:68" ht="20.100000000000001" customHeight="1" x14ac:dyDescent="0.25">
      <c r="BK3697" s="137">
        <v>2850</v>
      </c>
      <c r="BL3697" s="137">
        <f t="shared" si="650"/>
        <v>18.233599999999036</v>
      </c>
      <c r="BM3697" s="137">
        <f t="shared" si="651"/>
        <v>1.095934460854279E-2</v>
      </c>
      <c r="BN3697" s="137">
        <f t="shared" si="652"/>
        <v>2.6503281980345961E-5</v>
      </c>
      <c r="BO3697" s="137">
        <f t="shared" si="653"/>
        <v>2.6503281980345961E-5</v>
      </c>
      <c r="BP3697" s="137" t="str">
        <f t="shared" si="649"/>
        <v/>
      </c>
    </row>
    <row r="3698" spans="63:68" ht="20.100000000000001" customHeight="1" x14ac:dyDescent="0.25">
      <c r="BK3698" s="137">
        <v>2851</v>
      </c>
      <c r="BL3698" s="137">
        <f t="shared" si="650"/>
        <v>18.239999999999036</v>
      </c>
      <c r="BM3698" s="137">
        <f t="shared" si="651"/>
        <v>1.0932841326562444E-2</v>
      </c>
      <c r="BN3698" s="137">
        <f t="shared" si="652"/>
        <v>2.6441791416016366E-5</v>
      </c>
      <c r="BO3698" s="137">
        <f t="shared" si="653"/>
        <v>2.6441791416016366E-5</v>
      </c>
      <c r="BP3698" s="137" t="str">
        <f t="shared" si="649"/>
        <v/>
      </c>
    </row>
    <row r="3699" spans="63:68" ht="20.100000000000001" customHeight="1" x14ac:dyDescent="0.25">
      <c r="BK3699" s="137">
        <v>2852</v>
      </c>
      <c r="BL3699" s="137">
        <f t="shared" si="650"/>
        <v>18.246399999999035</v>
      </c>
      <c r="BM3699" s="137">
        <f t="shared" si="651"/>
        <v>1.0906399535146428E-2</v>
      </c>
      <c r="BN3699" s="137">
        <f t="shared" si="652"/>
        <v>2.6380435399970745E-5</v>
      </c>
      <c r="BO3699" s="137">
        <f t="shared" si="653"/>
        <v>2.6380435399970745E-5</v>
      </c>
      <c r="BP3699" s="137" t="str">
        <f t="shared" si="649"/>
        <v/>
      </c>
    </row>
    <row r="3700" spans="63:68" ht="20.100000000000001" customHeight="1" x14ac:dyDescent="0.25">
      <c r="BK3700" s="137">
        <v>2853</v>
      </c>
      <c r="BL3700" s="137">
        <f t="shared" si="650"/>
        <v>18.252799999999034</v>
      </c>
      <c r="BM3700" s="137">
        <f t="shared" si="651"/>
        <v>1.0880019099746457E-2</v>
      </c>
      <c r="BN3700" s="137">
        <f t="shared" si="652"/>
        <v>2.6319213663311344E-5</v>
      </c>
      <c r="BO3700" s="137">
        <f t="shared" si="653"/>
        <v>2.6319213663311344E-5</v>
      </c>
      <c r="BP3700" s="137" t="str">
        <f t="shared" si="649"/>
        <v/>
      </c>
    </row>
    <row r="3701" spans="63:68" ht="20.100000000000001" customHeight="1" x14ac:dyDescent="0.25">
      <c r="BK3701" s="137">
        <v>2854</v>
      </c>
      <c r="BL3701" s="137">
        <f t="shared" si="650"/>
        <v>18.259199999999034</v>
      </c>
      <c r="BM3701" s="137">
        <f t="shared" si="651"/>
        <v>1.0853699886083146E-2</v>
      </c>
      <c r="BN3701" s="137">
        <f t="shared" si="652"/>
        <v>2.6258125937740628E-5</v>
      </c>
      <c r="BO3701" s="137">
        <f t="shared" si="653"/>
        <v>2.6258125937740628E-5</v>
      </c>
      <c r="BP3701" s="137" t="str">
        <f t="shared" si="649"/>
        <v/>
      </c>
    </row>
    <row r="3702" spans="63:68" ht="20.100000000000001" customHeight="1" x14ac:dyDescent="0.25">
      <c r="BK3702" s="137">
        <v>2855</v>
      </c>
      <c r="BL3702" s="137">
        <f t="shared" si="650"/>
        <v>18.265599999999033</v>
      </c>
      <c r="BM3702" s="137">
        <f t="shared" si="651"/>
        <v>1.0827441760145405E-2</v>
      </c>
      <c r="BN3702" s="137">
        <f t="shared" si="652"/>
        <v>2.6197171955313209E-5</v>
      </c>
      <c r="BO3702" s="137">
        <f t="shared" si="653"/>
        <v>2.6197171955313209E-5</v>
      </c>
      <c r="BP3702" s="137" t="str">
        <f t="shared" si="649"/>
        <v/>
      </c>
    </row>
    <row r="3703" spans="63:68" ht="20.100000000000001" customHeight="1" x14ac:dyDescent="0.25">
      <c r="BK3703" s="137">
        <v>2856</v>
      </c>
      <c r="BL3703" s="137">
        <f t="shared" si="650"/>
        <v>18.271999999999032</v>
      </c>
      <c r="BM3703" s="137">
        <f t="shared" si="651"/>
        <v>1.0801244588190092E-2</v>
      </c>
      <c r="BN3703" s="137">
        <f t="shared" si="652"/>
        <v>2.6136351448586767E-5</v>
      </c>
      <c r="BO3703" s="137">
        <f t="shared" si="653"/>
        <v>2.6136351448586767E-5</v>
      </c>
      <c r="BP3703" s="137" t="str">
        <f t="shared" si="649"/>
        <v/>
      </c>
    </row>
    <row r="3704" spans="63:68" ht="20.100000000000001" customHeight="1" x14ac:dyDescent="0.25">
      <c r="BK3704" s="137">
        <v>2857</v>
      </c>
      <c r="BL3704" s="137">
        <f t="shared" si="650"/>
        <v>18.278399999999031</v>
      </c>
      <c r="BM3704" s="137">
        <f t="shared" si="651"/>
        <v>1.0775108236741505E-2</v>
      </c>
      <c r="BN3704" s="137">
        <f t="shared" si="652"/>
        <v>2.6075664150554401E-5</v>
      </c>
      <c r="BO3704" s="137">
        <f t="shared" si="653"/>
        <v>2.6075664150554401E-5</v>
      </c>
      <c r="BP3704" s="137" t="str">
        <f t="shared" si="649"/>
        <v/>
      </c>
    </row>
    <row r="3705" spans="63:68" ht="20.100000000000001" customHeight="1" x14ac:dyDescent="0.25">
      <c r="BK3705" s="137">
        <v>2858</v>
      </c>
      <c r="BL3705" s="137">
        <f t="shared" si="650"/>
        <v>18.284799999999031</v>
      </c>
      <c r="BM3705" s="137">
        <f t="shared" si="651"/>
        <v>1.0749032572590951E-2</v>
      </c>
      <c r="BN3705" s="137">
        <f t="shared" si="652"/>
        <v>2.6015109794655031E-5</v>
      </c>
      <c r="BO3705" s="137">
        <f t="shared" si="653"/>
        <v>2.6015109794655031E-5</v>
      </c>
      <c r="BP3705" s="137" t="str">
        <f t="shared" si="649"/>
        <v/>
      </c>
    </row>
    <row r="3706" spans="63:68" ht="20.100000000000001" customHeight="1" x14ac:dyDescent="0.25">
      <c r="BK3706" s="137">
        <v>2859</v>
      </c>
      <c r="BL3706" s="137">
        <f t="shared" si="650"/>
        <v>18.29119999999903</v>
      </c>
      <c r="BM3706" s="137">
        <f t="shared" si="651"/>
        <v>1.0723017462796296E-2</v>
      </c>
      <c r="BN3706" s="137">
        <f t="shared" si="652"/>
        <v>2.5954688114858404E-5</v>
      </c>
      <c r="BO3706" s="137">
        <f t="shared" si="653"/>
        <v>2.5954688114858404E-5</v>
      </c>
      <c r="BP3706" s="137" t="str">
        <f t="shared" si="649"/>
        <v/>
      </c>
    </row>
    <row r="3707" spans="63:68" ht="20.100000000000001" customHeight="1" x14ac:dyDescent="0.25">
      <c r="BK3707" s="137">
        <v>2860</v>
      </c>
      <c r="BL3707" s="137">
        <f t="shared" si="650"/>
        <v>18.297599999999029</v>
      </c>
      <c r="BM3707" s="137">
        <f t="shared" si="651"/>
        <v>1.0697062774681437E-2</v>
      </c>
      <c r="BN3707" s="137">
        <f t="shared" si="652"/>
        <v>2.5894398845401415E-5</v>
      </c>
      <c r="BO3707" s="137">
        <f t="shared" si="653"/>
        <v>2.5894398845401415E-5</v>
      </c>
      <c r="BP3707" s="137" t="str">
        <f t="shared" si="649"/>
        <v/>
      </c>
    </row>
    <row r="3708" spans="63:68" ht="20.100000000000001" customHeight="1" x14ac:dyDescent="0.25">
      <c r="BK3708" s="137">
        <v>2861</v>
      </c>
      <c r="BL3708" s="137">
        <f t="shared" si="650"/>
        <v>18.303999999999029</v>
      </c>
      <c r="BM3708" s="137">
        <f t="shared" si="651"/>
        <v>1.0671168375836036E-2</v>
      </c>
      <c r="BN3708" s="137">
        <f t="shared" si="652"/>
        <v>2.5834241721195764E-5</v>
      </c>
      <c r="BO3708" s="137">
        <f t="shared" si="653"/>
        <v>2.5834241721195764E-5</v>
      </c>
      <c r="BP3708" s="137" t="str">
        <f t="shared" si="649"/>
        <v/>
      </c>
    </row>
    <row r="3709" spans="63:68" ht="20.100000000000001" customHeight="1" x14ac:dyDescent="0.25">
      <c r="BK3709" s="137">
        <v>2862</v>
      </c>
      <c r="BL3709" s="137">
        <f t="shared" si="650"/>
        <v>18.310399999999028</v>
      </c>
      <c r="BM3709" s="137">
        <f t="shared" si="651"/>
        <v>1.064533413411484E-2</v>
      </c>
      <c r="BN3709" s="137">
        <f t="shared" si="652"/>
        <v>2.5774216477444586E-5</v>
      </c>
      <c r="BO3709" s="137">
        <f t="shared" si="653"/>
        <v>2.5774216477444586E-5</v>
      </c>
      <c r="BP3709" s="137" t="str">
        <f t="shared" si="649"/>
        <v/>
      </c>
    </row>
    <row r="3710" spans="63:68" ht="20.100000000000001" customHeight="1" x14ac:dyDescent="0.25">
      <c r="BK3710" s="137">
        <v>2863</v>
      </c>
      <c r="BL3710" s="137">
        <f t="shared" si="650"/>
        <v>18.316799999999027</v>
      </c>
      <c r="BM3710" s="137">
        <f t="shared" si="651"/>
        <v>1.0619559917637396E-2</v>
      </c>
      <c r="BN3710" s="137">
        <f t="shared" si="652"/>
        <v>2.5714322849878374E-5</v>
      </c>
      <c r="BO3710" s="137">
        <f t="shared" si="653"/>
        <v>2.5714322849878374E-5</v>
      </c>
      <c r="BP3710" s="137" t="str">
        <f t="shared" si="649"/>
        <v/>
      </c>
    </row>
    <row r="3711" spans="63:68" ht="20.100000000000001" customHeight="1" x14ac:dyDescent="0.25">
      <c r="BK3711" s="137">
        <v>2864</v>
      </c>
      <c r="BL3711" s="137">
        <f t="shared" si="650"/>
        <v>18.323199999999026</v>
      </c>
      <c r="BM3711" s="137">
        <f t="shared" si="651"/>
        <v>1.0593845594787517E-2</v>
      </c>
      <c r="BN3711" s="137">
        <f t="shared" si="652"/>
        <v>2.5654560574607521E-5</v>
      </c>
      <c r="BO3711" s="137">
        <f t="shared" si="653"/>
        <v>2.5654560574607521E-5</v>
      </c>
      <c r="BP3711" s="137" t="str">
        <f t="shared" si="649"/>
        <v/>
      </c>
    </row>
    <row r="3712" spans="63:68" ht="20.100000000000001" customHeight="1" x14ac:dyDescent="0.25">
      <c r="BK3712" s="137">
        <v>2865</v>
      </c>
      <c r="BL3712" s="137">
        <f t="shared" si="650"/>
        <v>18.329599999999026</v>
      </c>
      <c r="BM3712" s="137">
        <f t="shared" si="651"/>
        <v>1.056819103421291E-2</v>
      </c>
      <c r="BN3712" s="137">
        <f t="shared" si="652"/>
        <v>2.5594929388268045E-5</v>
      </c>
      <c r="BO3712" s="137">
        <f t="shared" si="653"/>
        <v>2.5594929388268045E-5</v>
      </c>
      <c r="BP3712" s="137" t="str">
        <f t="shared" si="649"/>
        <v/>
      </c>
    </row>
    <row r="3713" spans="63:68" ht="20.100000000000001" customHeight="1" x14ac:dyDescent="0.25">
      <c r="BK3713" s="137">
        <v>2866</v>
      </c>
      <c r="BL3713" s="137">
        <f t="shared" si="650"/>
        <v>18.335999999999025</v>
      </c>
      <c r="BM3713" s="137">
        <f t="shared" si="651"/>
        <v>1.0542596104824642E-2</v>
      </c>
      <c r="BN3713" s="137">
        <f t="shared" si="652"/>
        <v>2.5535429027929643E-5</v>
      </c>
      <c r="BO3713" s="137">
        <f t="shared" si="653"/>
        <v>2.5535429027929643E-5</v>
      </c>
      <c r="BP3713" s="137" t="str">
        <f t="shared" si="649"/>
        <v/>
      </c>
    </row>
    <row r="3714" spans="63:68" ht="20.100000000000001" customHeight="1" x14ac:dyDescent="0.25">
      <c r="BK3714" s="137">
        <v>2867</v>
      </c>
      <c r="BL3714" s="137">
        <f t="shared" si="650"/>
        <v>18.342399999999024</v>
      </c>
      <c r="BM3714" s="137">
        <f t="shared" si="651"/>
        <v>1.0517060675796712E-2</v>
      </c>
      <c r="BN3714" s="137">
        <f t="shared" si="652"/>
        <v>2.5476059231085285E-5</v>
      </c>
      <c r="BO3714" s="137">
        <f t="shared" si="653"/>
        <v>2.5476059231085285E-5</v>
      </c>
      <c r="BP3714" s="137" t="str">
        <f t="shared" si="649"/>
        <v/>
      </c>
    </row>
    <row r="3715" spans="63:68" ht="20.100000000000001" customHeight="1" x14ac:dyDescent="0.25">
      <c r="BK3715" s="137">
        <v>2868</v>
      </c>
      <c r="BL3715" s="137">
        <f t="shared" si="650"/>
        <v>18.348799999999024</v>
      </c>
      <c r="BM3715" s="137">
        <f t="shared" si="651"/>
        <v>1.0491584616565627E-2</v>
      </c>
      <c r="BN3715" s="137">
        <f t="shared" si="652"/>
        <v>2.5416819735644275E-5</v>
      </c>
      <c r="BO3715" s="137">
        <f t="shared" si="653"/>
        <v>2.5416819735644275E-5</v>
      </c>
      <c r="BP3715" s="137" t="str">
        <f t="shared" si="649"/>
        <v/>
      </c>
    </row>
    <row r="3716" spans="63:68" ht="20.100000000000001" customHeight="1" x14ac:dyDescent="0.25">
      <c r="BK3716" s="137">
        <v>2869</v>
      </c>
      <c r="BL3716" s="137">
        <f t="shared" si="650"/>
        <v>18.355199999999023</v>
      </c>
      <c r="BM3716" s="137">
        <f t="shared" si="651"/>
        <v>1.0466167796829982E-2</v>
      </c>
      <c r="BN3716" s="137">
        <f t="shared" si="652"/>
        <v>2.5357710280043272E-5</v>
      </c>
      <c r="BO3716" s="137">
        <f t="shared" si="653"/>
        <v>2.5357710280043272E-5</v>
      </c>
      <c r="BP3716" s="137" t="str">
        <f t="shared" si="649"/>
        <v/>
      </c>
    </row>
    <row r="3717" spans="63:68" ht="20.100000000000001" customHeight="1" x14ac:dyDescent="0.25">
      <c r="BK3717" s="137">
        <v>2870</v>
      </c>
      <c r="BL3717" s="137">
        <f t="shared" si="650"/>
        <v>18.361599999999022</v>
      </c>
      <c r="BM3717" s="137">
        <f t="shared" si="651"/>
        <v>1.0440810086549939E-2</v>
      </c>
      <c r="BN3717" s="137">
        <f t="shared" si="652"/>
        <v>2.52987306031318E-5</v>
      </c>
      <c r="BO3717" s="137">
        <f t="shared" si="653"/>
        <v>2.52987306031318E-5</v>
      </c>
      <c r="BP3717" s="137" t="str">
        <f t="shared" si="649"/>
        <v/>
      </c>
    </row>
    <row r="3718" spans="63:68" ht="20.100000000000001" customHeight="1" x14ac:dyDescent="0.25">
      <c r="BK3718" s="137">
        <v>2871</v>
      </c>
      <c r="BL3718" s="137">
        <f t="shared" si="650"/>
        <v>18.367999999999022</v>
      </c>
      <c r="BM3718" s="137">
        <f t="shared" si="651"/>
        <v>1.0415511355946807E-2</v>
      </c>
      <c r="BN3718" s="137">
        <f t="shared" si="652"/>
        <v>2.5239880444144491E-5</v>
      </c>
      <c r="BO3718" s="137">
        <f t="shared" si="653"/>
        <v>2.5239880444144491E-5</v>
      </c>
      <c r="BP3718" s="137" t="str">
        <f t="shared" si="649"/>
        <v/>
      </c>
    </row>
    <row r="3719" spans="63:68" ht="20.100000000000001" customHeight="1" x14ac:dyDescent="0.25">
      <c r="BK3719" s="137">
        <v>2872</v>
      </c>
      <c r="BL3719" s="137">
        <f t="shared" si="650"/>
        <v>18.374399999999021</v>
      </c>
      <c r="BM3719" s="137">
        <f t="shared" si="651"/>
        <v>1.0390271475502663E-2</v>
      </c>
      <c r="BN3719" s="137">
        <f t="shared" si="652"/>
        <v>2.5181159542888437E-5</v>
      </c>
      <c r="BO3719" s="137">
        <f t="shared" si="653"/>
        <v>2.5181159542888437E-5</v>
      </c>
      <c r="BP3719" s="137" t="str">
        <f t="shared" si="649"/>
        <v/>
      </c>
    </row>
    <row r="3720" spans="63:68" ht="20.100000000000001" customHeight="1" x14ac:dyDescent="0.25">
      <c r="BK3720" s="137">
        <v>2873</v>
      </c>
      <c r="BL3720" s="137">
        <f t="shared" si="650"/>
        <v>18.38079999999902</v>
      </c>
      <c r="BM3720" s="137">
        <f t="shared" si="651"/>
        <v>1.0365090315959774E-2</v>
      </c>
      <c r="BN3720" s="137">
        <f t="shared" si="652"/>
        <v>2.5122567639498591E-5</v>
      </c>
      <c r="BO3720" s="137">
        <f t="shared" si="653"/>
        <v>2.5122567639498591E-5</v>
      </c>
      <c r="BP3720" s="137" t="str">
        <f t="shared" si="649"/>
        <v/>
      </c>
    </row>
    <row r="3721" spans="63:68" ht="20.100000000000001" customHeight="1" x14ac:dyDescent="0.25">
      <c r="BK3721" s="137">
        <v>2874</v>
      </c>
      <c r="BL3721" s="137">
        <f t="shared" si="650"/>
        <v>18.387199999999019</v>
      </c>
      <c r="BM3721" s="137">
        <f t="shared" si="651"/>
        <v>1.0339967748320276E-2</v>
      </c>
      <c r="BN3721" s="137">
        <f t="shared" si="652"/>
        <v>2.5064104474604304E-5</v>
      </c>
      <c r="BO3721" s="137">
        <f t="shared" si="653"/>
        <v>2.5064104474604304E-5</v>
      </c>
      <c r="BP3721" s="137" t="str">
        <f t="shared" si="649"/>
        <v/>
      </c>
    </row>
    <row r="3722" spans="63:68" ht="20.100000000000001" customHeight="1" x14ac:dyDescent="0.25">
      <c r="BK3722" s="137">
        <v>2875</v>
      </c>
      <c r="BL3722" s="137">
        <f t="shared" si="650"/>
        <v>18.393599999999019</v>
      </c>
      <c r="BM3722" s="137">
        <f t="shared" si="651"/>
        <v>1.0314903643845671E-2</v>
      </c>
      <c r="BN3722" s="137">
        <f t="shared" si="652"/>
        <v>2.5005769789256463E-5</v>
      </c>
      <c r="BO3722" s="137">
        <f t="shared" si="653"/>
        <v>2.5005769789256463E-5</v>
      </c>
      <c r="BP3722" s="137" t="str">
        <f t="shared" si="649"/>
        <v/>
      </c>
    </row>
    <row r="3723" spans="63:68" ht="20.100000000000001" customHeight="1" x14ac:dyDescent="0.25">
      <c r="BK3723" s="137">
        <v>2876</v>
      </c>
      <c r="BL3723" s="137">
        <f t="shared" si="650"/>
        <v>18.399999999999018</v>
      </c>
      <c r="BM3723" s="137">
        <f t="shared" si="651"/>
        <v>1.0289897874056415E-2</v>
      </c>
      <c r="BN3723" s="137">
        <f t="shared" si="652"/>
        <v>2.4947563325019434E-5</v>
      </c>
      <c r="BO3723" s="137">
        <f t="shared" si="653"/>
        <v>2.4947563325019434E-5</v>
      </c>
      <c r="BP3723" s="137" t="str">
        <f t="shared" si="649"/>
        <v/>
      </c>
    </row>
    <row r="3724" spans="63:68" ht="20.100000000000001" customHeight="1" x14ac:dyDescent="0.25">
      <c r="BK3724" s="137">
        <v>2877</v>
      </c>
      <c r="BL3724" s="137">
        <f t="shared" si="650"/>
        <v>18.406399999999017</v>
      </c>
      <c r="BM3724" s="137">
        <f t="shared" si="651"/>
        <v>1.0264950310731396E-2</v>
      </c>
      <c r="BN3724" s="137">
        <f t="shared" si="652"/>
        <v>2.4889484823806263E-5</v>
      </c>
      <c r="BO3724" s="137">
        <f t="shared" si="653"/>
        <v>2.4889484823806263E-5</v>
      </c>
      <c r="BP3724" s="137" t="str">
        <f t="shared" si="649"/>
        <v/>
      </c>
    </row>
    <row r="3725" spans="63:68" ht="20.100000000000001" customHeight="1" x14ac:dyDescent="0.25">
      <c r="BK3725" s="137">
        <v>2878</v>
      </c>
      <c r="BL3725" s="137">
        <f t="shared" si="650"/>
        <v>18.412799999999017</v>
      </c>
      <c r="BM3725" s="137">
        <f t="shared" si="651"/>
        <v>1.0240060825907589E-2</v>
      </c>
      <c r="BN3725" s="137">
        <f t="shared" si="652"/>
        <v>2.4831534028020921E-5</v>
      </c>
      <c r="BO3725" s="137">
        <f t="shared" si="653"/>
        <v>2.4831534028020921E-5</v>
      </c>
      <c r="BP3725" s="137" t="str">
        <f t="shared" si="649"/>
        <v/>
      </c>
    </row>
    <row r="3726" spans="63:68" ht="20.100000000000001" customHeight="1" x14ac:dyDescent="0.25">
      <c r="BK3726" s="137">
        <v>2879</v>
      </c>
      <c r="BL3726" s="137">
        <f t="shared" si="650"/>
        <v>18.419199999999016</v>
      </c>
      <c r="BM3726" s="137">
        <f t="shared" si="651"/>
        <v>1.0215229291879568E-2</v>
      </c>
      <c r="BN3726" s="137">
        <f t="shared" si="652"/>
        <v>2.4773710680504532E-5</v>
      </c>
      <c r="BO3726" s="137">
        <f t="shared" si="653"/>
        <v>2.4773710680504532E-5</v>
      </c>
      <c r="BP3726" s="137" t="str">
        <f t="shared" si="649"/>
        <v/>
      </c>
    </row>
    <row r="3727" spans="63:68" ht="20.100000000000001" customHeight="1" x14ac:dyDescent="0.25">
      <c r="BK3727" s="137">
        <v>2880</v>
      </c>
      <c r="BL3727" s="137">
        <f t="shared" si="650"/>
        <v>18.425599999999015</v>
      </c>
      <c r="BM3727" s="137">
        <f t="shared" si="651"/>
        <v>1.0190455581199064E-2</v>
      </c>
      <c r="BN3727" s="137">
        <f t="shared" si="652"/>
        <v>2.4716014524545776E-5</v>
      </c>
      <c r="BO3727" s="137">
        <f t="shared" si="653"/>
        <v>2.4716014524545776E-5</v>
      </c>
      <c r="BP3727" s="137" t="str">
        <f t="shared" si="649"/>
        <v/>
      </c>
    </row>
    <row r="3728" spans="63:68" ht="20.100000000000001" customHeight="1" x14ac:dyDescent="0.25">
      <c r="BK3728" s="137">
        <v>2881</v>
      </c>
      <c r="BL3728" s="137">
        <f t="shared" si="650"/>
        <v>18.431999999999015</v>
      </c>
      <c r="BM3728" s="137">
        <f t="shared" si="651"/>
        <v>1.0165739566674518E-2</v>
      </c>
      <c r="BN3728" s="137">
        <f t="shared" si="652"/>
        <v>2.4658445303860077E-5</v>
      </c>
      <c r="BO3728" s="137">
        <f t="shared" si="653"/>
        <v>2.4658445303860077E-5</v>
      </c>
      <c r="BP3728" s="137" t="str">
        <f t="shared" ref="BP3728:BP3791" si="654">IF($BM3728&lt;(1-$BI$860),$BN3728,"")</f>
        <v/>
      </c>
    </row>
    <row r="3729" spans="63:68" ht="20.100000000000001" customHeight="1" x14ac:dyDescent="0.25">
      <c r="BK3729" s="137">
        <v>2882</v>
      </c>
      <c r="BL3729" s="137">
        <f t="shared" si="650"/>
        <v>18.438399999999014</v>
      </c>
      <c r="BM3729" s="137">
        <f t="shared" si="651"/>
        <v>1.0141081121370658E-2</v>
      </c>
      <c r="BN3729" s="137">
        <f t="shared" si="652"/>
        <v>2.460100276261909E-5</v>
      </c>
      <c r="BO3729" s="137">
        <f t="shared" si="653"/>
        <v>2.460100276261909E-5</v>
      </c>
      <c r="BP3729" s="137" t="str">
        <f t="shared" si="654"/>
        <v/>
      </c>
    </row>
    <row r="3730" spans="63:68" ht="20.100000000000001" customHeight="1" x14ac:dyDescent="0.25">
      <c r="BK3730" s="137">
        <v>2883</v>
      </c>
      <c r="BL3730" s="137">
        <f t="shared" si="650"/>
        <v>18.444799999999013</v>
      </c>
      <c r="BM3730" s="137">
        <f t="shared" si="651"/>
        <v>1.0116480118608039E-2</v>
      </c>
      <c r="BN3730" s="137">
        <f t="shared" si="652"/>
        <v>2.4543686645429885E-5</v>
      </c>
      <c r="BO3730" s="137">
        <f t="shared" si="653"/>
        <v>2.4543686645429885E-5</v>
      </c>
      <c r="BP3730" s="137" t="str">
        <f t="shared" si="654"/>
        <v/>
      </c>
    </row>
    <row r="3731" spans="63:68" ht="20.100000000000001" customHeight="1" x14ac:dyDescent="0.25">
      <c r="BK3731" s="137">
        <v>2884</v>
      </c>
      <c r="BL3731" s="137">
        <f t="shared" si="650"/>
        <v>18.451199999999012</v>
      </c>
      <c r="BM3731" s="137">
        <f t="shared" si="651"/>
        <v>1.0091936431962609E-2</v>
      </c>
      <c r="BN3731" s="137">
        <f t="shared" si="652"/>
        <v>2.4486496697308929E-5</v>
      </c>
      <c r="BO3731" s="137">
        <f t="shared" si="653"/>
        <v>2.4486496697308929E-5</v>
      </c>
      <c r="BP3731" s="137" t="str">
        <f t="shared" si="654"/>
        <v/>
      </c>
    </row>
    <row r="3732" spans="63:68" ht="20.100000000000001" customHeight="1" x14ac:dyDescent="0.25">
      <c r="BK3732" s="137">
        <v>2885</v>
      </c>
      <c r="BL3732" s="137">
        <f t="shared" si="650"/>
        <v>18.457599999999012</v>
      </c>
      <c r="BM3732" s="137">
        <f t="shared" si="651"/>
        <v>1.00674499352653E-2</v>
      </c>
      <c r="BN3732" s="137">
        <f t="shared" si="652"/>
        <v>2.4429432663753206E-5</v>
      </c>
      <c r="BO3732" s="137">
        <f t="shared" si="653"/>
        <v>2.4429432663753206E-5</v>
      </c>
      <c r="BP3732" s="137" t="str">
        <f t="shared" si="654"/>
        <v/>
      </c>
    </row>
    <row r="3733" spans="63:68" ht="20.100000000000001" customHeight="1" x14ac:dyDescent="0.25">
      <c r="BK3733" s="137">
        <v>2886</v>
      </c>
      <c r="BL3733" s="137">
        <f t="shared" si="650"/>
        <v>18.463999999999011</v>
      </c>
      <c r="BM3733" s="137">
        <f t="shared" si="651"/>
        <v>1.0043020502601547E-2</v>
      </c>
      <c r="BN3733" s="137">
        <f t="shared" si="652"/>
        <v>2.4372494290731544E-5</v>
      </c>
      <c r="BO3733" s="137">
        <f t="shared" si="653"/>
        <v>2.4372494290731544E-5</v>
      </c>
      <c r="BP3733" s="137" t="str">
        <f t="shared" si="654"/>
        <v/>
      </c>
    </row>
    <row r="3734" spans="63:68" ht="20.100000000000001" customHeight="1" x14ac:dyDescent="0.25">
      <c r="BK3734" s="137">
        <v>2887</v>
      </c>
      <c r="BL3734" s="137">
        <f t="shared" si="650"/>
        <v>18.47039999999901</v>
      </c>
      <c r="BM3734" s="137">
        <f t="shared" si="651"/>
        <v>1.0018648008310815E-2</v>
      </c>
      <c r="BN3734" s="137">
        <f t="shared" si="652"/>
        <v>2.4315681324500737E-5</v>
      </c>
      <c r="BO3734" s="137">
        <f t="shared" si="653"/>
        <v>2.4315681324500737E-5</v>
      </c>
      <c r="BP3734" s="137" t="str">
        <f t="shared" si="654"/>
        <v/>
      </c>
    </row>
    <row r="3735" spans="63:68" ht="20.100000000000001" customHeight="1" x14ac:dyDescent="0.25">
      <c r="BK3735" s="137">
        <v>2888</v>
      </c>
      <c r="BL3735" s="137">
        <f t="shared" si="650"/>
        <v>18.47679999999901</v>
      </c>
      <c r="BM3735" s="137">
        <f t="shared" si="651"/>
        <v>9.9943323269863146E-3</v>
      </c>
      <c r="BN3735" s="137">
        <f t="shared" si="652"/>
        <v>2.4258993511947283E-5</v>
      </c>
      <c r="BO3735" s="137">
        <f t="shared" si="653"/>
        <v>2.4258993511947283E-5</v>
      </c>
      <c r="BP3735" s="137" t="str">
        <f t="shared" si="654"/>
        <v/>
      </c>
    </row>
    <row r="3736" spans="63:68" ht="20.100000000000001" customHeight="1" x14ac:dyDescent="0.25">
      <c r="BK3736" s="137">
        <v>2889</v>
      </c>
      <c r="BL3736" s="137">
        <f t="shared" si="650"/>
        <v>18.483199999999009</v>
      </c>
      <c r="BM3736" s="137">
        <f t="shared" si="651"/>
        <v>9.9700733334743673E-3</v>
      </c>
      <c r="BN3736" s="137">
        <f t="shared" si="652"/>
        <v>2.4202430600266459E-5</v>
      </c>
      <c r="BO3736" s="137">
        <f t="shared" si="653"/>
        <v>2.4202430600266459E-5</v>
      </c>
      <c r="BP3736" s="137" t="str">
        <f t="shared" si="654"/>
        <v/>
      </c>
    </row>
    <row r="3737" spans="63:68" ht="20.100000000000001" customHeight="1" x14ac:dyDescent="0.25">
      <c r="BK3737" s="137">
        <v>2890</v>
      </c>
      <c r="BL3737" s="137">
        <f t="shared" si="650"/>
        <v>18.489599999999008</v>
      </c>
      <c r="BM3737" s="137">
        <f t="shared" si="651"/>
        <v>9.9458709028741009E-3</v>
      </c>
      <c r="BN3737" s="137">
        <f t="shared" si="652"/>
        <v>2.4145992337153144E-5</v>
      </c>
      <c r="BO3737" s="137">
        <f t="shared" si="653"/>
        <v>2.4145992337153144E-5</v>
      </c>
      <c r="BP3737" s="137" t="str">
        <f t="shared" si="654"/>
        <v/>
      </c>
    </row>
    <row r="3738" spans="63:68" ht="20.100000000000001" customHeight="1" x14ac:dyDescent="0.25">
      <c r="BK3738" s="137">
        <v>2891</v>
      </c>
      <c r="BL3738" s="137">
        <f t="shared" si="650"/>
        <v>18.495999999999007</v>
      </c>
      <c r="BM3738" s="137">
        <f t="shared" si="651"/>
        <v>9.9217249105369477E-3</v>
      </c>
      <c r="BN3738" s="137">
        <f t="shared" si="652"/>
        <v>2.4089678470675183E-5</v>
      </c>
      <c r="BO3738" s="137">
        <f t="shared" si="653"/>
        <v>2.4089678470675183E-5</v>
      </c>
      <c r="BP3738" s="137" t="str">
        <f t="shared" si="654"/>
        <v/>
      </c>
    </row>
    <row r="3739" spans="63:68" ht="20.100000000000001" customHeight="1" x14ac:dyDescent="0.25">
      <c r="BK3739" s="137">
        <v>2892</v>
      </c>
      <c r="BL3739" s="137">
        <f t="shared" si="650"/>
        <v>18.502399999999007</v>
      </c>
      <c r="BM3739" s="137">
        <f t="shared" si="651"/>
        <v>9.8976352320662726E-3</v>
      </c>
      <c r="BN3739" s="137">
        <f t="shared" si="652"/>
        <v>2.403348874939655E-5</v>
      </c>
      <c r="BO3739" s="137">
        <f t="shared" si="653"/>
        <v>2.403348874939655E-5</v>
      </c>
      <c r="BP3739" s="137" t="str">
        <f t="shared" si="654"/>
        <v/>
      </c>
    </row>
    <row r="3740" spans="63:68" ht="20.100000000000001" customHeight="1" x14ac:dyDescent="0.25">
      <c r="BK3740" s="137">
        <v>2893</v>
      </c>
      <c r="BL3740" s="137">
        <f t="shared" si="650"/>
        <v>18.508799999999006</v>
      </c>
      <c r="BM3740" s="137">
        <f t="shared" si="651"/>
        <v>9.873601743316876E-3</v>
      </c>
      <c r="BN3740" s="137">
        <f t="shared" si="652"/>
        <v>2.3977422922295821E-5</v>
      </c>
      <c r="BO3740" s="137">
        <f t="shared" si="653"/>
        <v>2.3977422922295821E-5</v>
      </c>
      <c r="BP3740" s="137" t="str">
        <f t="shared" si="654"/>
        <v/>
      </c>
    </row>
    <row r="3741" spans="63:68" ht="20.100000000000001" customHeight="1" x14ac:dyDescent="0.25">
      <c r="BK3741" s="137">
        <v>2894</v>
      </c>
      <c r="BL3741" s="137">
        <f t="shared" si="650"/>
        <v>18.515199999999005</v>
      </c>
      <c r="BM3741" s="137">
        <f t="shared" si="651"/>
        <v>9.8496243203945802E-3</v>
      </c>
      <c r="BN3741" s="137">
        <f t="shared" si="652"/>
        <v>2.3921480738799128E-5</v>
      </c>
      <c r="BO3741" s="137">
        <f t="shared" si="653"/>
        <v>2.3921480738799128E-5</v>
      </c>
      <c r="BP3741" s="137" t="str">
        <f t="shared" si="654"/>
        <v/>
      </c>
    </row>
    <row r="3742" spans="63:68" ht="20.100000000000001" customHeight="1" x14ac:dyDescent="0.25">
      <c r="BK3742" s="137">
        <v>2895</v>
      </c>
      <c r="BL3742" s="137">
        <f t="shared" si="650"/>
        <v>18.521599999999005</v>
      </c>
      <c r="BM3742" s="137">
        <f t="shared" si="651"/>
        <v>9.8257028396557811E-3</v>
      </c>
      <c r="BN3742" s="137">
        <f t="shared" si="652"/>
        <v>2.3865661948733324E-5</v>
      </c>
      <c r="BO3742" s="137">
        <f t="shared" si="653"/>
        <v>2.3865661948733324E-5</v>
      </c>
      <c r="BP3742" s="137" t="str">
        <f t="shared" si="654"/>
        <v/>
      </c>
    </row>
    <row r="3743" spans="63:68" ht="20.100000000000001" customHeight="1" x14ac:dyDescent="0.25">
      <c r="BK3743" s="137">
        <v>2896</v>
      </c>
      <c r="BL3743" s="137">
        <f t="shared" si="650"/>
        <v>18.527999999999004</v>
      </c>
      <c r="BM3743" s="137">
        <f t="shared" si="651"/>
        <v>9.8018371777070477E-3</v>
      </c>
      <c r="BN3743" s="137">
        <f t="shared" si="652"/>
        <v>2.3809966302367619E-5</v>
      </c>
      <c r="BO3743" s="137">
        <f t="shared" si="653"/>
        <v>2.3809966302367619E-5</v>
      </c>
      <c r="BP3743" s="137" t="str">
        <f t="shared" si="654"/>
        <v/>
      </c>
    </row>
    <row r="3744" spans="63:68" ht="20.100000000000001" customHeight="1" x14ac:dyDescent="0.25">
      <c r="BK3744" s="137">
        <v>2897</v>
      </c>
      <c r="BL3744" s="137">
        <f t="shared" si="650"/>
        <v>18.534399999999003</v>
      </c>
      <c r="BM3744" s="137">
        <f t="shared" si="651"/>
        <v>9.7780272114046801E-3</v>
      </c>
      <c r="BN3744" s="137">
        <f t="shared" si="652"/>
        <v>2.3754393550448269E-5</v>
      </c>
      <c r="BO3744" s="137">
        <f t="shared" si="653"/>
        <v>2.3754393550448269E-5</v>
      </c>
      <c r="BP3744" s="137" t="str">
        <f t="shared" si="654"/>
        <v/>
      </c>
    </row>
    <row r="3745" spans="63:68" ht="20.100000000000001" customHeight="1" x14ac:dyDescent="0.25">
      <c r="BK3745" s="137">
        <v>2898</v>
      </c>
      <c r="BL3745" s="137">
        <f t="shared" si="650"/>
        <v>18.540799999999003</v>
      </c>
      <c r="BM3745" s="137">
        <f t="shared" si="651"/>
        <v>9.7542728178542319E-3</v>
      </c>
      <c r="BN3745" s="137">
        <f t="shared" si="652"/>
        <v>2.3698943444084089E-5</v>
      </c>
      <c r="BO3745" s="137">
        <f t="shared" si="653"/>
        <v>2.3698943444084089E-5</v>
      </c>
      <c r="BP3745" s="137" t="str">
        <f t="shared" si="654"/>
        <v/>
      </c>
    </row>
    <row r="3746" spans="63:68" ht="20.100000000000001" customHeight="1" x14ac:dyDescent="0.25">
      <c r="BK3746" s="137">
        <v>2899</v>
      </c>
      <c r="BL3746" s="137">
        <f t="shared" si="650"/>
        <v>18.547199999999002</v>
      </c>
      <c r="BM3746" s="137">
        <f t="shared" si="651"/>
        <v>9.7305738744101478E-3</v>
      </c>
      <c r="BN3746" s="137">
        <f t="shared" si="652"/>
        <v>2.364361573487829E-5</v>
      </c>
      <c r="BO3746" s="137">
        <f t="shared" si="653"/>
        <v>2.364361573487829E-5</v>
      </c>
      <c r="BP3746" s="137" t="str">
        <f t="shared" si="654"/>
        <v/>
      </c>
    </row>
    <row r="3747" spans="63:68" ht="20.100000000000001" customHeight="1" x14ac:dyDescent="0.25">
      <c r="BK3747" s="137">
        <v>2900</v>
      </c>
      <c r="BL3747" s="137">
        <f t="shared" si="650"/>
        <v>18.553599999999001</v>
      </c>
      <c r="BM3747" s="137">
        <f t="shared" si="651"/>
        <v>9.7069302586752695E-3</v>
      </c>
      <c r="BN3747" s="137">
        <f t="shared" si="652"/>
        <v>2.3588410174836538E-5</v>
      </c>
      <c r="BO3747" s="137">
        <f t="shared" si="653"/>
        <v>2.3588410174836538E-5</v>
      </c>
      <c r="BP3747" s="137" t="str">
        <f t="shared" si="654"/>
        <v/>
      </c>
    </row>
    <row r="3748" spans="63:68" ht="20.100000000000001" customHeight="1" x14ac:dyDescent="0.25">
      <c r="BK3748" s="137">
        <v>2901</v>
      </c>
      <c r="BL3748" s="137">
        <f t="shared" si="650"/>
        <v>18.559999999999</v>
      </c>
      <c r="BM3748" s="137">
        <f t="shared" si="651"/>
        <v>9.6833418485004329E-3</v>
      </c>
      <c r="BN3748" s="137">
        <f t="shared" si="652"/>
        <v>2.3533326516387773E-5</v>
      </c>
      <c r="BO3748" s="137">
        <f t="shared" si="653"/>
        <v>2.3533326516387773E-5</v>
      </c>
      <c r="BP3748" s="137" t="str">
        <f t="shared" si="654"/>
        <v/>
      </c>
    </row>
    <row r="3749" spans="63:68" ht="20.100000000000001" customHeight="1" x14ac:dyDescent="0.25">
      <c r="BK3749" s="137">
        <v>2902</v>
      </c>
      <c r="BL3749" s="137">
        <f t="shared" ref="BL3749:BL3812" si="655">BL3748+$BO$845</f>
        <v>18.566399999999</v>
      </c>
      <c r="BM3749" s="137">
        <f t="shared" ref="BM3749:BM3812" si="656">_xlfn.CHISQ.DIST.RT(BL3749,7)</f>
        <v>9.6598085219840452E-3</v>
      </c>
      <c r="BN3749" s="137">
        <f t="shared" ref="BN3749:BN3812" si="657">BM3749-BM3750</f>
        <v>2.3478364512396349E-5</v>
      </c>
      <c r="BO3749" s="137">
        <f t="shared" ref="BO3749:BO3812" si="658">IF(BM3749&lt;(1-$BI$852),BN3749,"")</f>
        <v>2.3478364512396349E-5</v>
      </c>
      <c r="BP3749" s="137" t="str">
        <f t="shared" si="654"/>
        <v/>
      </c>
    </row>
    <row r="3750" spans="63:68" ht="20.100000000000001" customHeight="1" x14ac:dyDescent="0.25">
      <c r="BK3750" s="137">
        <v>2903</v>
      </c>
      <c r="BL3750" s="137">
        <f t="shared" si="655"/>
        <v>18.572799999998999</v>
      </c>
      <c r="BM3750" s="137">
        <f t="shared" si="656"/>
        <v>9.6363301574716488E-3</v>
      </c>
      <c r="BN3750" s="137">
        <f t="shared" si="657"/>
        <v>2.3423523916214078E-5</v>
      </c>
      <c r="BO3750" s="137">
        <f t="shared" si="658"/>
        <v>2.3423523916214078E-5</v>
      </c>
      <c r="BP3750" s="137" t="str">
        <f t="shared" si="654"/>
        <v/>
      </c>
    </row>
    <row r="3751" spans="63:68" ht="20.100000000000001" customHeight="1" x14ac:dyDescent="0.25">
      <c r="BK3751" s="137">
        <v>2904</v>
      </c>
      <c r="BL3751" s="137">
        <f t="shared" si="655"/>
        <v>18.579199999998998</v>
      </c>
      <c r="BM3751" s="137">
        <f t="shared" si="656"/>
        <v>9.6129066335554347E-3</v>
      </c>
      <c r="BN3751" s="137">
        <f t="shared" si="657"/>
        <v>2.3368804481498084E-5</v>
      </c>
      <c r="BO3751" s="137">
        <f t="shared" si="658"/>
        <v>2.3368804481498084E-5</v>
      </c>
      <c r="BP3751" s="137" t="str">
        <f t="shared" si="654"/>
        <v/>
      </c>
    </row>
    <row r="3752" spans="63:68" ht="20.100000000000001" customHeight="1" x14ac:dyDescent="0.25">
      <c r="BK3752" s="137">
        <v>2905</v>
      </c>
      <c r="BL3752" s="137">
        <f t="shared" si="655"/>
        <v>18.585599999998998</v>
      </c>
      <c r="BM3752" s="137">
        <f t="shared" si="656"/>
        <v>9.5895378290739366E-3</v>
      </c>
      <c r="BN3752" s="137">
        <f t="shared" si="657"/>
        <v>2.3314205962434581E-5</v>
      </c>
      <c r="BO3752" s="137">
        <f t="shared" si="658"/>
        <v>2.3314205962434581E-5</v>
      </c>
      <c r="BP3752" s="137" t="str">
        <f t="shared" si="654"/>
        <v/>
      </c>
    </row>
    <row r="3753" spans="63:68" ht="20.100000000000001" customHeight="1" x14ac:dyDescent="0.25">
      <c r="BK3753" s="137">
        <v>2906</v>
      </c>
      <c r="BL3753" s="137">
        <f t="shared" si="655"/>
        <v>18.591999999998997</v>
      </c>
      <c r="BM3753" s="137">
        <f t="shared" si="656"/>
        <v>9.5662236231115021E-3</v>
      </c>
      <c r="BN3753" s="137">
        <f t="shared" si="657"/>
        <v>2.325972811366428E-5</v>
      </c>
      <c r="BO3753" s="137">
        <f t="shared" si="658"/>
        <v>2.325972811366428E-5</v>
      </c>
      <c r="BP3753" s="137" t="str">
        <f t="shared" si="654"/>
        <v/>
      </c>
    </row>
    <row r="3754" spans="63:68" ht="20.100000000000001" customHeight="1" x14ac:dyDescent="0.25">
      <c r="BK3754" s="137">
        <v>2907</v>
      </c>
      <c r="BL3754" s="137">
        <f t="shared" si="655"/>
        <v>18.598399999998996</v>
      </c>
      <c r="BM3754" s="137">
        <f t="shared" si="656"/>
        <v>9.5429638949978378E-3</v>
      </c>
      <c r="BN3754" s="137">
        <f t="shared" si="657"/>
        <v>2.3205370690122795E-5</v>
      </c>
      <c r="BO3754" s="137">
        <f t="shared" si="658"/>
        <v>2.3205370690122795E-5</v>
      </c>
      <c r="BP3754" s="137" t="str">
        <f t="shared" si="654"/>
        <v/>
      </c>
    </row>
    <row r="3755" spans="63:68" ht="20.100000000000001" customHeight="1" x14ac:dyDescent="0.25">
      <c r="BK3755" s="137">
        <v>2908</v>
      </c>
      <c r="BL3755" s="137">
        <f t="shared" si="655"/>
        <v>18.604799999998995</v>
      </c>
      <c r="BM3755" s="137">
        <f t="shared" si="656"/>
        <v>9.519758524307715E-3</v>
      </c>
      <c r="BN3755" s="137">
        <f t="shared" si="657"/>
        <v>2.3151133447276567E-5</v>
      </c>
      <c r="BO3755" s="137">
        <f t="shared" si="658"/>
        <v>2.3151133447276567E-5</v>
      </c>
      <c r="BP3755" s="137" t="str">
        <f t="shared" si="654"/>
        <v/>
      </c>
    </row>
    <row r="3756" spans="63:68" ht="20.100000000000001" customHeight="1" x14ac:dyDescent="0.25">
      <c r="BK3756" s="137">
        <v>2909</v>
      </c>
      <c r="BL3756" s="137">
        <f t="shared" si="655"/>
        <v>18.611199999998995</v>
      </c>
      <c r="BM3756" s="137">
        <f t="shared" si="656"/>
        <v>9.4966073908604384E-3</v>
      </c>
      <c r="BN3756" s="137">
        <f t="shared" si="657"/>
        <v>2.3097016141044799E-5</v>
      </c>
      <c r="BO3756" s="137">
        <f t="shared" si="658"/>
        <v>2.3097016141044799E-5</v>
      </c>
      <c r="BP3756" s="137" t="str">
        <f t="shared" si="654"/>
        <v/>
      </c>
    </row>
    <row r="3757" spans="63:68" ht="20.100000000000001" customHeight="1" x14ac:dyDescent="0.25">
      <c r="BK3757" s="137">
        <v>2910</v>
      </c>
      <c r="BL3757" s="137">
        <f t="shared" si="655"/>
        <v>18.617599999998994</v>
      </c>
      <c r="BM3757" s="137">
        <f t="shared" si="656"/>
        <v>9.4735103747193936E-3</v>
      </c>
      <c r="BN3757" s="137">
        <f t="shared" si="657"/>
        <v>2.304301852767629E-5</v>
      </c>
      <c r="BO3757" s="137">
        <f t="shared" si="658"/>
        <v>2.304301852767629E-5</v>
      </c>
      <c r="BP3757" s="137" t="str">
        <f t="shared" si="654"/>
        <v/>
      </c>
    </row>
    <row r="3758" spans="63:68" ht="20.100000000000001" customHeight="1" x14ac:dyDescent="0.25">
      <c r="BK3758" s="137">
        <v>2911</v>
      </c>
      <c r="BL3758" s="137">
        <f t="shared" si="655"/>
        <v>18.623999999998993</v>
      </c>
      <c r="BM3758" s="137">
        <f t="shared" si="656"/>
        <v>9.4504673561917173E-3</v>
      </c>
      <c r="BN3758" s="137">
        <f t="shared" si="657"/>
        <v>2.2989140363874339E-5</v>
      </c>
      <c r="BO3758" s="137">
        <f t="shared" si="658"/>
        <v>2.2989140363874339E-5</v>
      </c>
      <c r="BP3758" s="137" t="str">
        <f t="shared" si="654"/>
        <v/>
      </c>
    </row>
    <row r="3759" spans="63:68" ht="20.100000000000001" customHeight="1" x14ac:dyDescent="0.25">
      <c r="BK3759" s="137">
        <v>2912</v>
      </c>
      <c r="BL3759" s="137">
        <f t="shared" si="655"/>
        <v>18.630399999998993</v>
      </c>
      <c r="BM3759" s="137">
        <f t="shared" si="656"/>
        <v>9.427478215827843E-3</v>
      </c>
      <c r="BN3759" s="137">
        <f t="shared" si="657"/>
        <v>2.2935381406853986E-5</v>
      </c>
      <c r="BO3759" s="137">
        <f t="shared" si="658"/>
        <v>2.2935381406853986E-5</v>
      </c>
      <c r="BP3759" s="137" t="str">
        <f t="shared" si="654"/>
        <v/>
      </c>
    </row>
    <row r="3760" spans="63:68" ht="20.100000000000001" customHeight="1" x14ac:dyDescent="0.25">
      <c r="BK3760" s="137">
        <v>2913</v>
      </c>
      <c r="BL3760" s="137">
        <f t="shared" si="655"/>
        <v>18.636799999998992</v>
      </c>
      <c r="BM3760" s="137">
        <f t="shared" si="656"/>
        <v>9.404542834420989E-3</v>
      </c>
      <c r="BN3760" s="137">
        <f t="shared" si="657"/>
        <v>2.2881741414147727E-5</v>
      </c>
      <c r="BO3760" s="137">
        <f t="shared" si="658"/>
        <v>2.2881741414147727E-5</v>
      </c>
      <c r="BP3760" s="137" t="str">
        <f t="shared" si="654"/>
        <v/>
      </c>
    </row>
    <row r="3761" spans="63:68" ht="20.100000000000001" customHeight="1" x14ac:dyDescent="0.25">
      <c r="BK3761" s="137">
        <v>2914</v>
      </c>
      <c r="BL3761" s="137">
        <f t="shared" si="655"/>
        <v>18.643199999998991</v>
      </c>
      <c r="BM3761" s="137">
        <f t="shared" si="656"/>
        <v>9.3816610930068413E-3</v>
      </c>
      <c r="BN3761" s="137">
        <f t="shared" si="657"/>
        <v>2.2828220143725209E-5</v>
      </c>
      <c r="BO3761" s="137">
        <f t="shared" si="658"/>
        <v>2.2828220143725209E-5</v>
      </c>
      <c r="BP3761" s="137" t="str">
        <f t="shared" si="654"/>
        <v/>
      </c>
    </row>
    <row r="3762" spans="63:68" ht="20.100000000000001" customHeight="1" x14ac:dyDescent="0.25">
      <c r="BK3762" s="137">
        <v>2915</v>
      </c>
      <c r="BL3762" s="137">
        <f t="shared" si="655"/>
        <v>18.649599999998991</v>
      </c>
      <c r="BM3762" s="137">
        <f t="shared" si="656"/>
        <v>9.3588328728631161E-3</v>
      </c>
      <c r="BN3762" s="137">
        <f t="shared" si="657"/>
        <v>2.2774817354055676E-5</v>
      </c>
      <c r="BO3762" s="137">
        <f t="shared" si="658"/>
        <v>2.2774817354055676E-5</v>
      </c>
      <c r="BP3762" s="137" t="str">
        <f t="shared" si="654"/>
        <v/>
      </c>
    </row>
    <row r="3763" spans="63:68" ht="20.100000000000001" customHeight="1" x14ac:dyDescent="0.25">
      <c r="BK3763" s="137">
        <v>2916</v>
      </c>
      <c r="BL3763" s="137">
        <f t="shared" si="655"/>
        <v>18.65599999999899</v>
      </c>
      <c r="BM3763" s="137">
        <f t="shared" si="656"/>
        <v>9.3360580555090604E-3</v>
      </c>
      <c r="BN3763" s="137">
        <f t="shared" si="657"/>
        <v>2.2721532803983077E-5</v>
      </c>
      <c r="BO3763" s="137">
        <f t="shared" si="658"/>
        <v>2.2721532803983077E-5</v>
      </c>
      <c r="BP3763" s="137" t="str">
        <f t="shared" si="654"/>
        <v/>
      </c>
    </row>
    <row r="3764" spans="63:68" ht="20.100000000000001" customHeight="1" x14ac:dyDescent="0.25">
      <c r="BK3764" s="137">
        <v>2917</v>
      </c>
      <c r="BL3764" s="137">
        <f t="shared" si="655"/>
        <v>18.662399999998989</v>
      </c>
      <c r="BM3764" s="137">
        <f t="shared" si="656"/>
        <v>9.3133365227050773E-3</v>
      </c>
      <c r="BN3764" s="137">
        <f t="shared" si="657"/>
        <v>2.2668366252753813E-5</v>
      </c>
      <c r="BO3764" s="137">
        <f t="shared" si="658"/>
        <v>2.2668366252753813E-5</v>
      </c>
      <c r="BP3764" s="137" t="str">
        <f t="shared" si="654"/>
        <v/>
      </c>
    </row>
    <row r="3765" spans="63:68" ht="20.100000000000001" customHeight="1" x14ac:dyDescent="0.25">
      <c r="BK3765" s="137">
        <v>2918</v>
      </c>
      <c r="BL3765" s="137">
        <f t="shared" si="655"/>
        <v>18.668799999998988</v>
      </c>
      <c r="BM3765" s="137">
        <f t="shared" si="656"/>
        <v>9.2906681564523235E-3</v>
      </c>
      <c r="BN3765" s="137">
        <f t="shared" si="657"/>
        <v>2.2615317460047968E-5</v>
      </c>
      <c r="BO3765" s="137">
        <f t="shared" si="658"/>
        <v>2.2615317460047968E-5</v>
      </c>
      <c r="BP3765" s="137" t="str">
        <f t="shared" si="654"/>
        <v/>
      </c>
    </row>
    <row r="3766" spans="63:68" ht="20.100000000000001" customHeight="1" x14ac:dyDescent="0.25">
      <c r="BK3766" s="137">
        <v>2919</v>
      </c>
      <c r="BL3766" s="137">
        <f t="shared" si="655"/>
        <v>18.675199999998988</v>
      </c>
      <c r="BM3766" s="137">
        <f t="shared" si="656"/>
        <v>9.2680528389922755E-3</v>
      </c>
      <c r="BN3766" s="137">
        <f t="shared" si="657"/>
        <v>2.2562386185989713E-5</v>
      </c>
      <c r="BO3766" s="137">
        <f t="shared" si="658"/>
        <v>2.2562386185989713E-5</v>
      </c>
      <c r="BP3766" s="137" t="str">
        <f t="shared" si="654"/>
        <v/>
      </c>
    </row>
    <row r="3767" spans="63:68" ht="20.100000000000001" customHeight="1" x14ac:dyDescent="0.25">
      <c r="BK3767" s="137">
        <v>2920</v>
      </c>
      <c r="BL3767" s="137">
        <f t="shared" si="655"/>
        <v>18.681599999998987</v>
      </c>
      <c r="BM3767" s="137">
        <f t="shared" si="656"/>
        <v>9.2454904528062858E-3</v>
      </c>
      <c r="BN3767" s="137">
        <f t="shared" si="657"/>
        <v>2.2509572191133434E-5</v>
      </c>
      <c r="BO3767" s="137">
        <f t="shared" si="658"/>
        <v>2.2509572191133434E-5</v>
      </c>
      <c r="BP3767" s="137" t="str">
        <f t="shared" si="654"/>
        <v/>
      </c>
    </row>
    <row r="3768" spans="63:68" ht="20.100000000000001" customHeight="1" x14ac:dyDescent="0.25">
      <c r="BK3768" s="137">
        <v>2921</v>
      </c>
      <c r="BL3768" s="137">
        <f t="shared" si="655"/>
        <v>18.687999999998986</v>
      </c>
      <c r="BM3768" s="137">
        <f t="shared" si="656"/>
        <v>9.2229808806151524E-3</v>
      </c>
      <c r="BN3768" s="137">
        <f t="shared" si="657"/>
        <v>2.2456875236423826E-5</v>
      </c>
      <c r="BO3768" s="137">
        <f t="shared" si="658"/>
        <v>2.2456875236423826E-5</v>
      </c>
      <c r="BP3768" s="137" t="str">
        <f t="shared" si="654"/>
        <v/>
      </c>
    </row>
    <row r="3769" spans="63:68" ht="20.100000000000001" customHeight="1" x14ac:dyDescent="0.25">
      <c r="BK3769" s="137">
        <v>2922</v>
      </c>
      <c r="BL3769" s="137">
        <f t="shared" si="655"/>
        <v>18.694399999998986</v>
      </c>
      <c r="BM3769" s="137">
        <f t="shared" si="656"/>
        <v>9.2005240053787286E-3</v>
      </c>
      <c r="BN3769" s="137">
        <f t="shared" si="657"/>
        <v>2.2404295083204573E-5</v>
      </c>
      <c r="BO3769" s="137">
        <f t="shared" si="658"/>
        <v>2.2404295083204573E-5</v>
      </c>
      <c r="BP3769" s="137" t="str">
        <f t="shared" si="654"/>
        <v/>
      </c>
    </row>
    <row r="3770" spans="63:68" ht="20.100000000000001" customHeight="1" x14ac:dyDescent="0.25">
      <c r="BK3770" s="137">
        <v>2923</v>
      </c>
      <c r="BL3770" s="137">
        <f t="shared" si="655"/>
        <v>18.700799999998985</v>
      </c>
      <c r="BM3770" s="137">
        <f t="shared" si="656"/>
        <v>9.178119710295524E-3</v>
      </c>
      <c r="BN3770" s="137">
        <f t="shared" si="657"/>
        <v>2.2351831493294672E-5</v>
      </c>
      <c r="BO3770" s="137">
        <f t="shared" si="658"/>
        <v>2.2351831493294672E-5</v>
      </c>
      <c r="BP3770" s="137" t="str">
        <f t="shared" si="654"/>
        <v/>
      </c>
    </row>
    <row r="3771" spans="63:68" ht="20.100000000000001" customHeight="1" x14ac:dyDescent="0.25">
      <c r="BK3771" s="137">
        <v>2924</v>
      </c>
      <c r="BL3771" s="137">
        <f t="shared" si="655"/>
        <v>18.707199999998984</v>
      </c>
      <c r="BM3771" s="137">
        <f t="shared" si="656"/>
        <v>9.1557678788022293E-3</v>
      </c>
      <c r="BN3771" s="137">
        <f t="shared" si="657"/>
        <v>2.2299484228913841E-5</v>
      </c>
      <c r="BO3771" s="137">
        <f t="shared" si="658"/>
        <v>2.2299484228913841E-5</v>
      </c>
      <c r="BP3771" s="137" t="str">
        <f t="shared" si="654"/>
        <v/>
      </c>
    </row>
    <row r="3772" spans="63:68" ht="20.100000000000001" customHeight="1" x14ac:dyDescent="0.25">
      <c r="BK3772" s="137">
        <v>2925</v>
      </c>
      <c r="BL3772" s="137">
        <f t="shared" si="655"/>
        <v>18.713599999998983</v>
      </c>
      <c r="BM3772" s="137">
        <f t="shared" si="656"/>
        <v>9.1334683945733155E-3</v>
      </c>
      <c r="BN3772" s="137">
        <f t="shared" si="657"/>
        <v>2.2247253052666907E-5</v>
      </c>
      <c r="BO3772" s="137">
        <f t="shared" si="658"/>
        <v>2.2247253052666907E-5</v>
      </c>
      <c r="BP3772" s="137" t="str">
        <f t="shared" si="654"/>
        <v/>
      </c>
    </row>
    <row r="3773" spans="63:68" ht="20.100000000000001" customHeight="1" x14ac:dyDescent="0.25">
      <c r="BK3773" s="137">
        <v>2926</v>
      </c>
      <c r="BL3773" s="137">
        <f t="shared" si="655"/>
        <v>18.719999999998983</v>
      </c>
      <c r="BM3773" s="137">
        <f t="shared" si="656"/>
        <v>9.1112211415206486E-3</v>
      </c>
      <c r="BN3773" s="137">
        <f t="shared" si="657"/>
        <v>2.219513772765136E-5</v>
      </c>
      <c r="BO3773" s="137">
        <f t="shared" si="658"/>
        <v>2.219513772765136E-5</v>
      </c>
      <c r="BP3773" s="137" t="str">
        <f t="shared" si="654"/>
        <v/>
      </c>
    </row>
    <row r="3774" spans="63:68" ht="20.100000000000001" customHeight="1" x14ac:dyDescent="0.25">
      <c r="BK3774" s="137">
        <v>2927</v>
      </c>
      <c r="BL3774" s="137">
        <f t="shared" si="655"/>
        <v>18.726399999998982</v>
      </c>
      <c r="BM3774" s="137">
        <f t="shared" si="656"/>
        <v>9.0890260037929972E-3</v>
      </c>
      <c r="BN3774" s="137">
        <f t="shared" si="657"/>
        <v>2.2143138017302957E-5</v>
      </c>
      <c r="BO3774" s="137">
        <f t="shared" si="658"/>
        <v>2.2143138017302957E-5</v>
      </c>
      <c r="BP3774" s="137" t="str">
        <f t="shared" si="654"/>
        <v/>
      </c>
    </row>
    <row r="3775" spans="63:68" ht="20.100000000000001" customHeight="1" x14ac:dyDescent="0.25">
      <c r="BK3775" s="137">
        <v>2928</v>
      </c>
      <c r="BL3775" s="137">
        <f t="shared" si="655"/>
        <v>18.732799999998981</v>
      </c>
      <c r="BM3775" s="137">
        <f t="shared" si="656"/>
        <v>9.0668828657756943E-3</v>
      </c>
      <c r="BN3775" s="137">
        <f t="shared" si="657"/>
        <v>2.2091253685484202E-5</v>
      </c>
      <c r="BO3775" s="137">
        <f t="shared" si="658"/>
        <v>2.2091253685484202E-5</v>
      </c>
      <c r="BP3775" s="137" t="str">
        <f t="shared" si="654"/>
        <v/>
      </c>
    </row>
    <row r="3776" spans="63:68" ht="20.100000000000001" customHeight="1" x14ac:dyDescent="0.25">
      <c r="BK3776" s="137">
        <v>2929</v>
      </c>
      <c r="BL3776" s="137">
        <f t="shared" si="655"/>
        <v>18.739199999998981</v>
      </c>
      <c r="BM3776" s="137">
        <f t="shared" si="656"/>
        <v>9.0447916120902101E-3</v>
      </c>
      <c r="BN3776" s="137">
        <f t="shared" si="657"/>
        <v>2.2039484496548523E-5</v>
      </c>
      <c r="BO3776" s="137">
        <f t="shared" si="658"/>
        <v>2.2039484496548523E-5</v>
      </c>
      <c r="BP3776" s="137" t="str">
        <f t="shared" si="654"/>
        <v/>
      </c>
    </row>
    <row r="3777" spans="63:68" ht="20.100000000000001" customHeight="1" x14ac:dyDescent="0.25">
      <c r="BK3777" s="137">
        <v>2930</v>
      </c>
      <c r="BL3777" s="137">
        <f t="shared" si="655"/>
        <v>18.74559999999898</v>
      </c>
      <c r="BM3777" s="137">
        <f t="shared" si="656"/>
        <v>9.0227521275936615E-3</v>
      </c>
      <c r="BN3777" s="137">
        <f t="shared" si="657"/>
        <v>2.1987830215189352E-5</v>
      </c>
      <c r="BO3777" s="137">
        <f t="shared" si="658"/>
        <v>2.1987830215189352E-5</v>
      </c>
      <c r="BP3777" s="137" t="str">
        <f t="shared" si="654"/>
        <v/>
      </c>
    </row>
    <row r="3778" spans="63:68" ht="20.100000000000001" customHeight="1" x14ac:dyDescent="0.25">
      <c r="BK3778" s="137">
        <v>2931</v>
      </c>
      <c r="BL3778" s="137">
        <f t="shared" si="655"/>
        <v>18.751999999998979</v>
      </c>
      <c r="BM3778" s="137">
        <f t="shared" si="656"/>
        <v>9.0007642973784722E-3</v>
      </c>
      <c r="BN3778" s="137">
        <f t="shared" si="657"/>
        <v>2.1936290606535541E-5</v>
      </c>
      <c r="BO3778" s="137">
        <f t="shared" si="658"/>
        <v>2.1936290606535541E-5</v>
      </c>
      <c r="BP3778" s="137" t="str">
        <f t="shared" si="654"/>
        <v/>
      </c>
    </row>
    <row r="3779" spans="63:68" ht="20.100000000000001" customHeight="1" x14ac:dyDescent="0.25">
      <c r="BK3779" s="137">
        <v>2932</v>
      </c>
      <c r="BL3779" s="137">
        <f t="shared" si="655"/>
        <v>18.758399999998979</v>
      </c>
      <c r="BM3779" s="137">
        <f t="shared" si="656"/>
        <v>8.9788280067719366E-3</v>
      </c>
      <c r="BN3779" s="137">
        <f t="shared" si="657"/>
        <v>2.1884865436151354E-5</v>
      </c>
      <c r="BO3779" s="137">
        <f t="shared" si="658"/>
        <v>2.1884865436151354E-5</v>
      </c>
      <c r="BP3779" s="137" t="str">
        <f t="shared" si="654"/>
        <v/>
      </c>
    </row>
    <row r="3780" spans="63:68" ht="20.100000000000001" customHeight="1" x14ac:dyDescent="0.25">
      <c r="BK3780" s="137">
        <v>2933</v>
      </c>
      <c r="BL3780" s="137">
        <f t="shared" si="655"/>
        <v>18.764799999998978</v>
      </c>
      <c r="BM3780" s="137">
        <f t="shared" si="656"/>
        <v>8.9569431413357853E-3</v>
      </c>
      <c r="BN3780" s="137">
        <f t="shared" si="657"/>
        <v>2.1833554469982697E-5</v>
      </c>
      <c r="BO3780" s="137">
        <f t="shared" si="658"/>
        <v>2.1833554469982697E-5</v>
      </c>
      <c r="BP3780" s="137" t="str">
        <f t="shared" si="654"/>
        <v/>
      </c>
    </row>
    <row r="3781" spans="63:68" ht="20.100000000000001" customHeight="1" x14ac:dyDescent="0.25">
      <c r="BK3781" s="137">
        <v>2934</v>
      </c>
      <c r="BL3781" s="137">
        <f t="shared" si="655"/>
        <v>18.771199999998977</v>
      </c>
      <c r="BM3781" s="137">
        <f t="shared" si="656"/>
        <v>8.9351095868658026E-3</v>
      </c>
      <c r="BN3781" s="137">
        <f t="shared" si="657"/>
        <v>2.1782357474416092E-5</v>
      </c>
      <c r="BO3781" s="137">
        <f t="shared" si="658"/>
        <v>2.1782357474416092E-5</v>
      </c>
      <c r="BP3781" s="137" t="str">
        <f t="shared" si="654"/>
        <v/>
      </c>
    </row>
    <row r="3782" spans="63:68" ht="20.100000000000001" customHeight="1" x14ac:dyDescent="0.25">
      <c r="BK3782" s="137">
        <v>2935</v>
      </c>
      <c r="BL3782" s="137">
        <f t="shared" si="655"/>
        <v>18.777599999998976</v>
      </c>
      <c r="BM3782" s="137">
        <f t="shared" si="656"/>
        <v>8.9133272293913865E-3</v>
      </c>
      <c r="BN3782" s="137">
        <f t="shared" si="657"/>
        <v>2.1731274216249194E-5</v>
      </c>
      <c r="BO3782" s="137">
        <f t="shared" si="658"/>
        <v>2.1731274216249194E-5</v>
      </c>
      <c r="BP3782" s="137" t="str">
        <f t="shared" si="654"/>
        <v/>
      </c>
    </row>
    <row r="3783" spans="63:68" ht="20.100000000000001" customHeight="1" x14ac:dyDescent="0.25">
      <c r="BK3783" s="137">
        <v>2936</v>
      </c>
      <c r="BL3783" s="137">
        <f t="shared" si="655"/>
        <v>18.783999999998976</v>
      </c>
      <c r="BM3783" s="137">
        <f t="shared" si="656"/>
        <v>8.8915959551751373E-3</v>
      </c>
      <c r="BN3783" s="137">
        <f t="shared" si="657"/>
        <v>2.1680304462676908E-5</v>
      </c>
      <c r="BO3783" s="137">
        <f t="shared" si="658"/>
        <v>2.1680304462676908E-5</v>
      </c>
      <c r="BP3783" s="137" t="str">
        <f t="shared" si="654"/>
        <v/>
      </c>
    </row>
    <row r="3784" spans="63:68" ht="20.100000000000001" customHeight="1" x14ac:dyDescent="0.25">
      <c r="BK3784" s="137">
        <v>2937</v>
      </c>
      <c r="BL3784" s="137">
        <f t="shared" si="655"/>
        <v>18.790399999998975</v>
      </c>
      <c r="BM3784" s="137">
        <f t="shared" si="656"/>
        <v>8.8699156507124604E-3</v>
      </c>
      <c r="BN3784" s="137">
        <f t="shared" si="657"/>
        <v>2.1629447981341698E-5</v>
      </c>
      <c r="BO3784" s="137">
        <f t="shared" si="658"/>
        <v>2.1629447981341698E-5</v>
      </c>
      <c r="BP3784" s="137" t="str">
        <f t="shared" si="654"/>
        <v/>
      </c>
    </row>
    <row r="3785" spans="63:68" ht="20.100000000000001" customHeight="1" x14ac:dyDescent="0.25">
      <c r="BK3785" s="137">
        <v>2938</v>
      </c>
      <c r="BL3785" s="137">
        <f t="shared" si="655"/>
        <v>18.796799999998974</v>
      </c>
      <c r="BM3785" s="137">
        <f t="shared" si="656"/>
        <v>8.8482862027311187E-3</v>
      </c>
      <c r="BN3785" s="137">
        <f t="shared" si="657"/>
        <v>2.1578704540232974E-5</v>
      </c>
      <c r="BO3785" s="137">
        <f t="shared" si="658"/>
        <v>2.1578704540232974E-5</v>
      </c>
      <c r="BP3785" s="137" t="str">
        <f t="shared" si="654"/>
        <v/>
      </c>
    </row>
    <row r="3786" spans="63:68" ht="20.100000000000001" customHeight="1" x14ac:dyDescent="0.25">
      <c r="BK3786" s="137">
        <v>2939</v>
      </c>
      <c r="BL3786" s="137">
        <f t="shared" si="655"/>
        <v>18.803199999998974</v>
      </c>
      <c r="BM3786" s="137">
        <f t="shared" si="656"/>
        <v>8.8267074981908857E-3</v>
      </c>
      <c r="BN3786" s="137">
        <f t="shared" si="657"/>
        <v>2.1528073907808518E-5</v>
      </c>
      <c r="BO3786" s="137">
        <f t="shared" si="658"/>
        <v>2.1528073907808518E-5</v>
      </c>
      <c r="BP3786" s="137" t="str">
        <f t="shared" si="654"/>
        <v/>
      </c>
    </row>
    <row r="3787" spans="63:68" ht="20.100000000000001" customHeight="1" x14ac:dyDescent="0.25">
      <c r="BK3787" s="137">
        <v>2940</v>
      </c>
      <c r="BL3787" s="137">
        <f t="shared" si="655"/>
        <v>18.809599999998973</v>
      </c>
      <c r="BM3787" s="137">
        <f t="shared" si="656"/>
        <v>8.8051794242830772E-3</v>
      </c>
      <c r="BN3787" s="137">
        <f t="shared" si="657"/>
        <v>2.1477555852947652E-5</v>
      </c>
      <c r="BO3787" s="137">
        <f t="shared" si="658"/>
        <v>2.1477555852947652E-5</v>
      </c>
      <c r="BP3787" s="137" t="str">
        <f t="shared" si="654"/>
        <v/>
      </c>
    </row>
    <row r="3788" spans="63:68" ht="20.100000000000001" customHeight="1" x14ac:dyDescent="0.25">
      <c r="BK3788" s="137">
        <v>2941</v>
      </c>
      <c r="BL3788" s="137">
        <f t="shared" si="655"/>
        <v>18.815999999998972</v>
      </c>
      <c r="BM3788" s="137">
        <f t="shared" si="656"/>
        <v>8.7837018684301296E-3</v>
      </c>
      <c r="BN3788" s="137">
        <f t="shared" si="657"/>
        <v>2.1427150144867971E-5</v>
      </c>
      <c r="BO3788" s="137">
        <f t="shared" si="658"/>
        <v>2.1427150144867971E-5</v>
      </c>
      <c r="BP3788" s="137" t="str">
        <f t="shared" si="654"/>
        <v/>
      </c>
    </row>
    <row r="3789" spans="63:68" ht="20.100000000000001" customHeight="1" x14ac:dyDescent="0.25">
      <c r="BK3789" s="137">
        <v>2942</v>
      </c>
      <c r="BL3789" s="137">
        <f t="shared" si="655"/>
        <v>18.822399999998972</v>
      </c>
      <c r="BM3789" s="137">
        <f t="shared" si="656"/>
        <v>8.7622747182852616E-3</v>
      </c>
      <c r="BN3789" s="137">
        <f t="shared" si="657"/>
        <v>2.1376856553277993E-5</v>
      </c>
      <c r="BO3789" s="137">
        <f t="shared" si="658"/>
        <v>2.1376856553277993E-5</v>
      </c>
      <c r="BP3789" s="137" t="str">
        <f t="shared" si="654"/>
        <v/>
      </c>
    </row>
    <row r="3790" spans="63:68" ht="20.100000000000001" customHeight="1" x14ac:dyDescent="0.25">
      <c r="BK3790" s="137">
        <v>2943</v>
      </c>
      <c r="BL3790" s="137">
        <f t="shared" si="655"/>
        <v>18.828799999998971</v>
      </c>
      <c r="BM3790" s="137">
        <f t="shared" si="656"/>
        <v>8.7408978617319836E-3</v>
      </c>
      <c r="BN3790" s="137">
        <f t="shared" si="657"/>
        <v>2.1326674848238386E-5</v>
      </c>
      <c r="BO3790" s="137">
        <f t="shared" si="658"/>
        <v>2.1326674848238386E-5</v>
      </c>
      <c r="BP3790" s="137" t="str">
        <f t="shared" si="654"/>
        <v/>
      </c>
    </row>
    <row r="3791" spans="63:68" ht="20.100000000000001" customHeight="1" x14ac:dyDescent="0.25">
      <c r="BK3791" s="137">
        <v>2944</v>
      </c>
      <c r="BL3791" s="137">
        <f t="shared" si="655"/>
        <v>18.83519999999897</v>
      </c>
      <c r="BM3791" s="137">
        <f t="shared" si="656"/>
        <v>8.7195711868837452E-3</v>
      </c>
      <c r="BN3791" s="137">
        <f t="shared" si="657"/>
        <v>2.127660480025044E-5</v>
      </c>
      <c r="BO3791" s="137">
        <f t="shared" si="658"/>
        <v>2.127660480025044E-5</v>
      </c>
      <c r="BP3791" s="137" t="str">
        <f t="shared" si="654"/>
        <v/>
      </c>
    </row>
    <row r="3792" spans="63:68" ht="20.100000000000001" customHeight="1" x14ac:dyDescent="0.25">
      <c r="BK3792" s="137">
        <v>2945</v>
      </c>
      <c r="BL3792" s="137">
        <f t="shared" si="655"/>
        <v>18.841599999998969</v>
      </c>
      <c r="BM3792" s="137">
        <f t="shared" si="656"/>
        <v>8.6982945820834948E-3</v>
      </c>
      <c r="BN3792" s="137">
        <f t="shared" si="657"/>
        <v>2.1226646180195347E-5</v>
      </c>
      <c r="BO3792" s="137">
        <f t="shared" si="658"/>
        <v>2.1226646180195347E-5</v>
      </c>
      <c r="BP3792" s="137" t="str">
        <f t="shared" ref="BP3792:BP3855" si="659">IF($BM3792&lt;(1-$BI$860),$BN3792,"")</f>
        <v/>
      </c>
    </row>
    <row r="3793" spans="63:68" ht="20.100000000000001" customHeight="1" x14ac:dyDescent="0.25">
      <c r="BK3793" s="137">
        <v>2946</v>
      </c>
      <c r="BL3793" s="137">
        <f t="shared" si="655"/>
        <v>18.847999999998969</v>
      </c>
      <c r="BM3793" s="137">
        <f t="shared" si="656"/>
        <v>8.6770679359032994E-3</v>
      </c>
      <c r="BN3793" s="137">
        <f t="shared" si="657"/>
        <v>2.1176798759419205E-5</v>
      </c>
      <c r="BO3793" s="137">
        <f t="shared" si="658"/>
        <v>2.1176798759419205E-5</v>
      </c>
      <c r="BP3793" s="137" t="str">
        <f t="shared" si="659"/>
        <v/>
      </c>
    </row>
    <row r="3794" spans="63:68" ht="20.100000000000001" customHeight="1" x14ac:dyDescent="0.25">
      <c r="BK3794" s="137">
        <v>2947</v>
      </c>
      <c r="BL3794" s="137">
        <f t="shared" si="655"/>
        <v>18.854399999998968</v>
      </c>
      <c r="BM3794" s="137">
        <f t="shared" si="656"/>
        <v>8.6558911371438802E-3</v>
      </c>
      <c r="BN3794" s="137">
        <f t="shared" si="657"/>
        <v>2.1127062309602915E-5</v>
      </c>
      <c r="BO3794" s="137">
        <f t="shared" si="658"/>
        <v>2.1127062309602915E-5</v>
      </c>
      <c r="BP3794" s="137" t="str">
        <f t="shared" si="659"/>
        <v/>
      </c>
    </row>
    <row r="3795" spans="63:68" ht="20.100000000000001" customHeight="1" x14ac:dyDescent="0.25">
      <c r="BK3795" s="137">
        <v>2948</v>
      </c>
      <c r="BL3795" s="137">
        <f t="shared" si="655"/>
        <v>18.860799999998967</v>
      </c>
      <c r="BM3795" s="137">
        <f t="shared" si="656"/>
        <v>8.6347640748342773E-3</v>
      </c>
      <c r="BN3795" s="137">
        <f t="shared" si="657"/>
        <v>2.1077436602887079E-5</v>
      </c>
      <c r="BO3795" s="137">
        <f t="shared" si="658"/>
        <v>2.1077436602887079E-5</v>
      </c>
      <c r="BP3795" s="137" t="str">
        <f t="shared" si="659"/>
        <v/>
      </c>
    </row>
    <row r="3796" spans="63:68" ht="20.100000000000001" customHeight="1" x14ac:dyDescent="0.25">
      <c r="BK3796" s="137">
        <v>2949</v>
      </c>
      <c r="BL3796" s="137">
        <f t="shared" si="655"/>
        <v>18.867199999998967</v>
      </c>
      <c r="BM3796" s="137">
        <f t="shared" si="656"/>
        <v>8.6136866382313902E-3</v>
      </c>
      <c r="BN3796" s="137">
        <f t="shared" si="657"/>
        <v>2.1027921411774855E-5</v>
      </c>
      <c r="BO3796" s="137">
        <f t="shared" si="658"/>
        <v>2.1027921411774855E-5</v>
      </c>
      <c r="BP3796" s="137" t="str">
        <f t="shared" si="659"/>
        <v/>
      </c>
    </row>
    <row r="3797" spans="63:68" ht="20.100000000000001" customHeight="1" x14ac:dyDescent="0.25">
      <c r="BK3797" s="137">
        <v>2950</v>
      </c>
      <c r="BL3797" s="137">
        <f t="shared" si="655"/>
        <v>18.873599999998966</v>
      </c>
      <c r="BM3797" s="137">
        <f t="shared" si="656"/>
        <v>8.5926587168196154E-3</v>
      </c>
      <c r="BN3797" s="137">
        <f t="shared" si="657"/>
        <v>2.097851650923431E-5</v>
      </c>
      <c r="BO3797" s="137">
        <f t="shared" si="658"/>
        <v>2.097851650923431E-5</v>
      </c>
      <c r="BP3797" s="137" t="str">
        <f t="shared" si="659"/>
        <v/>
      </c>
    </row>
    <row r="3798" spans="63:68" ht="20.100000000000001" customHeight="1" x14ac:dyDescent="0.25">
      <c r="BK3798" s="137">
        <v>2951</v>
      </c>
      <c r="BL3798" s="137">
        <f t="shared" si="655"/>
        <v>18.879999999998965</v>
      </c>
      <c r="BM3798" s="137">
        <f t="shared" si="656"/>
        <v>8.5716802003103811E-3</v>
      </c>
      <c r="BN3798" s="137">
        <f t="shared" si="657"/>
        <v>2.0929221668587392E-5</v>
      </c>
      <c r="BO3798" s="137">
        <f t="shared" si="658"/>
        <v>2.0929221668587392E-5</v>
      </c>
      <c r="BP3798" s="137" t="str">
        <f t="shared" si="659"/>
        <v/>
      </c>
    </row>
    <row r="3799" spans="63:68" ht="20.100000000000001" customHeight="1" x14ac:dyDescent="0.25">
      <c r="BK3799" s="137">
        <v>2952</v>
      </c>
      <c r="BL3799" s="137">
        <f t="shared" si="655"/>
        <v>18.886399999998964</v>
      </c>
      <c r="BM3799" s="137">
        <f t="shared" si="656"/>
        <v>8.5507509786417937E-3</v>
      </c>
      <c r="BN3799" s="137">
        <f t="shared" si="657"/>
        <v>2.0880036663572382E-5</v>
      </c>
      <c r="BO3799" s="137">
        <f t="shared" si="658"/>
        <v>2.0880036663572382E-5</v>
      </c>
      <c r="BP3799" s="137" t="str">
        <f t="shared" si="659"/>
        <v/>
      </c>
    </row>
    <row r="3800" spans="63:68" ht="20.100000000000001" customHeight="1" x14ac:dyDescent="0.25">
      <c r="BK3800" s="137">
        <v>2953</v>
      </c>
      <c r="BL3800" s="137">
        <f t="shared" si="655"/>
        <v>18.892799999998964</v>
      </c>
      <c r="BM3800" s="137">
        <f t="shared" si="656"/>
        <v>8.5298709419782213E-3</v>
      </c>
      <c r="BN3800" s="137">
        <f t="shared" si="657"/>
        <v>2.0830961268335224E-5</v>
      </c>
      <c r="BO3800" s="137">
        <f t="shared" si="658"/>
        <v>2.0830961268335224E-5</v>
      </c>
      <c r="BP3800" s="137" t="str">
        <f t="shared" si="659"/>
        <v/>
      </c>
    </row>
    <row r="3801" spans="63:68" ht="20.100000000000001" customHeight="1" x14ac:dyDescent="0.25">
      <c r="BK3801" s="137">
        <v>2954</v>
      </c>
      <c r="BL3801" s="137">
        <f t="shared" si="655"/>
        <v>18.899199999998963</v>
      </c>
      <c r="BM3801" s="137">
        <f t="shared" si="656"/>
        <v>8.5090399807098861E-3</v>
      </c>
      <c r="BN3801" s="137">
        <f t="shared" si="657"/>
        <v>2.0781995257457275E-5</v>
      </c>
      <c r="BO3801" s="137">
        <f t="shared" si="658"/>
        <v>2.0781995257457275E-5</v>
      </c>
      <c r="BP3801" s="137" t="str">
        <f t="shared" si="659"/>
        <v/>
      </c>
    </row>
    <row r="3802" spans="63:68" ht="20.100000000000001" customHeight="1" x14ac:dyDescent="0.25">
      <c r="BK3802" s="137">
        <v>2955</v>
      </c>
      <c r="BL3802" s="137">
        <f t="shared" si="655"/>
        <v>18.905599999998962</v>
      </c>
      <c r="BM3802" s="137">
        <f t="shared" si="656"/>
        <v>8.4882579854524288E-3</v>
      </c>
      <c r="BN3802" s="137">
        <f t="shared" si="657"/>
        <v>2.0733138405854695E-5</v>
      </c>
      <c r="BO3802" s="137">
        <f t="shared" si="658"/>
        <v>2.0733138405854695E-5</v>
      </c>
      <c r="BP3802" s="137" t="str">
        <f t="shared" si="659"/>
        <v/>
      </c>
    </row>
    <row r="3803" spans="63:68" ht="20.100000000000001" customHeight="1" x14ac:dyDescent="0.25">
      <c r="BK3803" s="137">
        <v>2956</v>
      </c>
      <c r="BL3803" s="137">
        <f t="shared" si="655"/>
        <v>18.911999999998962</v>
      </c>
      <c r="BM3803" s="137">
        <f t="shared" si="656"/>
        <v>8.4675248470465741E-3</v>
      </c>
      <c r="BN3803" s="137">
        <f t="shared" si="657"/>
        <v>2.068439048893457E-5</v>
      </c>
      <c r="BO3803" s="137">
        <f t="shared" si="658"/>
        <v>2.068439048893457E-5</v>
      </c>
      <c r="BP3803" s="137" t="str">
        <f t="shared" si="659"/>
        <v/>
      </c>
    </row>
    <row r="3804" spans="63:68" ht="20.100000000000001" customHeight="1" x14ac:dyDescent="0.25">
      <c r="BK3804" s="137">
        <v>2957</v>
      </c>
      <c r="BL3804" s="137">
        <f t="shared" si="655"/>
        <v>18.918399999998961</v>
      </c>
      <c r="BM3804" s="137">
        <f t="shared" si="656"/>
        <v>8.4468404565576395E-3</v>
      </c>
      <c r="BN3804" s="137">
        <f t="shared" si="657"/>
        <v>2.0635751282393686E-5</v>
      </c>
      <c r="BO3804" s="137">
        <f t="shared" si="658"/>
        <v>2.0635751282393686E-5</v>
      </c>
      <c r="BP3804" s="137" t="str">
        <f t="shared" si="659"/>
        <v/>
      </c>
    </row>
    <row r="3805" spans="63:68" ht="20.100000000000001" customHeight="1" x14ac:dyDescent="0.25">
      <c r="BK3805" s="137">
        <v>2958</v>
      </c>
      <c r="BL3805" s="137">
        <f t="shared" si="655"/>
        <v>18.92479999999896</v>
      </c>
      <c r="BM3805" s="137">
        <f t="shared" si="656"/>
        <v>8.4262047052752458E-3</v>
      </c>
      <c r="BN3805" s="137">
        <f t="shared" si="657"/>
        <v>2.0587220562445774E-5</v>
      </c>
      <c r="BO3805" s="137">
        <f t="shared" si="658"/>
        <v>2.0587220562445774E-5</v>
      </c>
      <c r="BP3805" s="137" t="str">
        <f t="shared" si="659"/>
        <v/>
      </c>
    </row>
    <row r="3806" spans="63:68" ht="20.100000000000001" customHeight="1" x14ac:dyDescent="0.25">
      <c r="BK3806" s="137">
        <v>2959</v>
      </c>
      <c r="BL3806" s="137">
        <f t="shared" si="655"/>
        <v>18.93119999999896</v>
      </c>
      <c r="BM3806" s="137">
        <f t="shared" si="656"/>
        <v>8.4056174847128001E-3</v>
      </c>
      <c r="BN3806" s="137">
        <f t="shared" si="657"/>
        <v>2.0538798105642839E-5</v>
      </c>
      <c r="BO3806" s="137">
        <f t="shared" si="658"/>
        <v>2.0538798105642839E-5</v>
      </c>
      <c r="BP3806" s="137" t="str">
        <f t="shared" si="659"/>
        <v/>
      </c>
    </row>
    <row r="3807" spans="63:68" ht="20.100000000000001" customHeight="1" x14ac:dyDescent="0.25">
      <c r="BK3807" s="137">
        <v>2960</v>
      </c>
      <c r="BL3807" s="137">
        <f t="shared" si="655"/>
        <v>18.937599999998959</v>
      </c>
      <c r="BM3807" s="137">
        <f t="shared" si="656"/>
        <v>8.3850786866071572E-3</v>
      </c>
      <c r="BN3807" s="137">
        <f t="shared" si="657"/>
        <v>2.0490483688944544E-5</v>
      </c>
      <c r="BO3807" s="137">
        <f t="shared" si="658"/>
        <v>2.0490483688944544E-5</v>
      </c>
      <c r="BP3807" s="137" t="str">
        <f t="shared" si="659"/>
        <v/>
      </c>
    </row>
    <row r="3808" spans="63:68" ht="20.100000000000001" customHeight="1" x14ac:dyDescent="0.25">
      <c r="BK3808" s="137">
        <v>2961</v>
      </c>
      <c r="BL3808" s="137">
        <f t="shared" si="655"/>
        <v>18.943999999998958</v>
      </c>
      <c r="BM3808" s="137">
        <f t="shared" si="656"/>
        <v>8.3645882029182127E-3</v>
      </c>
      <c r="BN3808" s="137">
        <f t="shared" si="657"/>
        <v>2.0442277089706071E-5</v>
      </c>
      <c r="BO3808" s="137">
        <f t="shared" si="658"/>
        <v>2.0442277089706071E-5</v>
      </c>
      <c r="BP3808" s="137" t="str">
        <f t="shared" si="659"/>
        <v/>
      </c>
    </row>
    <row r="3809" spans="63:68" ht="20.100000000000001" customHeight="1" x14ac:dyDescent="0.25">
      <c r="BK3809" s="137">
        <v>2962</v>
      </c>
      <c r="BL3809" s="137">
        <f t="shared" si="655"/>
        <v>18.950399999998957</v>
      </c>
      <c r="BM3809" s="137">
        <f t="shared" si="656"/>
        <v>8.3441459258285066E-3</v>
      </c>
      <c r="BN3809" s="137">
        <f t="shared" si="657"/>
        <v>2.0394178085688525E-5</v>
      </c>
      <c r="BO3809" s="137">
        <f t="shared" si="658"/>
        <v>2.0394178085688525E-5</v>
      </c>
      <c r="BP3809" s="137" t="str">
        <f t="shared" si="659"/>
        <v/>
      </c>
    </row>
    <row r="3810" spans="63:68" ht="20.100000000000001" customHeight="1" x14ac:dyDescent="0.25">
      <c r="BK3810" s="137">
        <v>2963</v>
      </c>
      <c r="BL3810" s="137">
        <f t="shared" si="655"/>
        <v>18.956799999998957</v>
      </c>
      <c r="BM3810" s="137">
        <f t="shared" si="656"/>
        <v>8.3237517477428181E-3</v>
      </c>
      <c r="BN3810" s="137">
        <f t="shared" si="657"/>
        <v>2.0346186455097101E-5</v>
      </c>
      <c r="BO3810" s="137">
        <f t="shared" si="658"/>
        <v>2.0346186455097101E-5</v>
      </c>
      <c r="BP3810" s="137" t="str">
        <f t="shared" si="659"/>
        <v/>
      </c>
    </row>
    <row r="3811" spans="63:68" ht="20.100000000000001" customHeight="1" x14ac:dyDescent="0.25">
      <c r="BK3811" s="137">
        <v>2964</v>
      </c>
      <c r="BL3811" s="137">
        <f t="shared" si="655"/>
        <v>18.963199999998956</v>
      </c>
      <c r="BM3811" s="137">
        <f t="shared" si="656"/>
        <v>8.303405561287721E-3</v>
      </c>
      <c r="BN3811" s="137">
        <f t="shared" si="657"/>
        <v>2.0298301976435368E-5</v>
      </c>
      <c r="BO3811" s="137">
        <f t="shared" si="658"/>
        <v>2.0298301976435368E-5</v>
      </c>
      <c r="BP3811" s="137" t="str">
        <f t="shared" si="659"/>
        <v/>
      </c>
    </row>
    <row r="3812" spans="63:68" ht="20.100000000000001" customHeight="1" x14ac:dyDescent="0.25">
      <c r="BK3812" s="137">
        <v>2965</v>
      </c>
      <c r="BL3812" s="137">
        <f t="shared" si="655"/>
        <v>18.969599999998955</v>
      </c>
      <c r="BM3812" s="137">
        <f t="shared" si="656"/>
        <v>8.2831072593112856E-3</v>
      </c>
      <c r="BN3812" s="137">
        <f t="shared" si="657"/>
        <v>2.0250524428709962E-5</v>
      </c>
      <c r="BO3812" s="137">
        <f t="shared" si="658"/>
        <v>2.0250524428709962E-5</v>
      </c>
      <c r="BP3812" s="137" t="str">
        <f t="shared" si="659"/>
        <v/>
      </c>
    </row>
    <row r="3813" spans="63:68" ht="20.100000000000001" customHeight="1" x14ac:dyDescent="0.25">
      <c r="BK3813" s="137">
        <v>2966</v>
      </c>
      <c r="BL3813" s="137">
        <f t="shared" ref="BL3813:BL3876" si="660">BL3812+$BO$845</f>
        <v>18.975999999998955</v>
      </c>
      <c r="BM3813" s="137">
        <f t="shared" ref="BM3813:BM3876" si="661">_xlfn.CHISQ.DIST.RT(BL3813,7)</f>
        <v>8.2628567348825756E-3</v>
      </c>
      <c r="BN3813" s="137">
        <f t="shared" ref="BN3813:BN3876" si="662">BM3813-BM3814</f>
        <v>2.0202853591255385E-5</v>
      </c>
      <c r="BO3813" s="137">
        <f t="shared" ref="BO3813:BO3876" si="663">IF(BM3813&lt;(1-$BI$852),BN3813,"")</f>
        <v>2.0202853591255385E-5</v>
      </c>
      <c r="BP3813" s="137" t="str">
        <f t="shared" si="659"/>
        <v/>
      </c>
    </row>
    <row r="3814" spans="63:68" ht="20.100000000000001" customHeight="1" x14ac:dyDescent="0.25">
      <c r="BK3814" s="137">
        <v>2967</v>
      </c>
      <c r="BL3814" s="137">
        <f t="shared" si="660"/>
        <v>18.982399999998954</v>
      </c>
      <c r="BM3814" s="137">
        <f t="shared" si="661"/>
        <v>8.2426538812913203E-3</v>
      </c>
      <c r="BN3814" s="137">
        <f t="shared" si="662"/>
        <v>2.015528924381553E-5</v>
      </c>
      <c r="BO3814" s="137">
        <f t="shared" si="663"/>
        <v>2.015528924381553E-5</v>
      </c>
      <c r="BP3814" s="137" t="str">
        <f t="shared" si="659"/>
        <v/>
      </c>
    </row>
    <row r="3815" spans="63:68" ht="20.100000000000001" customHeight="1" x14ac:dyDescent="0.25">
      <c r="BK3815" s="137">
        <v>2968</v>
      </c>
      <c r="BL3815" s="137">
        <f t="shared" si="660"/>
        <v>18.988799999998953</v>
      </c>
      <c r="BM3815" s="137">
        <f t="shared" si="661"/>
        <v>8.2224985920475047E-3</v>
      </c>
      <c r="BN3815" s="137">
        <f t="shared" si="662"/>
        <v>2.0107831166559301E-5</v>
      </c>
      <c r="BO3815" s="137">
        <f t="shared" si="663"/>
        <v>2.0107831166559301E-5</v>
      </c>
      <c r="BP3815" s="137" t="str">
        <f t="shared" si="659"/>
        <v/>
      </c>
    </row>
    <row r="3816" spans="63:68" ht="20.100000000000001" customHeight="1" x14ac:dyDescent="0.25">
      <c r="BK3816" s="137">
        <v>2969</v>
      </c>
      <c r="BL3816" s="137">
        <f t="shared" si="660"/>
        <v>18.995199999998952</v>
      </c>
      <c r="BM3816" s="137">
        <f t="shared" si="661"/>
        <v>8.2023907608809454E-3</v>
      </c>
      <c r="BN3816" s="137">
        <f t="shared" si="662"/>
        <v>2.0060479140038973E-5</v>
      </c>
      <c r="BO3816" s="137">
        <f t="shared" si="663"/>
        <v>2.0060479140038973E-5</v>
      </c>
      <c r="BP3816" s="137" t="str">
        <f t="shared" si="659"/>
        <v/>
      </c>
    </row>
    <row r="3817" spans="63:68" ht="20.100000000000001" customHeight="1" x14ac:dyDescent="0.25">
      <c r="BK3817" s="137">
        <v>2970</v>
      </c>
      <c r="BL3817" s="137">
        <f t="shared" si="660"/>
        <v>19.001599999998952</v>
      </c>
      <c r="BM3817" s="137">
        <f t="shared" si="661"/>
        <v>8.1823302817409065E-3</v>
      </c>
      <c r="BN3817" s="137">
        <f t="shared" si="662"/>
        <v>2.0013232945188461E-5</v>
      </c>
      <c r="BO3817" s="137">
        <f t="shared" si="663"/>
        <v>2.0013232945188461E-5</v>
      </c>
      <c r="BP3817" s="137" t="str">
        <f t="shared" si="659"/>
        <v/>
      </c>
    </row>
    <row r="3818" spans="63:68" ht="20.100000000000001" customHeight="1" x14ac:dyDescent="0.25">
      <c r="BK3818" s="137">
        <v>2971</v>
      </c>
      <c r="BL3818" s="137">
        <f t="shared" si="660"/>
        <v>19.007999999998951</v>
      </c>
      <c r="BM3818" s="137">
        <f t="shared" si="661"/>
        <v>8.162317048795718E-3</v>
      </c>
      <c r="BN3818" s="137">
        <f t="shared" si="662"/>
        <v>1.9966092363344137E-5</v>
      </c>
      <c r="BO3818" s="137">
        <f t="shared" si="663"/>
        <v>1.9966092363344137E-5</v>
      </c>
      <c r="BP3818" s="137" t="str">
        <f t="shared" si="659"/>
        <v/>
      </c>
    </row>
    <row r="3819" spans="63:68" ht="20.100000000000001" customHeight="1" x14ac:dyDescent="0.25">
      <c r="BK3819" s="137">
        <v>2972</v>
      </c>
      <c r="BL3819" s="137">
        <f t="shared" si="660"/>
        <v>19.01439999999895</v>
      </c>
      <c r="BM3819" s="137">
        <f t="shared" si="661"/>
        <v>8.1423509564323739E-3</v>
      </c>
      <c r="BN3819" s="137">
        <f t="shared" si="662"/>
        <v>1.9919057176217073E-5</v>
      </c>
      <c r="BO3819" s="137">
        <f t="shared" si="663"/>
        <v>1.9919057176217073E-5</v>
      </c>
      <c r="BP3819" s="137" t="str">
        <f t="shared" si="659"/>
        <v/>
      </c>
    </row>
    <row r="3820" spans="63:68" ht="20.100000000000001" customHeight="1" x14ac:dyDescent="0.25">
      <c r="BK3820" s="137">
        <v>2973</v>
      </c>
      <c r="BL3820" s="137">
        <f t="shared" si="660"/>
        <v>19.02079999999895</v>
      </c>
      <c r="BM3820" s="137">
        <f t="shared" si="661"/>
        <v>8.1224318992561568E-3</v>
      </c>
      <c r="BN3820" s="137">
        <f t="shared" si="662"/>
        <v>1.9872127165976305E-5</v>
      </c>
      <c r="BO3820" s="137">
        <f t="shared" si="663"/>
        <v>1.9872127165976305E-5</v>
      </c>
      <c r="BP3820" s="137" t="str">
        <f t="shared" si="659"/>
        <v/>
      </c>
    </row>
    <row r="3821" spans="63:68" ht="20.100000000000001" customHeight="1" x14ac:dyDescent="0.25">
      <c r="BK3821" s="137">
        <v>2974</v>
      </c>
      <c r="BL3821" s="137">
        <f t="shared" si="660"/>
        <v>19.027199999998949</v>
      </c>
      <c r="BM3821" s="137">
        <f t="shared" si="661"/>
        <v>8.1025597720901805E-3</v>
      </c>
      <c r="BN3821" s="137">
        <f t="shared" si="662"/>
        <v>1.9825302115111798E-5</v>
      </c>
      <c r="BO3821" s="137">
        <f t="shared" si="663"/>
        <v>1.9825302115111798E-5</v>
      </c>
      <c r="BP3821" s="137" t="str">
        <f t="shared" si="659"/>
        <v/>
      </c>
    </row>
    <row r="3822" spans="63:68" ht="20.100000000000001" customHeight="1" x14ac:dyDescent="0.25">
      <c r="BK3822" s="137">
        <v>2975</v>
      </c>
      <c r="BL3822" s="137">
        <f t="shared" si="660"/>
        <v>19.033599999998948</v>
      </c>
      <c r="BM3822" s="137">
        <f t="shared" si="661"/>
        <v>8.0827344699750687E-3</v>
      </c>
      <c r="BN3822" s="137">
        <f t="shared" si="662"/>
        <v>1.9778581806536785E-5</v>
      </c>
      <c r="BO3822" s="137">
        <f t="shared" si="663"/>
        <v>1.9778581806536785E-5</v>
      </c>
      <c r="BP3822" s="137" t="str">
        <f t="shared" si="659"/>
        <v/>
      </c>
    </row>
    <row r="3823" spans="63:68" ht="20.100000000000001" customHeight="1" x14ac:dyDescent="0.25">
      <c r="BK3823" s="137">
        <v>2976</v>
      </c>
      <c r="BL3823" s="137">
        <f t="shared" si="660"/>
        <v>19.039999999998948</v>
      </c>
      <c r="BM3823" s="137">
        <f t="shared" si="661"/>
        <v>8.0629558881685319E-3</v>
      </c>
      <c r="BN3823" s="137">
        <f t="shared" si="662"/>
        <v>1.9731966023563488E-5</v>
      </c>
      <c r="BO3823" s="137">
        <f t="shared" si="663"/>
        <v>1.9731966023563488E-5</v>
      </c>
      <c r="BP3823" s="137" t="str">
        <f t="shared" si="659"/>
        <v/>
      </c>
    </row>
    <row r="3824" spans="63:68" ht="20.100000000000001" customHeight="1" x14ac:dyDescent="0.25">
      <c r="BK3824" s="137">
        <v>2977</v>
      </c>
      <c r="BL3824" s="137">
        <f t="shared" si="660"/>
        <v>19.046399999998947</v>
      </c>
      <c r="BM3824" s="137">
        <f t="shared" si="661"/>
        <v>8.0432239221449684E-3</v>
      </c>
      <c r="BN3824" s="137">
        <f t="shared" si="662"/>
        <v>1.9685454549899645E-5</v>
      </c>
      <c r="BO3824" s="137">
        <f t="shared" si="663"/>
        <v>1.9685454549899645E-5</v>
      </c>
      <c r="BP3824" s="137" t="str">
        <f t="shared" si="659"/>
        <v/>
      </c>
    </row>
    <row r="3825" spans="63:68" ht="20.100000000000001" customHeight="1" x14ac:dyDescent="0.25">
      <c r="BK3825" s="137">
        <v>2978</v>
      </c>
      <c r="BL3825" s="137">
        <f t="shared" si="660"/>
        <v>19.052799999998946</v>
      </c>
      <c r="BM3825" s="137">
        <f t="shared" si="661"/>
        <v>8.0235384675950688E-3</v>
      </c>
      <c r="BN3825" s="137">
        <f t="shared" si="662"/>
        <v>1.9639047169591264E-5</v>
      </c>
      <c r="BO3825" s="137">
        <f t="shared" si="663"/>
        <v>1.9639047169591264E-5</v>
      </c>
      <c r="BP3825" s="137" t="str">
        <f t="shared" si="659"/>
        <v/>
      </c>
    </row>
    <row r="3826" spans="63:68" ht="20.100000000000001" customHeight="1" x14ac:dyDescent="0.25">
      <c r="BK3826" s="137">
        <v>2979</v>
      </c>
      <c r="BL3826" s="137">
        <f t="shared" si="660"/>
        <v>19.059199999998945</v>
      </c>
      <c r="BM3826" s="137">
        <f t="shared" si="661"/>
        <v>8.0038994204254775E-3</v>
      </c>
      <c r="BN3826" s="137">
        <f t="shared" si="662"/>
        <v>1.9592743667164875E-5</v>
      </c>
      <c r="BO3826" s="137">
        <f t="shared" si="663"/>
        <v>1.9592743667164875E-5</v>
      </c>
      <c r="BP3826" s="137" t="str">
        <f t="shared" si="659"/>
        <v/>
      </c>
    </row>
    <row r="3827" spans="63:68" ht="20.100000000000001" customHeight="1" x14ac:dyDescent="0.25">
      <c r="BK3827" s="137">
        <v>2980</v>
      </c>
      <c r="BL3827" s="137">
        <f t="shared" si="660"/>
        <v>19.065599999998945</v>
      </c>
      <c r="BM3827" s="137">
        <f t="shared" si="661"/>
        <v>7.9843066767583126E-3</v>
      </c>
      <c r="BN3827" s="137">
        <f t="shared" si="662"/>
        <v>1.9546543827460988E-5</v>
      </c>
      <c r="BO3827" s="137">
        <f t="shared" si="663"/>
        <v>1.9546543827460988E-5</v>
      </c>
      <c r="BP3827" s="137" t="str">
        <f t="shared" si="659"/>
        <v/>
      </c>
    </row>
    <row r="3828" spans="63:68" ht="20.100000000000001" customHeight="1" x14ac:dyDescent="0.25">
      <c r="BK3828" s="137">
        <v>2981</v>
      </c>
      <c r="BL3828" s="137">
        <f t="shared" si="660"/>
        <v>19.071999999998944</v>
      </c>
      <c r="BM3828" s="137">
        <f t="shared" si="661"/>
        <v>7.9647601329308516E-3</v>
      </c>
      <c r="BN3828" s="137">
        <f t="shared" si="662"/>
        <v>1.9500447435753798E-5</v>
      </c>
      <c r="BO3828" s="137">
        <f t="shared" si="663"/>
        <v>1.9500447435753798E-5</v>
      </c>
      <c r="BP3828" s="137" t="str">
        <f t="shared" si="659"/>
        <v/>
      </c>
    </row>
    <row r="3829" spans="63:68" ht="20.100000000000001" customHeight="1" x14ac:dyDescent="0.25">
      <c r="BK3829" s="137">
        <v>2982</v>
      </c>
      <c r="BL3829" s="137">
        <f t="shared" si="660"/>
        <v>19.078399999998943</v>
      </c>
      <c r="BM3829" s="137">
        <f t="shared" si="661"/>
        <v>7.9452596854950978E-3</v>
      </c>
      <c r="BN3829" s="137">
        <f t="shared" si="662"/>
        <v>1.9454454277669647E-5</v>
      </c>
      <c r="BO3829" s="137">
        <f t="shared" si="663"/>
        <v>1.9454454277669647E-5</v>
      </c>
      <c r="BP3829" s="137" t="str">
        <f t="shared" si="659"/>
        <v/>
      </c>
    </row>
    <row r="3830" spans="63:68" ht="20.100000000000001" customHeight="1" x14ac:dyDescent="0.25">
      <c r="BK3830" s="137">
        <v>2983</v>
      </c>
      <c r="BL3830" s="137">
        <f t="shared" si="660"/>
        <v>19.084799999998943</v>
      </c>
      <c r="BM3830" s="137">
        <f t="shared" si="661"/>
        <v>7.9258052312174282E-3</v>
      </c>
      <c r="BN3830" s="137">
        <f t="shared" si="662"/>
        <v>1.9408564139265089E-5</v>
      </c>
      <c r="BO3830" s="137">
        <f t="shared" si="663"/>
        <v>1.9408564139265089E-5</v>
      </c>
      <c r="BP3830" s="137" t="str">
        <f t="shared" si="659"/>
        <v/>
      </c>
    </row>
    <row r="3831" spans="63:68" ht="20.100000000000001" customHeight="1" x14ac:dyDescent="0.25">
      <c r="BK3831" s="137">
        <v>2984</v>
      </c>
      <c r="BL3831" s="137">
        <f t="shared" si="660"/>
        <v>19.091199999998942</v>
      </c>
      <c r="BM3831" s="137">
        <f t="shared" si="661"/>
        <v>7.9063966670781631E-3</v>
      </c>
      <c r="BN3831" s="137">
        <f t="shared" si="662"/>
        <v>1.9362776806948825E-5</v>
      </c>
      <c r="BO3831" s="137">
        <f t="shared" si="663"/>
        <v>1.9362776806948825E-5</v>
      </c>
      <c r="BP3831" s="137" t="str">
        <f t="shared" si="659"/>
        <v/>
      </c>
    </row>
    <row r="3832" spans="63:68" ht="20.100000000000001" customHeight="1" x14ac:dyDescent="0.25">
      <c r="BK3832" s="137">
        <v>2985</v>
      </c>
      <c r="BL3832" s="137">
        <f t="shared" si="660"/>
        <v>19.097599999998941</v>
      </c>
      <c r="BM3832" s="137">
        <f t="shared" si="661"/>
        <v>7.8870338902712143E-3</v>
      </c>
      <c r="BN3832" s="137">
        <f t="shared" si="662"/>
        <v>1.9317092067535485E-5</v>
      </c>
      <c r="BO3832" s="137">
        <f t="shared" si="663"/>
        <v>1.9317092067535485E-5</v>
      </c>
      <c r="BP3832" s="137" t="str">
        <f t="shared" si="659"/>
        <v/>
      </c>
    </row>
    <row r="3833" spans="63:68" ht="20.100000000000001" customHeight="1" x14ac:dyDescent="0.25">
      <c r="BK3833" s="137">
        <v>2986</v>
      </c>
      <c r="BL3833" s="137">
        <f t="shared" si="660"/>
        <v>19.10399999999894</v>
      </c>
      <c r="BM3833" s="137">
        <f t="shared" si="661"/>
        <v>7.8677167982036788E-3</v>
      </c>
      <c r="BN3833" s="137">
        <f t="shared" si="662"/>
        <v>1.9271509708262968E-5</v>
      </c>
      <c r="BO3833" s="137">
        <f t="shared" si="663"/>
        <v>1.9271509708262968E-5</v>
      </c>
      <c r="BP3833" s="137" t="str">
        <f t="shared" si="659"/>
        <v/>
      </c>
    </row>
    <row r="3834" spans="63:68" ht="20.100000000000001" customHeight="1" x14ac:dyDescent="0.25">
      <c r="BK3834" s="137">
        <v>2987</v>
      </c>
      <c r="BL3834" s="137">
        <f t="shared" si="660"/>
        <v>19.11039999999894</v>
      </c>
      <c r="BM3834" s="137">
        <f t="shared" si="661"/>
        <v>7.8484452884954158E-3</v>
      </c>
      <c r="BN3834" s="137">
        <f t="shared" si="662"/>
        <v>1.92260295166502E-5</v>
      </c>
      <c r="BO3834" s="137">
        <f t="shared" si="663"/>
        <v>1.92260295166502E-5</v>
      </c>
      <c r="BP3834" s="137" t="str">
        <f t="shared" si="659"/>
        <v/>
      </c>
    </row>
    <row r="3835" spans="63:68" ht="20.100000000000001" customHeight="1" x14ac:dyDescent="0.25">
      <c r="BK3835" s="137">
        <v>2988</v>
      </c>
      <c r="BL3835" s="137">
        <f t="shared" si="660"/>
        <v>19.116799999998939</v>
      </c>
      <c r="BM3835" s="137">
        <f t="shared" si="661"/>
        <v>7.8292192589787656E-3</v>
      </c>
      <c r="BN3835" s="137">
        <f t="shared" si="662"/>
        <v>1.9180651280720044E-5</v>
      </c>
      <c r="BO3835" s="137">
        <f t="shared" si="663"/>
        <v>1.9180651280720044E-5</v>
      </c>
      <c r="BP3835" s="137" t="str">
        <f t="shared" si="659"/>
        <v/>
      </c>
    </row>
    <row r="3836" spans="63:68" ht="20.100000000000001" customHeight="1" x14ac:dyDescent="0.25">
      <c r="BK3836" s="137">
        <v>2989</v>
      </c>
      <c r="BL3836" s="137">
        <f t="shared" si="660"/>
        <v>19.123199999998938</v>
      </c>
      <c r="BM3836" s="137">
        <f t="shared" si="661"/>
        <v>7.8100386076980456E-3</v>
      </c>
      <c r="BN3836" s="137">
        <f t="shared" si="662"/>
        <v>1.9135374788805011E-5</v>
      </c>
      <c r="BO3836" s="137">
        <f t="shared" si="663"/>
        <v>1.9135374788805011E-5</v>
      </c>
      <c r="BP3836" s="137" t="str">
        <f t="shared" si="659"/>
        <v/>
      </c>
    </row>
    <row r="3837" spans="63:68" ht="20.100000000000001" customHeight="1" x14ac:dyDescent="0.25">
      <c r="BK3837" s="137">
        <v>2990</v>
      </c>
      <c r="BL3837" s="137">
        <f t="shared" si="660"/>
        <v>19.129599999998938</v>
      </c>
      <c r="BM3837" s="137">
        <f t="shared" si="661"/>
        <v>7.7909032329092406E-3</v>
      </c>
      <c r="BN3837" s="137">
        <f t="shared" si="662"/>
        <v>1.9090199829666955E-5</v>
      </c>
      <c r="BO3837" s="137">
        <f t="shared" si="663"/>
        <v>1.9090199829666955E-5</v>
      </c>
      <c r="BP3837" s="137" t="str">
        <f t="shared" si="659"/>
        <v/>
      </c>
    </row>
    <row r="3838" spans="63:68" ht="20.100000000000001" customHeight="1" x14ac:dyDescent="0.25">
      <c r="BK3838" s="137">
        <v>2991</v>
      </c>
      <c r="BL3838" s="137">
        <f t="shared" si="660"/>
        <v>19.135999999998937</v>
      </c>
      <c r="BM3838" s="137">
        <f t="shared" si="661"/>
        <v>7.7718130330795736E-3</v>
      </c>
      <c r="BN3838" s="137">
        <f t="shared" si="662"/>
        <v>1.904512619241034E-5</v>
      </c>
      <c r="BO3838" s="137">
        <f t="shared" si="663"/>
        <v>1.904512619241034E-5</v>
      </c>
      <c r="BP3838" s="137" t="str">
        <f t="shared" si="659"/>
        <v/>
      </c>
    </row>
    <row r="3839" spans="63:68" ht="20.100000000000001" customHeight="1" x14ac:dyDescent="0.25">
      <c r="BK3839" s="137">
        <v>2992</v>
      </c>
      <c r="BL3839" s="137">
        <f t="shared" si="660"/>
        <v>19.142399999998936</v>
      </c>
      <c r="BM3839" s="137">
        <f t="shared" si="661"/>
        <v>7.7527679068871633E-3</v>
      </c>
      <c r="BN3839" s="137">
        <f t="shared" si="662"/>
        <v>1.9000153666580248E-5</v>
      </c>
      <c r="BO3839" s="137">
        <f t="shared" si="663"/>
        <v>1.9000153666580248E-5</v>
      </c>
      <c r="BP3839" s="137" t="str">
        <f t="shared" si="659"/>
        <v/>
      </c>
    </row>
    <row r="3840" spans="63:68" ht="20.100000000000001" customHeight="1" x14ac:dyDescent="0.25">
      <c r="BK3840" s="137">
        <v>2993</v>
      </c>
      <c r="BL3840" s="137">
        <f t="shared" si="660"/>
        <v>19.148799999998936</v>
      </c>
      <c r="BM3840" s="137">
        <f t="shared" si="661"/>
        <v>7.733767753220583E-3</v>
      </c>
      <c r="BN3840" s="137">
        <f t="shared" si="662"/>
        <v>1.8955282042019267E-5</v>
      </c>
      <c r="BO3840" s="137">
        <f t="shared" si="663"/>
        <v>1.8955282042019267E-5</v>
      </c>
      <c r="BP3840" s="137" t="str">
        <f t="shared" si="659"/>
        <v/>
      </c>
    </row>
    <row r="3841" spans="63:68" ht="20.100000000000001" customHeight="1" x14ac:dyDescent="0.25">
      <c r="BK3841" s="137">
        <v>2994</v>
      </c>
      <c r="BL3841" s="137">
        <f t="shared" si="660"/>
        <v>19.155199999998935</v>
      </c>
      <c r="BM3841" s="137">
        <f t="shared" si="661"/>
        <v>7.7148124711785638E-3</v>
      </c>
      <c r="BN3841" s="137">
        <f t="shared" si="662"/>
        <v>1.8910511109061778E-5</v>
      </c>
      <c r="BO3841" s="137">
        <f t="shared" si="663"/>
        <v>1.8910511109061778E-5</v>
      </c>
      <c r="BP3841" s="137" t="str">
        <f t="shared" si="659"/>
        <v/>
      </c>
    </row>
    <row r="3842" spans="63:68" ht="20.100000000000001" customHeight="1" x14ac:dyDescent="0.25">
      <c r="BK3842" s="137">
        <v>2995</v>
      </c>
      <c r="BL3842" s="137">
        <f t="shared" si="660"/>
        <v>19.161599999998934</v>
      </c>
      <c r="BM3842" s="137">
        <f t="shared" si="661"/>
        <v>7.695901960069502E-3</v>
      </c>
      <c r="BN3842" s="137">
        <f t="shared" si="662"/>
        <v>1.8865840658343139E-5</v>
      </c>
      <c r="BO3842" s="137">
        <f t="shared" si="663"/>
        <v>1.8865840658343139E-5</v>
      </c>
      <c r="BP3842" s="137" t="str">
        <f t="shared" si="659"/>
        <v/>
      </c>
    </row>
    <row r="3843" spans="63:68" ht="20.100000000000001" customHeight="1" x14ac:dyDescent="0.25">
      <c r="BK3843" s="137">
        <v>2996</v>
      </c>
      <c r="BL3843" s="137">
        <f t="shared" si="660"/>
        <v>19.167999999998933</v>
      </c>
      <c r="BM3843" s="137">
        <f t="shared" si="661"/>
        <v>7.6770361194111588E-3</v>
      </c>
      <c r="BN3843" s="137">
        <f t="shared" si="662"/>
        <v>1.882127048088815E-5</v>
      </c>
      <c r="BO3843" s="137">
        <f t="shared" si="663"/>
        <v>1.882127048088815E-5</v>
      </c>
      <c r="BP3843" s="137" t="str">
        <f t="shared" si="659"/>
        <v/>
      </c>
    </row>
    <row r="3844" spans="63:68" ht="20.100000000000001" customHeight="1" x14ac:dyDescent="0.25">
      <c r="BK3844" s="137">
        <v>2997</v>
      </c>
      <c r="BL3844" s="137">
        <f t="shared" si="660"/>
        <v>19.174399999998933</v>
      </c>
      <c r="BM3844" s="137">
        <f t="shared" si="661"/>
        <v>7.6582148489302707E-3</v>
      </c>
      <c r="BN3844" s="137">
        <f t="shared" si="662"/>
        <v>1.8776800368155294E-5</v>
      </c>
      <c r="BO3844" s="137">
        <f t="shared" si="663"/>
        <v>1.8776800368155294E-5</v>
      </c>
      <c r="BP3844" s="137" t="str">
        <f t="shared" si="659"/>
        <v/>
      </c>
    </row>
    <row r="3845" spans="63:68" ht="20.100000000000001" customHeight="1" x14ac:dyDescent="0.25">
      <c r="BK3845" s="137">
        <v>2998</v>
      </c>
      <c r="BL3845" s="137">
        <f t="shared" si="660"/>
        <v>19.180799999998932</v>
      </c>
      <c r="BM3845" s="137">
        <f t="shared" si="661"/>
        <v>7.6394380485621154E-3</v>
      </c>
      <c r="BN3845" s="137">
        <f t="shared" si="662"/>
        <v>1.8732430111924846E-5</v>
      </c>
      <c r="BO3845" s="137">
        <f t="shared" si="663"/>
        <v>1.8732430111924846E-5</v>
      </c>
      <c r="BP3845" s="137" t="str">
        <f t="shared" si="659"/>
        <v/>
      </c>
    </row>
    <row r="3846" spans="63:68" ht="20.100000000000001" customHeight="1" x14ac:dyDescent="0.25">
      <c r="BK3846" s="137">
        <v>2999</v>
      </c>
      <c r="BL3846" s="137">
        <f t="shared" si="660"/>
        <v>19.187199999998931</v>
      </c>
      <c r="BM3846" s="137">
        <f t="shared" si="661"/>
        <v>7.6207056184501906E-3</v>
      </c>
      <c r="BN3846" s="137">
        <f t="shared" si="662"/>
        <v>1.8688159504391677E-5</v>
      </c>
      <c r="BO3846" s="137">
        <f t="shared" si="663"/>
        <v>1.8688159504391677E-5</v>
      </c>
      <c r="BP3846" s="137" t="str">
        <f t="shared" si="659"/>
        <v/>
      </c>
    </row>
    <row r="3847" spans="63:68" ht="20.100000000000001" customHeight="1" x14ac:dyDescent="0.25">
      <c r="BK3847" s="137">
        <v>3000</v>
      </c>
      <c r="BL3847" s="137">
        <f t="shared" si="660"/>
        <v>19.193599999998931</v>
      </c>
      <c r="BM3847" s="137">
        <f t="shared" si="661"/>
        <v>7.6020174589457989E-3</v>
      </c>
      <c r="BN3847" s="137">
        <f t="shared" si="662"/>
        <v>1.8643988338122759E-5</v>
      </c>
      <c r="BO3847" s="137">
        <f t="shared" si="663"/>
        <v>1.8643988338122759E-5</v>
      </c>
      <c r="BP3847" s="137" t="str">
        <f t="shared" si="659"/>
        <v/>
      </c>
    </row>
    <row r="3848" spans="63:68" ht="20.100000000000001" customHeight="1" x14ac:dyDescent="0.25">
      <c r="BK3848" s="137">
        <v>3001</v>
      </c>
      <c r="BL3848" s="137">
        <f t="shared" si="660"/>
        <v>19.19999999999893</v>
      </c>
      <c r="BM3848" s="137">
        <f t="shared" si="661"/>
        <v>7.5833734706076761E-3</v>
      </c>
      <c r="BN3848" s="137">
        <f t="shared" si="662"/>
        <v>1.8599916406045885E-5</v>
      </c>
      <c r="BO3848" s="137">
        <f t="shared" si="663"/>
        <v>1.8599916406045885E-5</v>
      </c>
      <c r="BP3848" s="137" t="str">
        <f t="shared" si="659"/>
        <v/>
      </c>
    </row>
    <row r="3849" spans="63:68" ht="20.100000000000001" customHeight="1" x14ac:dyDescent="0.25">
      <c r="BK3849" s="137">
        <v>3002</v>
      </c>
      <c r="BL3849" s="137">
        <f t="shared" si="660"/>
        <v>19.206399999998929</v>
      </c>
      <c r="BM3849" s="137">
        <f t="shared" si="661"/>
        <v>7.5647735542016302E-3</v>
      </c>
      <c r="BN3849" s="137">
        <f t="shared" si="662"/>
        <v>1.8555943501510387E-5</v>
      </c>
      <c r="BO3849" s="137">
        <f t="shared" si="663"/>
        <v>1.8555943501510387E-5</v>
      </c>
      <c r="BP3849" s="137" t="str">
        <f t="shared" si="659"/>
        <v/>
      </c>
    </row>
    <row r="3850" spans="63:68" ht="20.100000000000001" customHeight="1" x14ac:dyDescent="0.25">
      <c r="BK3850" s="137">
        <v>3003</v>
      </c>
      <c r="BL3850" s="137">
        <f t="shared" si="660"/>
        <v>19.212799999998929</v>
      </c>
      <c r="BM3850" s="137">
        <f t="shared" si="661"/>
        <v>7.5462176107001198E-3</v>
      </c>
      <c r="BN3850" s="137">
        <f t="shared" si="662"/>
        <v>1.8512069418200397E-5</v>
      </c>
      <c r="BO3850" s="137">
        <f t="shared" si="663"/>
        <v>1.8512069418200397E-5</v>
      </c>
      <c r="BP3850" s="137" t="str">
        <f t="shared" si="659"/>
        <v/>
      </c>
    </row>
    <row r="3851" spans="63:68" ht="20.100000000000001" customHeight="1" x14ac:dyDescent="0.25">
      <c r="BK3851" s="137">
        <v>3004</v>
      </c>
      <c r="BL3851" s="137">
        <f t="shared" si="660"/>
        <v>19.219199999998928</v>
      </c>
      <c r="BM3851" s="137">
        <f t="shared" si="661"/>
        <v>7.5277055412819194E-3</v>
      </c>
      <c r="BN3851" s="137">
        <f t="shared" si="662"/>
        <v>1.846829395019383E-5</v>
      </c>
      <c r="BO3851" s="137">
        <f t="shared" si="663"/>
        <v>1.846829395019383E-5</v>
      </c>
      <c r="BP3851" s="137" t="str">
        <f t="shared" si="659"/>
        <v/>
      </c>
    </row>
    <row r="3852" spans="63:68" ht="20.100000000000001" customHeight="1" x14ac:dyDescent="0.25">
      <c r="BK3852" s="137">
        <v>3005</v>
      </c>
      <c r="BL3852" s="137">
        <f t="shared" si="660"/>
        <v>19.225599999998927</v>
      </c>
      <c r="BM3852" s="137">
        <f t="shared" si="661"/>
        <v>7.5092372473317256E-3</v>
      </c>
      <c r="BN3852" s="137">
        <f t="shared" si="662"/>
        <v>1.842461689195371E-5</v>
      </c>
      <c r="BO3852" s="137">
        <f t="shared" si="663"/>
        <v>1.842461689195371E-5</v>
      </c>
      <c r="BP3852" s="137" t="str">
        <f t="shared" si="659"/>
        <v/>
      </c>
    </row>
    <row r="3853" spans="63:68" ht="20.100000000000001" customHeight="1" x14ac:dyDescent="0.25">
      <c r="BK3853" s="137">
        <v>3006</v>
      </c>
      <c r="BL3853" s="137">
        <f t="shared" si="660"/>
        <v>19.231999999998926</v>
      </c>
      <c r="BM3853" s="137">
        <f t="shared" si="661"/>
        <v>7.4908126304397719E-3</v>
      </c>
      <c r="BN3853" s="137">
        <f t="shared" si="662"/>
        <v>1.838103803832123E-5</v>
      </c>
      <c r="BO3853" s="137">
        <f t="shared" si="663"/>
        <v>1.838103803832123E-5</v>
      </c>
      <c r="BP3853" s="137" t="str">
        <f t="shared" si="659"/>
        <v/>
      </c>
    </row>
    <row r="3854" spans="63:68" ht="20.100000000000001" customHeight="1" x14ac:dyDescent="0.25">
      <c r="BK3854" s="137">
        <v>3007</v>
      </c>
      <c r="BL3854" s="137">
        <f t="shared" si="660"/>
        <v>19.238399999998926</v>
      </c>
      <c r="BM3854" s="137">
        <f t="shared" si="661"/>
        <v>7.4724315924014507E-3</v>
      </c>
      <c r="BN3854" s="137">
        <f t="shared" si="662"/>
        <v>1.8337557184501009E-5</v>
      </c>
      <c r="BO3854" s="137">
        <f t="shared" si="663"/>
        <v>1.8337557184501009E-5</v>
      </c>
      <c r="BP3854" s="137" t="str">
        <f t="shared" si="659"/>
        <v/>
      </c>
    </row>
    <row r="3855" spans="63:68" ht="20.100000000000001" customHeight="1" x14ac:dyDescent="0.25">
      <c r="BK3855" s="137">
        <v>3008</v>
      </c>
      <c r="BL3855" s="137">
        <f t="shared" si="660"/>
        <v>19.244799999998925</v>
      </c>
      <c r="BM3855" s="137">
        <f t="shared" si="661"/>
        <v>7.4540940352169497E-3</v>
      </c>
      <c r="BN3855" s="137">
        <f t="shared" si="662"/>
        <v>1.8294174126061956E-5</v>
      </c>
      <c r="BO3855" s="137">
        <f t="shared" si="663"/>
        <v>1.8294174126061956E-5</v>
      </c>
      <c r="BP3855" s="137" t="str">
        <f t="shared" si="659"/>
        <v/>
      </c>
    </row>
    <row r="3856" spans="63:68" ht="20.100000000000001" customHeight="1" x14ac:dyDescent="0.25">
      <c r="BK3856" s="137">
        <v>3009</v>
      </c>
      <c r="BL3856" s="137">
        <f t="shared" si="660"/>
        <v>19.251199999998924</v>
      </c>
      <c r="BM3856" s="137">
        <f t="shared" si="661"/>
        <v>7.4357998610908877E-3</v>
      </c>
      <c r="BN3856" s="137">
        <f t="shared" si="662"/>
        <v>1.825088865900059E-5</v>
      </c>
      <c r="BO3856" s="137">
        <f t="shared" si="663"/>
        <v>1.825088865900059E-5</v>
      </c>
      <c r="BP3856" s="137" t="str">
        <f t="shared" ref="BP3856:BP3919" si="664">IF($BM3856&lt;(1-$BI$860),$BN3856,"")</f>
        <v/>
      </c>
    </row>
    <row r="3857" spans="63:68" ht="20.100000000000001" customHeight="1" x14ac:dyDescent="0.25">
      <c r="BK3857" s="137">
        <v>3010</v>
      </c>
      <c r="BL3857" s="137">
        <f t="shared" si="660"/>
        <v>19.257599999998924</v>
      </c>
      <c r="BM3857" s="137">
        <f t="shared" si="661"/>
        <v>7.4175489724318871E-3</v>
      </c>
      <c r="BN3857" s="137">
        <f t="shared" si="662"/>
        <v>1.8207700579600528E-5</v>
      </c>
      <c r="BO3857" s="137">
        <f t="shared" si="663"/>
        <v>1.8207700579600528E-5</v>
      </c>
      <c r="BP3857" s="137" t="str">
        <f t="shared" si="664"/>
        <v/>
      </c>
    </row>
    <row r="3858" spans="63:68" ht="20.100000000000001" customHeight="1" x14ac:dyDescent="0.25">
      <c r="BK3858" s="137">
        <v>3011</v>
      </c>
      <c r="BL3858" s="137">
        <f t="shared" si="660"/>
        <v>19.263999999998923</v>
      </c>
      <c r="BM3858" s="137">
        <f t="shared" si="661"/>
        <v>7.3993412718522866E-3</v>
      </c>
      <c r="BN3858" s="137">
        <f t="shared" si="662"/>
        <v>1.8164609684621566E-5</v>
      </c>
      <c r="BO3858" s="137">
        <f t="shared" si="663"/>
        <v>1.8164609684621566E-5</v>
      </c>
      <c r="BP3858" s="137" t="str">
        <f t="shared" si="664"/>
        <v/>
      </c>
    </row>
    <row r="3859" spans="63:68" ht="20.100000000000001" customHeight="1" x14ac:dyDescent="0.25">
      <c r="BK3859" s="137">
        <v>3012</v>
      </c>
      <c r="BL3859" s="137">
        <f t="shared" si="660"/>
        <v>19.270399999998922</v>
      </c>
      <c r="BM3859" s="137">
        <f t="shared" si="661"/>
        <v>7.381176662167665E-3</v>
      </c>
      <c r="BN3859" s="137">
        <f t="shared" si="662"/>
        <v>1.8121615771125345E-5</v>
      </c>
      <c r="BO3859" s="137">
        <f t="shared" si="663"/>
        <v>1.8121615771125345E-5</v>
      </c>
      <c r="BP3859" s="137" t="str">
        <f t="shared" si="664"/>
        <v/>
      </c>
    </row>
    <row r="3860" spans="63:68" ht="20.100000000000001" customHeight="1" x14ac:dyDescent="0.25">
      <c r="BK3860" s="137">
        <v>3013</v>
      </c>
      <c r="BL3860" s="137">
        <f t="shared" si="660"/>
        <v>19.276799999998921</v>
      </c>
      <c r="BM3860" s="137">
        <f t="shared" si="661"/>
        <v>7.3630550463965397E-3</v>
      </c>
      <c r="BN3860" s="137">
        <f t="shared" si="662"/>
        <v>1.8078718636569888E-5</v>
      </c>
      <c r="BO3860" s="137">
        <f t="shared" si="663"/>
        <v>1.8078718636569888E-5</v>
      </c>
      <c r="BP3860" s="137" t="str">
        <f t="shared" si="664"/>
        <v/>
      </c>
    </row>
    <row r="3861" spans="63:68" ht="20.100000000000001" customHeight="1" x14ac:dyDescent="0.25">
      <c r="BK3861" s="137">
        <v>3014</v>
      </c>
      <c r="BL3861" s="137">
        <f t="shared" si="660"/>
        <v>19.283199999998921</v>
      </c>
      <c r="BM3861" s="137">
        <f t="shared" si="661"/>
        <v>7.3449763277599698E-3</v>
      </c>
      <c r="BN3861" s="137">
        <f t="shared" si="662"/>
        <v>1.8035918078769704E-5</v>
      </c>
      <c r="BO3861" s="137">
        <f t="shared" si="663"/>
        <v>1.8035918078769704E-5</v>
      </c>
      <c r="BP3861" s="137" t="str">
        <f t="shared" si="664"/>
        <v/>
      </c>
    </row>
    <row r="3862" spans="63:68" ht="20.100000000000001" customHeight="1" x14ac:dyDescent="0.25">
      <c r="BK3862" s="137">
        <v>3015</v>
      </c>
      <c r="BL3862" s="137">
        <f t="shared" si="660"/>
        <v>19.28959999999892</v>
      </c>
      <c r="BM3862" s="137">
        <f t="shared" si="661"/>
        <v>7.3269404096812001E-3</v>
      </c>
      <c r="BN3862" s="137">
        <f t="shared" si="662"/>
        <v>1.7993213895958239E-5</v>
      </c>
      <c r="BO3862" s="137">
        <f t="shared" si="663"/>
        <v>1.7993213895958239E-5</v>
      </c>
      <c r="BP3862" s="137" t="str">
        <f t="shared" si="664"/>
        <v/>
      </c>
    </row>
    <row r="3863" spans="63:68" ht="20.100000000000001" customHeight="1" x14ac:dyDescent="0.25">
      <c r="BK3863" s="137">
        <v>3016</v>
      </c>
      <c r="BL3863" s="137">
        <f t="shared" si="660"/>
        <v>19.295999999998919</v>
      </c>
      <c r="BM3863" s="137">
        <f t="shared" si="661"/>
        <v>7.3089471957852419E-3</v>
      </c>
      <c r="BN3863" s="137">
        <f t="shared" si="662"/>
        <v>1.7950605886674249E-5</v>
      </c>
      <c r="BO3863" s="137">
        <f t="shared" si="663"/>
        <v>1.7950605886674249E-5</v>
      </c>
      <c r="BP3863" s="137" t="str">
        <f t="shared" si="664"/>
        <v/>
      </c>
    </row>
    <row r="3864" spans="63:68" ht="20.100000000000001" customHeight="1" x14ac:dyDescent="0.25">
      <c r="BK3864" s="137">
        <v>3017</v>
      </c>
      <c r="BL3864" s="137">
        <f t="shared" si="660"/>
        <v>19.302399999998919</v>
      </c>
      <c r="BM3864" s="137">
        <f t="shared" si="661"/>
        <v>7.2909965898985676E-3</v>
      </c>
      <c r="BN3864" s="137">
        <f t="shared" si="662"/>
        <v>1.790809384990058E-5</v>
      </c>
      <c r="BO3864" s="137">
        <f t="shared" si="663"/>
        <v>1.790809384990058E-5</v>
      </c>
      <c r="BP3864" s="137" t="str">
        <f t="shared" si="664"/>
        <v/>
      </c>
    </row>
    <row r="3865" spans="63:68" ht="20.100000000000001" customHeight="1" x14ac:dyDescent="0.25">
      <c r="BK3865" s="137">
        <v>3018</v>
      </c>
      <c r="BL3865" s="137">
        <f t="shared" si="660"/>
        <v>19.308799999998918</v>
      </c>
      <c r="BM3865" s="137">
        <f t="shared" si="661"/>
        <v>7.273088496048667E-3</v>
      </c>
      <c r="BN3865" s="137">
        <f t="shared" si="662"/>
        <v>1.7865677584908909E-5</v>
      </c>
      <c r="BO3865" s="137">
        <f t="shared" si="663"/>
        <v>1.7865677584908909E-5</v>
      </c>
      <c r="BP3865" s="137" t="str">
        <f t="shared" si="664"/>
        <v/>
      </c>
    </row>
    <row r="3866" spans="63:68" ht="20.100000000000001" customHeight="1" x14ac:dyDescent="0.25">
      <c r="BK3866" s="137">
        <v>3019</v>
      </c>
      <c r="BL3866" s="137">
        <f t="shared" si="660"/>
        <v>19.315199999998917</v>
      </c>
      <c r="BM3866" s="137">
        <f t="shared" si="661"/>
        <v>7.2552228184637581E-3</v>
      </c>
      <c r="BN3866" s="137">
        <f t="shared" si="662"/>
        <v>1.7823356891408931E-5</v>
      </c>
      <c r="BO3866" s="137">
        <f t="shared" si="663"/>
        <v>1.7823356891408931E-5</v>
      </c>
      <c r="BP3866" s="137" t="str">
        <f t="shared" si="664"/>
        <v/>
      </c>
    </row>
    <row r="3867" spans="63:68" ht="20.100000000000001" customHeight="1" x14ac:dyDescent="0.25">
      <c r="BK3867" s="137">
        <v>3020</v>
      </c>
      <c r="BL3867" s="137">
        <f t="shared" si="660"/>
        <v>19.321599999998917</v>
      </c>
      <c r="BM3867" s="137">
        <f t="shared" si="661"/>
        <v>7.2373994615723492E-3</v>
      </c>
      <c r="BN3867" s="137">
        <f t="shared" si="662"/>
        <v>1.7781131569451214E-5</v>
      </c>
      <c r="BO3867" s="137">
        <f t="shared" si="663"/>
        <v>1.7781131569451214E-5</v>
      </c>
      <c r="BP3867" s="137" t="str">
        <f t="shared" si="664"/>
        <v/>
      </c>
    </row>
    <row r="3868" spans="63:68" ht="20.100000000000001" customHeight="1" x14ac:dyDescent="0.25">
      <c r="BK3868" s="137">
        <v>3021</v>
      </c>
      <c r="BL3868" s="137">
        <f t="shared" si="660"/>
        <v>19.327999999998916</v>
      </c>
      <c r="BM3868" s="137">
        <f t="shared" si="661"/>
        <v>7.219618330002898E-3</v>
      </c>
      <c r="BN3868" s="137">
        <f t="shared" si="662"/>
        <v>1.7739001419447148E-5</v>
      </c>
      <c r="BO3868" s="137">
        <f t="shared" si="663"/>
        <v>1.7739001419447148E-5</v>
      </c>
      <c r="BP3868" s="137" t="str">
        <f t="shared" si="664"/>
        <v/>
      </c>
    </row>
    <row r="3869" spans="63:68" ht="20.100000000000001" customHeight="1" x14ac:dyDescent="0.25">
      <c r="BK3869" s="137">
        <v>3022</v>
      </c>
      <c r="BL3869" s="137">
        <f t="shared" si="660"/>
        <v>19.334399999998915</v>
      </c>
      <c r="BM3869" s="137">
        <f t="shared" si="661"/>
        <v>7.2018793285834508E-3</v>
      </c>
      <c r="BN3869" s="137">
        <f t="shared" si="662"/>
        <v>1.769696624222359E-5</v>
      </c>
      <c r="BO3869" s="137">
        <f t="shared" si="663"/>
        <v>1.769696624222359E-5</v>
      </c>
      <c r="BP3869" s="137" t="str">
        <f t="shared" si="664"/>
        <v/>
      </c>
    </row>
    <row r="3870" spans="63:68" ht="20.100000000000001" customHeight="1" x14ac:dyDescent="0.25">
      <c r="BK3870" s="137">
        <v>3023</v>
      </c>
      <c r="BL3870" s="137">
        <f t="shared" si="660"/>
        <v>19.340799999998914</v>
      </c>
      <c r="BM3870" s="137">
        <f t="shared" si="661"/>
        <v>7.1841823623412272E-3</v>
      </c>
      <c r="BN3870" s="137">
        <f t="shared" si="662"/>
        <v>1.7655025838897095E-5</v>
      </c>
      <c r="BO3870" s="137">
        <f t="shared" si="663"/>
        <v>1.7655025838897095E-5</v>
      </c>
      <c r="BP3870" s="137" t="str">
        <f t="shared" si="664"/>
        <v/>
      </c>
    </row>
    <row r="3871" spans="63:68" ht="20.100000000000001" customHeight="1" x14ac:dyDescent="0.25">
      <c r="BK3871" s="137">
        <v>3024</v>
      </c>
      <c r="BL3871" s="137">
        <f t="shared" si="660"/>
        <v>19.347199999998914</v>
      </c>
      <c r="BM3871" s="137">
        <f t="shared" si="661"/>
        <v>7.1665273365023301E-3</v>
      </c>
      <c r="BN3871" s="137">
        <f t="shared" si="662"/>
        <v>1.7613180010999686E-5</v>
      </c>
      <c r="BO3871" s="137">
        <f t="shared" si="663"/>
        <v>1.7613180010999686E-5</v>
      </c>
      <c r="BP3871" s="137" t="str">
        <f t="shared" si="664"/>
        <v/>
      </c>
    </row>
    <row r="3872" spans="63:68" ht="20.100000000000001" customHeight="1" x14ac:dyDescent="0.25">
      <c r="BK3872" s="137">
        <v>3025</v>
      </c>
      <c r="BL3872" s="137">
        <f t="shared" si="660"/>
        <v>19.353599999998913</v>
      </c>
      <c r="BM3872" s="137">
        <f t="shared" si="661"/>
        <v>7.1489141564913304E-3</v>
      </c>
      <c r="BN3872" s="137">
        <f t="shared" si="662"/>
        <v>1.7571428560458902E-5</v>
      </c>
      <c r="BO3872" s="137">
        <f t="shared" si="663"/>
        <v>1.7571428560458902E-5</v>
      </c>
      <c r="BP3872" s="137" t="str">
        <f t="shared" si="664"/>
        <v/>
      </c>
    </row>
    <row r="3873" spans="63:68" ht="20.100000000000001" customHeight="1" x14ac:dyDescent="0.25">
      <c r="BK3873" s="137">
        <v>3026</v>
      </c>
      <c r="BL3873" s="137">
        <f t="shared" si="660"/>
        <v>19.359999999998912</v>
      </c>
      <c r="BM3873" s="137">
        <f t="shared" si="661"/>
        <v>7.1313427279308715E-3</v>
      </c>
      <c r="BN3873" s="137">
        <f t="shared" si="662"/>
        <v>1.7529771289509326E-5</v>
      </c>
      <c r="BO3873" s="137">
        <f t="shared" si="663"/>
        <v>1.7529771289509326E-5</v>
      </c>
      <c r="BP3873" s="137" t="str">
        <f t="shared" si="664"/>
        <v/>
      </c>
    </row>
    <row r="3874" spans="63:68" ht="20.100000000000001" customHeight="1" x14ac:dyDescent="0.25">
      <c r="BK3874" s="137">
        <v>3027</v>
      </c>
      <c r="BL3874" s="137">
        <f t="shared" si="660"/>
        <v>19.366399999998912</v>
      </c>
      <c r="BM3874" s="137">
        <f t="shared" si="661"/>
        <v>7.1138129566413622E-3</v>
      </c>
      <c r="BN3874" s="137">
        <f t="shared" si="662"/>
        <v>1.7488208000774122E-5</v>
      </c>
      <c r="BO3874" s="137">
        <f t="shared" si="663"/>
        <v>1.7488208000774122E-5</v>
      </c>
      <c r="BP3874" s="137" t="str">
        <f t="shared" si="664"/>
        <v/>
      </c>
    </row>
    <row r="3875" spans="63:68" ht="20.100000000000001" customHeight="1" x14ac:dyDescent="0.25">
      <c r="BK3875" s="137">
        <v>3028</v>
      </c>
      <c r="BL3875" s="137">
        <f t="shared" si="660"/>
        <v>19.372799999998911</v>
      </c>
      <c r="BM3875" s="137">
        <f t="shared" si="661"/>
        <v>7.0963247486405881E-3</v>
      </c>
      <c r="BN3875" s="137">
        <f t="shared" si="662"/>
        <v>1.7446738497253755E-5</v>
      </c>
      <c r="BO3875" s="137">
        <f t="shared" si="663"/>
        <v>1.7446738497253755E-5</v>
      </c>
      <c r="BP3875" s="137" t="str">
        <f t="shared" si="664"/>
        <v/>
      </c>
    </row>
    <row r="3876" spans="63:68" ht="20.100000000000001" customHeight="1" x14ac:dyDescent="0.25">
      <c r="BK3876" s="137">
        <v>3029</v>
      </c>
      <c r="BL3876" s="137">
        <f t="shared" si="660"/>
        <v>19.37919999999891</v>
      </c>
      <c r="BM3876" s="137">
        <f t="shared" si="661"/>
        <v>7.0788780101433343E-3</v>
      </c>
      <c r="BN3876" s="137">
        <f t="shared" si="662"/>
        <v>1.7405362582319055E-5</v>
      </c>
      <c r="BO3876" s="137">
        <f t="shared" si="663"/>
        <v>1.7405362582319055E-5</v>
      </c>
      <c r="BP3876" s="137" t="str">
        <f t="shared" si="664"/>
        <v/>
      </c>
    </row>
    <row r="3877" spans="63:68" ht="20.100000000000001" customHeight="1" x14ac:dyDescent="0.25">
      <c r="BK3877" s="137">
        <v>3030</v>
      </c>
      <c r="BL3877" s="137">
        <f t="shared" ref="BL3877:BL3940" si="665">BL3876+$BO$845</f>
        <v>19.385599999998909</v>
      </c>
      <c r="BM3877" s="137">
        <f t="shared" ref="BM3877:BM3940" si="666">_xlfn.CHISQ.DIST.RT(BL3877,7)</f>
        <v>7.0614726475610153E-3</v>
      </c>
      <c r="BN3877" s="137">
        <f t="shared" ref="BN3877:BN3940" si="667">BM3877-BM3878</f>
        <v>1.7364080059644425E-5</v>
      </c>
      <c r="BO3877" s="137">
        <f t="shared" ref="BO3877:BO3940" si="668">IF(BM3877&lt;(1-$BI$852),BN3877,"")</f>
        <v>1.7364080059644425E-5</v>
      </c>
      <c r="BP3877" s="137" t="str">
        <f t="shared" si="664"/>
        <v/>
      </c>
    </row>
    <row r="3878" spans="63:68" ht="20.100000000000001" customHeight="1" x14ac:dyDescent="0.25">
      <c r="BK3878" s="137">
        <v>3031</v>
      </c>
      <c r="BL3878" s="137">
        <f t="shared" si="665"/>
        <v>19.391999999998909</v>
      </c>
      <c r="BM3878" s="137">
        <f t="shared" si="666"/>
        <v>7.0441085675013709E-3</v>
      </c>
      <c r="BN3878" s="137">
        <f t="shared" si="667"/>
        <v>1.7322890733376985E-5</v>
      </c>
      <c r="BO3878" s="137">
        <f t="shared" si="668"/>
        <v>1.7322890733376985E-5</v>
      </c>
      <c r="BP3878" s="137" t="str">
        <f t="shared" si="664"/>
        <v/>
      </c>
    </row>
    <row r="3879" spans="63:68" ht="20.100000000000001" customHeight="1" x14ac:dyDescent="0.25">
      <c r="BK3879" s="137">
        <v>3032</v>
      </c>
      <c r="BL3879" s="137">
        <f t="shared" si="665"/>
        <v>19.398399999998908</v>
      </c>
      <c r="BM3879" s="137">
        <f t="shared" si="666"/>
        <v>7.0267856767679939E-3</v>
      </c>
      <c r="BN3879" s="137">
        <f t="shared" si="667"/>
        <v>1.7281794407911048E-5</v>
      </c>
      <c r="BO3879" s="137">
        <f t="shared" si="668"/>
        <v>1.7281794407911048E-5</v>
      </c>
      <c r="BP3879" s="137" t="str">
        <f t="shared" si="664"/>
        <v/>
      </c>
    </row>
    <row r="3880" spans="63:68" ht="20.100000000000001" customHeight="1" x14ac:dyDescent="0.25">
      <c r="BK3880" s="137">
        <v>3033</v>
      </c>
      <c r="BL3880" s="137">
        <f t="shared" si="665"/>
        <v>19.404799999998907</v>
      </c>
      <c r="BM3880" s="137">
        <f t="shared" si="666"/>
        <v>7.0095038823600828E-3</v>
      </c>
      <c r="BN3880" s="137">
        <f t="shared" si="667"/>
        <v>1.7240790888091093E-5</v>
      </c>
      <c r="BO3880" s="137">
        <f t="shared" si="668"/>
        <v>1.7240790888091093E-5</v>
      </c>
      <c r="BP3880" s="137" t="str">
        <f t="shared" si="664"/>
        <v/>
      </c>
    </row>
    <row r="3881" spans="63:68" ht="20.100000000000001" customHeight="1" x14ac:dyDescent="0.25">
      <c r="BK3881" s="137">
        <v>3034</v>
      </c>
      <c r="BL3881" s="137">
        <f t="shared" si="665"/>
        <v>19.411199999998907</v>
      </c>
      <c r="BM3881" s="137">
        <f t="shared" si="666"/>
        <v>6.9922630914719917E-3</v>
      </c>
      <c r="BN3881" s="137">
        <f t="shared" si="667"/>
        <v>1.7199879979073844E-5</v>
      </c>
      <c r="BO3881" s="137">
        <f t="shared" si="668"/>
        <v>1.7199879979073844E-5</v>
      </c>
      <c r="BP3881" s="137" t="str">
        <f t="shared" si="664"/>
        <v/>
      </c>
    </row>
    <row r="3882" spans="63:68" ht="20.100000000000001" customHeight="1" x14ac:dyDescent="0.25">
      <c r="BK3882" s="137">
        <v>3035</v>
      </c>
      <c r="BL3882" s="137">
        <f t="shared" si="665"/>
        <v>19.417599999998906</v>
      </c>
      <c r="BM3882" s="137">
        <f t="shared" si="666"/>
        <v>6.9750632114929179E-3</v>
      </c>
      <c r="BN3882" s="137">
        <f t="shared" si="667"/>
        <v>1.7159061486393332E-5</v>
      </c>
      <c r="BO3882" s="137">
        <f t="shared" si="668"/>
        <v>1.7159061486393332E-5</v>
      </c>
      <c r="BP3882" s="137" t="str">
        <f t="shared" si="664"/>
        <v/>
      </c>
    </row>
    <row r="3883" spans="63:68" ht="20.100000000000001" customHeight="1" x14ac:dyDescent="0.25">
      <c r="BK3883" s="137">
        <v>3036</v>
      </c>
      <c r="BL3883" s="137">
        <f t="shared" si="665"/>
        <v>19.423999999998905</v>
      </c>
      <c r="BM3883" s="137">
        <f t="shared" si="666"/>
        <v>6.9579041500065246E-3</v>
      </c>
      <c r="BN3883" s="137">
        <f t="shared" si="667"/>
        <v>1.711833521595655E-5</v>
      </c>
      <c r="BO3883" s="137">
        <f t="shared" si="668"/>
        <v>1.711833521595655E-5</v>
      </c>
      <c r="BP3883" s="137" t="str">
        <f t="shared" si="664"/>
        <v/>
      </c>
    </row>
    <row r="3884" spans="63:68" ht="20.100000000000001" customHeight="1" x14ac:dyDescent="0.25">
      <c r="BK3884" s="137">
        <v>3037</v>
      </c>
      <c r="BL3884" s="137">
        <f t="shared" si="665"/>
        <v>19.430399999998905</v>
      </c>
      <c r="BM3884" s="137">
        <f t="shared" si="666"/>
        <v>6.940785814790568E-3</v>
      </c>
      <c r="BN3884" s="137">
        <f t="shared" si="667"/>
        <v>1.707770097401657E-5</v>
      </c>
      <c r="BO3884" s="137">
        <f t="shared" si="668"/>
        <v>1.707770097401657E-5</v>
      </c>
      <c r="BP3884" s="137" t="str">
        <f t="shared" si="664"/>
        <v/>
      </c>
    </row>
    <row r="3885" spans="63:68" ht="20.100000000000001" customHeight="1" x14ac:dyDescent="0.25">
      <c r="BK3885" s="137">
        <v>3038</v>
      </c>
      <c r="BL3885" s="137">
        <f t="shared" si="665"/>
        <v>19.436799999998904</v>
      </c>
      <c r="BM3885" s="137">
        <f t="shared" si="666"/>
        <v>6.9237081138165514E-3</v>
      </c>
      <c r="BN3885" s="137">
        <f t="shared" si="667"/>
        <v>1.7037158567185552E-5</v>
      </c>
      <c r="BO3885" s="137">
        <f t="shared" si="668"/>
        <v>1.7037158567185552E-5</v>
      </c>
      <c r="BP3885" s="137" t="str">
        <f t="shared" si="664"/>
        <v/>
      </c>
    </row>
    <row r="3886" spans="63:68" ht="20.100000000000001" customHeight="1" x14ac:dyDescent="0.25">
      <c r="BK3886" s="137">
        <v>3039</v>
      </c>
      <c r="BL3886" s="137">
        <f t="shared" si="665"/>
        <v>19.443199999998903</v>
      </c>
      <c r="BM3886" s="137">
        <f t="shared" si="666"/>
        <v>6.9066709552493659E-3</v>
      </c>
      <c r="BN3886" s="137">
        <f t="shared" si="667"/>
        <v>1.6996707802452958E-5</v>
      </c>
      <c r="BO3886" s="137">
        <f t="shared" si="668"/>
        <v>1.6996707802452958E-5</v>
      </c>
      <c r="BP3886" s="137" t="str">
        <f t="shared" si="664"/>
        <v/>
      </c>
    </row>
    <row r="3887" spans="63:68" ht="20.100000000000001" customHeight="1" x14ac:dyDescent="0.25">
      <c r="BK3887" s="137">
        <v>3040</v>
      </c>
      <c r="BL3887" s="137">
        <f t="shared" si="665"/>
        <v>19.449599999998902</v>
      </c>
      <c r="BM3887" s="137">
        <f t="shared" si="666"/>
        <v>6.8896742474469129E-3</v>
      </c>
      <c r="BN3887" s="137">
        <f t="shared" si="667"/>
        <v>1.6956348487137847E-5</v>
      </c>
      <c r="BO3887" s="137">
        <f t="shared" si="668"/>
        <v>1.6956348487137847E-5</v>
      </c>
      <c r="BP3887" s="137" t="str">
        <f t="shared" si="664"/>
        <v/>
      </c>
    </row>
    <row r="3888" spans="63:68" ht="20.100000000000001" customHeight="1" x14ac:dyDescent="0.25">
      <c r="BK3888" s="137">
        <v>3041</v>
      </c>
      <c r="BL3888" s="137">
        <f t="shared" si="665"/>
        <v>19.455999999998902</v>
      </c>
      <c r="BM3888" s="137">
        <f t="shared" si="666"/>
        <v>6.8727178989597751E-3</v>
      </c>
      <c r="BN3888" s="137">
        <f t="shared" si="667"/>
        <v>1.6916080428937448E-5</v>
      </c>
      <c r="BO3888" s="137">
        <f t="shared" si="668"/>
        <v>1.6916080428937448E-5</v>
      </c>
      <c r="BP3888" s="137" t="str">
        <f t="shared" si="664"/>
        <v/>
      </c>
    </row>
    <row r="3889" spans="63:68" ht="20.100000000000001" customHeight="1" x14ac:dyDescent="0.25">
      <c r="BK3889" s="137">
        <v>3042</v>
      </c>
      <c r="BL3889" s="137">
        <f t="shared" si="665"/>
        <v>19.462399999998901</v>
      </c>
      <c r="BM3889" s="137">
        <f t="shared" si="666"/>
        <v>6.8558018185308376E-3</v>
      </c>
      <c r="BN3889" s="137">
        <f t="shared" si="667"/>
        <v>1.6875903435924558E-5</v>
      </c>
      <c r="BO3889" s="137">
        <f t="shared" si="668"/>
        <v>1.6875903435924558E-5</v>
      </c>
      <c r="BP3889" s="137" t="str">
        <f t="shared" si="664"/>
        <v/>
      </c>
    </row>
    <row r="3890" spans="63:68" ht="20.100000000000001" customHeight="1" x14ac:dyDescent="0.25">
      <c r="BK3890" s="137">
        <v>3043</v>
      </c>
      <c r="BL3890" s="137">
        <f t="shared" si="665"/>
        <v>19.4687999999989</v>
      </c>
      <c r="BM3890" s="137">
        <f t="shared" si="666"/>
        <v>6.8389259150949131E-3</v>
      </c>
      <c r="BN3890" s="137">
        <f t="shared" si="667"/>
        <v>1.6835817316480754E-5</v>
      </c>
      <c r="BO3890" s="137">
        <f t="shared" si="668"/>
        <v>1.6835817316480754E-5</v>
      </c>
      <c r="BP3890" s="137" t="str">
        <f t="shared" si="664"/>
        <v/>
      </c>
    </row>
    <row r="3891" spans="63:68" ht="20.100000000000001" customHeight="1" x14ac:dyDescent="0.25">
      <c r="BK3891" s="137">
        <v>3044</v>
      </c>
      <c r="BL3891" s="137">
        <f t="shared" si="665"/>
        <v>19.4751999999989</v>
      </c>
      <c r="BM3891" s="137">
        <f t="shared" si="666"/>
        <v>6.8220900977784323E-3</v>
      </c>
      <c r="BN3891" s="137">
        <f t="shared" si="667"/>
        <v>1.679582187939354E-5</v>
      </c>
      <c r="BO3891" s="137">
        <f t="shared" si="668"/>
        <v>1.679582187939354E-5</v>
      </c>
      <c r="BP3891" s="137" t="str">
        <f t="shared" si="664"/>
        <v/>
      </c>
    </row>
    <row r="3892" spans="63:68" ht="20.100000000000001" customHeight="1" x14ac:dyDescent="0.25">
      <c r="BK3892" s="137">
        <v>3045</v>
      </c>
      <c r="BL3892" s="137">
        <f t="shared" si="665"/>
        <v>19.481599999998899</v>
      </c>
      <c r="BM3892" s="137">
        <f t="shared" si="666"/>
        <v>6.8052942758990388E-3</v>
      </c>
      <c r="BN3892" s="137">
        <f t="shared" si="667"/>
        <v>1.6755916933788688E-5</v>
      </c>
      <c r="BO3892" s="137">
        <f t="shared" si="668"/>
        <v>1.6755916933788688E-5</v>
      </c>
      <c r="BP3892" s="137" t="str">
        <f t="shared" si="664"/>
        <v/>
      </c>
    </row>
    <row r="3893" spans="63:68" ht="20.100000000000001" customHeight="1" x14ac:dyDescent="0.25">
      <c r="BK3893" s="137">
        <v>3046</v>
      </c>
      <c r="BL3893" s="137">
        <f t="shared" si="665"/>
        <v>19.487999999998898</v>
      </c>
      <c r="BM3893" s="137">
        <f t="shared" si="666"/>
        <v>6.7885383589652501E-3</v>
      </c>
      <c r="BN3893" s="137">
        <f t="shared" si="667"/>
        <v>1.6716102289126775E-5</v>
      </c>
      <c r="BO3893" s="137">
        <f t="shared" si="668"/>
        <v>1.6716102289126775E-5</v>
      </c>
      <c r="BP3893" s="137" t="str">
        <f t="shared" si="664"/>
        <v/>
      </c>
    </row>
    <row r="3894" spans="63:68" ht="20.100000000000001" customHeight="1" x14ac:dyDescent="0.25">
      <c r="BK3894" s="137">
        <v>3047</v>
      </c>
      <c r="BL3894" s="137">
        <f t="shared" si="665"/>
        <v>19.494399999998897</v>
      </c>
      <c r="BM3894" s="137">
        <f t="shared" si="666"/>
        <v>6.7718222566761233E-3</v>
      </c>
      <c r="BN3894" s="137">
        <f t="shared" si="667"/>
        <v>1.6676377755276035E-5</v>
      </c>
      <c r="BO3894" s="137">
        <f t="shared" si="668"/>
        <v>1.6676377755276035E-5</v>
      </c>
      <c r="BP3894" s="137" t="str">
        <f t="shared" si="664"/>
        <v/>
      </c>
    </row>
    <row r="3895" spans="63:68" ht="20.100000000000001" customHeight="1" x14ac:dyDescent="0.25">
      <c r="BK3895" s="137">
        <v>3048</v>
      </c>
      <c r="BL3895" s="137">
        <f t="shared" si="665"/>
        <v>19.500799999998897</v>
      </c>
      <c r="BM3895" s="137">
        <f t="shared" si="666"/>
        <v>6.7551458789208473E-3</v>
      </c>
      <c r="BN3895" s="137">
        <f t="shared" si="667"/>
        <v>1.6636743142388333E-5</v>
      </c>
      <c r="BO3895" s="137">
        <f t="shared" si="668"/>
        <v>1.6636743142388333E-5</v>
      </c>
      <c r="BP3895" s="137" t="str">
        <f t="shared" si="664"/>
        <v/>
      </c>
    </row>
    <row r="3896" spans="63:68" ht="20.100000000000001" customHeight="1" x14ac:dyDescent="0.25">
      <c r="BK3896" s="137">
        <v>3049</v>
      </c>
      <c r="BL3896" s="137">
        <f t="shared" si="665"/>
        <v>19.507199999998896</v>
      </c>
      <c r="BM3896" s="137">
        <f t="shared" si="666"/>
        <v>6.738509135778459E-3</v>
      </c>
      <c r="BN3896" s="137">
        <f t="shared" si="667"/>
        <v>1.6597198261051813E-5</v>
      </c>
      <c r="BO3896" s="137">
        <f t="shared" si="668"/>
        <v>1.6597198261051813E-5</v>
      </c>
      <c r="BP3896" s="137" t="str">
        <f t="shared" si="664"/>
        <v/>
      </c>
    </row>
    <row r="3897" spans="63:68" ht="20.100000000000001" customHeight="1" x14ac:dyDescent="0.25">
      <c r="BK3897" s="137">
        <v>3050</v>
      </c>
      <c r="BL3897" s="137">
        <f t="shared" si="665"/>
        <v>19.513599999998895</v>
      </c>
      <c r="BM3897" s="137">
        <f t="shared" si="666"/>
        <v>6.7219119375174071E-3</v>
      </c>
      <c r="BN3897" s="137">
        <f t="shared" si="667"/>
        <v>1.655774292212437E-5</v>
      </c>
      <c r="BO3897" s="137">
        <f t="shared" si="668"/>
        <v>1.655774292212437E-5</v>
      </c>
      <c r="BP3897" s="137" t="str">
        <f t="shared" si="664"/>
        <v/>
      </c>
    </row>
    <row r="3898" spans="63:68" ht="20.100000000000001" customHeight="1" x14ac:dyDescent="0.25">
      <c r="BK3898" s="137">
        <v>3051</v>
      </c>
      <c r="BL3898" s="137">
        <f t="shared" si="665"/>
        <v>19.519999999998895</v>
      </c>
      <c r="BM3898" s="137">
        <f t="shared" si="666"/>
        <v>6.7053541945952828E-3</v>
      </c>
      <c r="BN3898" s="137">
        <f t="shared" si="667"/>
        <v>1.6518376936895847E-5</v>
      </c>
      <c r="BO3898" s="137">
        <f t="shared" si="668"/>
        <v>1.6518376936895847E-5</v>
      </c>
      <c r="BP3898" s="137" t="str">
        <f t="shared" si="664"/>
        <v/>
      </c>
    </row>
    <row r="3899" spans="63:68" ht="20.100000000000001" customHeight="1" x14ac:dyDescent="0.25">
      <c r="BK3899" s="137">
        <v>3052</v>
      </c>
      <c r="BL3899" s="137">
        <f t="shared" si="665"/>
        <v>19.526399999998894</v>
      </c>
      <c r="BM3899" s="137">
        <f t="shared" si="666"/>
        <v>6.6888358176583869E-3</v>
      </c>
      <c r="BN3899" s="137">
        <f t="shared" si="667"/>
        <v>1.6479100116944916E-5</v>
      </c>
      <c r="BO3899" s="137">
        <f t="shared" si="668"/>
        <v>1.6479100116944916E-5</v>
      </c>
      <c r="BP3899" s="137" t="str">
        <f t="shared" si="664"/>
        <v/>
      </c>
    </row>
    <row r="3900" spans="63:68" ht="20.100000000000001" customHeight="1" x14ac:dyDescent="0.25">
      <c r="BK3900" s="137">
        <v>3053</v>
      </c>
      <c r="BL3900" s="137">
        <f t="shared" si="665"/>
        <v>19.532799999998893</v>
      </c>
      <c r="BM3900" s="137">
        <f t="shared" si="666"/>
        <v>6.672356717541442E-3</v>
      </c>
      <c r="BN3900" s="137">
        <f t="shared" si="667"/>
        <v>1.6439912274244031E-5</v>
      </c>
      <c r="BO3900" s="137">
        <f t="shared" si="668"/>
        <v>1.6439912274244031E-5</v>
      </c>
      <c r="BP3900" s="137" t="str">
        <f t="shared" si="664"/>
        <v/>
      </c>
    </row>
    <row r="3901" spans="63:68" ht="20.100000000000001" customHeight="1" x14ac:dyDescent="0.25">
      <c r="BK3901" s="137">
        <v>3054</v>
      </c>
      <c r="BL3901" s="137">
        <f t="shared" si="665"/>
        <v>19.539199999998893</v>
      </c>
      <c r="BM3901" s="137">
        <f t="shared" si="666"/>
        <v>6.655916805267198E-3</v>
      </c>
      <c r="BN3901" s="137">
        <f t="shared" si="667"/>
        <v>1.6400813221108257E-5</v>
      </c>
      <c r="BO3901" s="137">
        <f t="shared" si="668"/>
        <v>1.6400813221108257E-5</v>
      </c>
      <c r="BP3901" s="137" t="str">
        <f t="shared" si="664"/>
        <v/>
      </c>
    </row>
    <row r="3902" spans="63:68" ht="20.100000000000001" customHeight="1" x14ac:dyDescent="0.25">
      <c r="BK3902" s="137">
        <v>3055</v>
      </c>
      <c r="BL3902" s="137">
        <f t="shared" si="665"/>
        <v>19.545599999998892</v>
      </c>
      <c r="BM3902" s="137">
        <f t="shared" si="666"/>
        <v>6.6395159920460897E-3</v>
      </c>
      <c r="BN3902" s="137">
        <f t="shared" si="667"/>
        <v>1.636180277020307E-5</v>
      </c>
      <c r="BO3902" s="137">
        <f t="shared" si="668"/>
        <v>1.636180277020307E-5</v>
      </c>
      <c r="BP3902" s="137" t="str">
        <f t="shared" si="664"/>
        <v/>
      </c>
    </row>
    <row r="3903" spans="63:68" ht="20.100000000000001" customHeight="1" x14ac:dyDescent="0.25">
      <c r="BK3903" s="137">
        <v>3056</v>
      </c>
      <c r="BL3903" s="137">
        <f t="shared" si="665"/>
        <v>19.551999999998891</v>
      </c>
      <c r="BM3903" s="137">
        <f t="shared" si="666"/>
        <v>6.6231541892758867E-3</v>
      </c>
      <c r="BN3903" s="137">
        <f t="shared" si="667"/>
        <v>1.6322880734514003E-5</v>
      </c>
      <c r="BO3903" s="137">
        <f t="shared" si="668"/>
        <v>1.6322880734514003E-5</v>
      </c>
      <c r="BP3903" s="137" t="str">
        <f t="shared" si="664"/>
        <v/>
      </c>
    </row>
    <row r="3904" spans="63:68" ht="20.100000000000001" customHeight="1" x14ac:dyDescent="0.25">
      <c r="BK3904" s="137">
        <v>3057</v>
      </c>
      <c r="BL3904" s="137">
        <f t="shared" si="665"/>
        <v>19.55839999999889</v>
      </c>
      <c r="BM3904" s="137">
        <f t="shared" si="666"/>
        <v>6.6068313085413726E-3</v>
      </c>
      <c r="BN3904" s="137">
        <f t="shared" si="667"/>
        <v>1.6284046927433384E-5</v>
      </c>
      <c r="BO3904" s="137">
        <f t="shared" si="668"/>
        <v>1.6284046927433384E-5</v>
      </c>
      <c r="BP3904" s="137" t="str">
        <f t="shared" si="664"/>
        <v/>
      </c>
    </row>
    <row r="3905" spans="63:68" ht="20.100000000000001" customHeight="1" x14ac:dyDescent="0.25">
      <c r="BK3905" s="137">
        <v>3058</v>
      </c>
      <c r="BL3905" s="137">
        <f t="shared" si="665"/>
        <v>19.56479999999889</v>
      </c>
      <c r="BM3905" s="137">
        <f t="shared" si="666"/>
        <v>6.5905472616139393E-3</v>
      </c>
      <c r="BN3905" s="137">
        <f t="shared" si="667"/>
        <v>1.6245301162677063E-5</v>
      </c>
      <c r="BO3905" s="137">
        <f t="shared" si="668"/>
        <v>1.6245301162677063E-5</v>
      </c>
      <c r="BP3905" s="137" t="str">
        <f t="shared" si="664"/>
        <v/>
      </c>
    </row>
    <row r="3906" spans="63:68" ht="20.100000000000001" customHeight="1" x14ac:dyDescent="0.25">
      <c r="BK3906" s="137">
        <v>3059</v>
      </c>
      <c r="BL3906" s="137">
        <f t="shared" si="665"/>
        <v>19.571199999998889</v>
      </c>
      <c r="BM3906" s="137">
        <f t="shared" si="666"/>
        <v>6.5743019604512622E-3</v>
      </c>
      <c r="BN3906" s="137">
        <f t="shared" si="667"/>
        <v>1.6206643254293093E-5</v>
      </c>
      <c r="BO3906" s="137">
        <f t="shared" si="668"/>
        <v>1.6206643254293093E-5</v>
      </c>
      <c r="BP3906" s="137" t="str">
        <f t="shared" si="664"/>
        <v/>
      </c>
    </row>
    <row r="3907" spans="63:68" ht="20.100000000000001" customHeight="1" x14ac:dyDescent="0.25">
      <c r="BK3907" s="137">
        <v>3060</v>
      </c>
      <c r="BL3907" s="137">
        <f t="shared" si="665"/>
        <v>19.577599999998888</v>
      </c>
      <c r="BM3907" s="137">
        <f t="shared" si="666"/>
        <v>6.5580953171969691E-3</v>
      </c>
      <c r="BN3907" s="137">
        <f t="shared" si="667"/>
        <v>1.6168073016682542E-5</v>
      </c>
      <c r="BO3907" s="137">
        <f t="shared" si="668"/>
        <v>1.6168073016682542E-5</v>
      </c>
      <c r="BP3907" s="137" t="str">
        <f t="shared" si="664"/>
        <v/>
      </c>
    </row>
    <row r="3908" spans="63:68" ht="20.100000000000001" customHeight="1" x14ac:dyDescent="0.25">
      <c r="BK3908" s="137">
        <v>3061</v>
      </c>
      <c r="BL3908" s="137">
        <f t="shared" si="665"/>
        <v>19.583999999998888</v>
      </c>
      <c r="BM3908" s="137">
        <f t="shared" si="666"/>
        <v>6.5419272441802866E-3</v>
      </c>
      <c r="BN3908" s="137">
        <f t="shared" si="667"/>
        <v>1.612959026464373E-5</v>
      </c>
      <c r="BO3908" s="137">
        <f t="shared" si="668"/>
        <v>1.612959026464373E-5</v>
      </c>
      <c r="BP3908" s="137" t="str">
        <f t="shared" si="664"/>
        <v/>
      </c>
    </row>
    <row r="3909" spans="63:68" ht="20.100000000000001" customHeight="1" x14ac:dyDescent="0.25">
      <c r="BK3909" s="137">
        <v>3062</v>
      </c>
      <c r="BL3909" s="137">
        <f t="shared" si="665"/>
        <v>19.590399999998887</v>
      </c>
      <c r="BM3909" s="137">
        <f t="shared" si="666"/>
        <v>6.5257976539156428E-3</v>
      </c>
      <c r="BN3909" s="137">
        <f t="shared" si="667"/>
        <v>1.609119481325947E-5</v>
      </c>
      <c r="BO3909" s="137">
        <f t="shared" si="668"/>
        <v>1.609119481325947E-5</v>
      </c>
      <c r="BP3909" s="137" t="str">
        <f t="shared" si="664"/>
        <v/>
      </c>
    </row>
    <row r="3910" spans="63:68" ht="20.100000000000001" customHeight="1" x14ac:dyDescent="0.25">
      <c r="BK3910" s="137">
        <v>3063</v>
      </c>
      <c r="BL3910" s="137">
        <f t="shared" si="665"/>
        <v>19.596799999998886</v>
      </c>
      <c r="BM3910" s="137">
        <f t="shared" si="666"/>
        <v>6.5097064591023834E-3</v>
      </c>
      <c r="BN3910" s="137">
        <f t="shared" si="667"/>
        <v>1.6052886477995951E-5</v>
      </c>
      <c r="BO3910" s="137">
        <f t="shared" si="668"/>
        <v>1.6052886477995951E-5</v>
      </c>
      <c r="BP3910" s="137" t="str">
        <f t="shared" si="664"/>
        <v/>
      </c>
    </row>
    <row r="3911" spans="63:68" ht="20.100000000000001" customHeight="1" x14ac:dyDescent="0.25">
      <c r="BK3911" s="137">
        <v>3064</v>
      </c>
      <c r="BL3911" s="137">
        <f t="shared" si="665"/>
        <v>19.603199999998886</v>
      </c>
      <c r="BM3911" s="137">
        <f t="shared" si="666"/>
        <v>6.4936535726243874E-3</v>
      </c>
      <c r="BN3911" s="137">
        <f t="shared" si="667"/>
        <v>1.601466507463508E-5</v>
      </c>
      <c r="BO3911" s="137">
        <f t="shared" si="668"/>
        <v>1.601466507463508E-5</v>
      </c>
      <c r="BP3911" s="137" t="str">
        <f t="shared" si="664"/>
        <v/>
      </c>
    </row>
    <row r="3912" spans="63:68" ht="20.100000000000001" customHeight="1" x14ac:dyDescent="0.25">
      <c r="BK3912" s="137">
        <v>3065</v>
      </c>
      <c r="BL3912" s="137">
        <f t="shared" si="665"/>
        <v>19.609599999998885</v>
      </c>
      <c r="BM3912" s="137">
        <f t="shared" si="666"/>
        <v>6.4776389075497523E-3</v>
      </c>
      <c r="BN3912" s="137">
        <f t="shared" si="667"/>
        <v>1.5976530419364691E-5</v>
      </c>
      <c r="BO3912" s="137">
        <f t="shared" si="668"/>
        <v>1.5976530419364691E-5</v>
      </c>
      <c r="BP3912" s="137" t="str">
        <f t="shared" si="664"/>
        <v/>
      </c>
    </row>
    <row r="3913" spans="63:68" ht="20.100000000000001" customHeight="1" x14ac:dyDescent="0.25">
      <c r="BK3913" s="137">
        <v>3066</v>
      </c>
      <c r="BL3913" s="137">
        <f t="shared" si="665"/>
        <v>19.615999999998884</v>
      </c>
      <c r="BM3913" s="137">
        <f t="shared" si="666"/>
        <v>6.4616623771303876E-3</v>
      </c>
      <c r="BN3913" s="137">
        <f t="shared" si="667"/>
        <v>1.5938482328651041E-5</v>
      </c>
      <c r="BO3913" s="137">
        <f t="shared" si="668"/>
        <v>1.5938482328651041E-5</v>
      </c>
      <c r="BP3913" s="137" t="str">
        <f t="shared" si="664"/>
        <v/>
      </c>
    </row>
    <row r="3914" spans="63:68" ht="20.100000000000001" customHeight="1" x14ac:dyDescent="0.25">
      <c r="BK3914" s="137">
        <v>3067</v>
      </c>
      <c r="BL3914" s="137">
        <f t="shared" si="665"/>
        <v>19.622399999998883</v>
      </c>
      <c r="BM3914" s="137">
        <f t="shared" si="666"/>
        <v>6.4457238948017366E-3</v>
      </c>
      <c r="BN3914" s="137">
        <f t="shared" si="667"/>
        <v>1.5900520619342023E-5</v>
      </c>
      <c r="BO3914" s="137">
        <f t="shared" si="668"/>
        <v>1.5900520619342023E-5</v>
      </c>
      <c r="BP3914" s="137" t="str">
        <f t="shared" si="664"/>
        <v/>
      </c>
    </row>
    <row r="3915" spans="63:68" ht="20.100000000000001" customHeight="1" x14ac:dyDescent="0.25">
      <c r="BK3915" s="137">
        <v>3068</v>
      </c>
      <c r="BL3915" s="137">
        <f t="shared" si="665"/>
        <v>19.628799999998883</v>
      </c>
      <c r="BM3915" s="137">
        <f t="shared" si="666"/>
        <v>6.4298233741823946E-3</v>
      </c>
      <c r="BN3915" s="137">
        <f t="shared" si="667"/>
        <v>1.5862645108621204E-5</v>
      </c>
      <c r="BO3915" s="137">
        <f t="shared" si="668"/>
        <v>1.5862645108621204E-5</v>
      </c>
      <c r="BP3915" s="137" t="str">
        <f t="shared" si="664"/>
        <v/>
      </c>
    </row>
    <row r="3916" spans="63:68" ht="20.100000000000001" customHeight="1" x14ac:dyDescent="0.25">
      <c r="BK3916" s="137">
        <v>3069</v>
      </c>
      <c r="BL3916" s="137">
        <f t="shared" si="665"/>
        <v>19.635199999998882</v>
      </c>
      <c r="BM3916" s="137">
        <f t="shared" si="666"/>
        <v>6.4139607290737734E-3</v>
      </c>
      <c r="BN3916" s="137">
        <f t="shared" si="667"/>
        <v>1.5824855614031234E-5</v>
      </c>
      <c r="BO3916" s="137">
        <f t="shared" si="668"/>
        <v>1.5824855614031234E-5</v>
      </c>
      <c r="BP3916" s="137" t="str">
        <f t="shared" si="664"/>
        <v/>
      </c>
    </row>
    <row r="3917" spans="63:68" ht="20.100000000000001" customHeight="1" x14ac:dyDescent="0.25">
      <c r="BK3917" s="137">
        <v>3070</v>
      </c>
      <c r="BL3917" s="137">
        <f t="shared" si="665"/>
        <v>19.641599999998881</v>
      </c>
      <c r="BM3917" s="137">
        <f t="shared" si="666"/>
        <v>6.3981358734597421E-3</v>
      </c>
      <c r="BN3917" s="137">
        <f t="shared" si="667"/>
        <v>1.5787151953425282E-5</v>
      </c>
      <c r="BO3917" s="137">
        <f t="shared" si="668"/>
        <v>1.5787151953425282E-5</v>
      </c>
      <c r="BP3917" s="137" t="str">
        <f t="shared" si="664"/>
        <v/>
      </c>
    </row>
    <row r="3918" spans="63:68" ht="20.100000000000001" customHeight="1" x14ac:dyDescent="0.25">
      <c r="BK3918" s="137">
        <v>3071</v>
      </c>
      <c r="BL3918" s="137">
        <f t="shared" si="665"/>
        <v>19.647999999998881</v>
      </c>
      <c r="BM3918" s="137">
        <f t="shared" si="666"/>
        <v>6.3823487215063169E-3</v>
      </c>
      <c r="BN3918" s="137">
        <f t="shared" si="667"/>
        <v>1.5749533945055502E-5</v>
      </c>
      <c r="BO3918" s="137">
        <f t="shared" si="668"/>
        <v>1.5749533945055502E-5</v>
      </c>
      <c r="BP3918" s="137" t="str">
        <f t="shared" si="664"/>
        <v/>
      </c>
    </row>
    <row r="3919" spans="63:68" ht="20.100000000000001" customHeight="1" x14ac:dyDescent="0.25">
      <c r="BK3919" s="137">
        <v>3072</v>
      </c>
      <c r="BL3919" s="137">
        <f t="shared" si="665"/>
        <v>19.65439999999888</v>
      </c>
      <c r="BM3919" s="137">
        <f t="shared" si="666"/>
        <v>6.3665991875612614E-3</v>
      </c>
      <c r="BN3919" s="137">
        <f t="shared" si="667"/>
        <v>1.5712001407437726E-5</v>
      </c>
      <c r="BO3919" s="137">
        <f t="shared" si="668"/>
        <v>1.5712001407437726E-5</v>
      </c>
      <c r="BP3919" s="137" t="str">
        <f t="shared" si="664"/>
        <v/>
      </c>
    </row>
    <row r="3920" spans="63:68" ht="20.100000000000001" customHeight="1" x14ac:dyDescent="0.25">
      <c r="BK3920" s="137">
        <v>3073</v>
      </c>
      <c r="BL3920" s="137">
        <f t="shared" si="665"/>
        <v>19.660799999998879</v>
      </c>
      <c r="BM3920" s="137">
        <f t="shared" si="666"/>
        <v>6.3508871861538236E-3</v>
      </c>
      <c r="BN3920" s="137">
        <f t="shared" si="667"/>
        <v>1.567455415951019E-5</v>
      </c>
      <c r="BO3920" s="137">
        <f t="shared" si="668"/>
        <v>1.567455415951019E-5</v>
      </c>
      <c r="BP3920" s="137" t="str">
        <f t="shared" ref="BP3920:BP3983" si="669">IF($BM3920&lt;(1-$BI$860),$BN3920,"")</f>
        <v/>
      </c>
    </row>
    <row r="3921" spans="63:68" ht="20.100000000000001" customHeight="1" x14ac:dyDescent="0.25">
      <c r="BK3921" s="137">
        <v>3074</v>
      </c>
      <c r="BL3921" s="137">
        <f t="shared" si="665"/>
        <v>19.667199999998878</v>
      </c>
      <c r="BM3921" s="137">
        <f t="shared" si="666"/>
        <v>6.3352126319943134E-3</v>
      </c>
      <c r="BN3921" s="137">
        <f t="shared" si="667"/>
        <v>1.5637192020495627E-5</v>
      </c>
      <c r="BO3921" s="137">
        <f t="shared" si="668"/>
        <v>1.5637192020495627E-5</v>
      </c>
      <c r="BP3921" s="137" t="str">
        <f t="shared" si="669"/>
        <v/>
      </c>
    </row>
    <row r="3922" spans="63:68" ht="20.100000000000001" customHeight="1" x14ac:dyDescent="0.25">
      <c r="BK3922" s="137">
        <v>3075</v>
      </c>
      <c r="BL3922" s="137">
        <f t="shared" si="665"/>
        <v>19.673599999998878</v>
      </c>
      <c r="BM3922" s="137">
        <f t="shared" si="666"/>
        <v>6.3195754399738178E-3</v>
      </c>
      <c r="BN3922" s="137">
        <f t="shared" si="667"/>
        <v>1.5599914809993204E-5</v>
      </c>
      <c r="BO3922" s="137">
        <f t="shared" si="668"/>
        <v>1.5599914809993204E-5</v>
      </c>
      <c r="BP3922" s="137" t="str">
        <f t="shared" si="669"/>
        <v/>
      </c>
    </row>
    <row r="3923" spans="63:68" ht="20.100000000000001" customHeight="1" x14ac:dyDescent="0.25">
      <c r="BK3923" s="137">
        <v>3076</v>
      </c>
      <c r="BL3923" s="137">
        <f t="shared" si="665"/>
        <v>19.679999999998877</v>
      </c>
      <c r="BM3923" s="137">
        <f t="shared" si="666"/>
        <v>6.3039755251638246E-3</v>
      </c>
      <c r="BN3923" s="137">
        <f t="shared" si="667"/>
        <v>1.5562722347930817E-5</v>
      </c>
      <c r="BO3923" s="137">
        <f t="shared" si="668"/>
        <v>1.5562722347930817E-5</v>
      </c>
      <c r="BP3923" s="137" t="str">
        <f t="shared" si="669"/>
        <v/>
      </c>
    </row>
    <row r="3924" spans="63:68" ht="20.100000000000001" customHeight="1" x14ac:dyDescent="0.25">
      <c r="BK3924" s="137">
        <v>3077</v>
      </c>
      <c r="BL3924" s="137">
        <f t="shared" si="665"/>
        <v>19.686399999998876</v>
      </c>
      <c r="BM3924" s="137">
        <f t="shared" si="666"/>
        <v>6.2884128028158938E-3</v>
      </c>
      <c r="BN3924" s="137">
        <f t="shared" si="667"/>
        <v>1.5525614454557288E-5</v>
      </c>
      <c r="BO3924" s="137">
        <f t="shared" si="668"/>
        <v>1.5525614454557288E-5</v>
      </c>
      <c r="BP3924" s="137" t="str">
        <f t="shared" si="669"/>
        <v/>
      </c>
    </row>
    <row r="3925" spans="63:68" ht="20.100000000000001" customHeight="1" x14ac:dyDescent="0.25">
      <c r="BK3925" s="137">
        <v>3078</v>
      </c>
      <c r="BL3925" s="137">
        <f t="shared" si="665"/>
        <v>19.692799999998876</v>
      </c>
      <c r="BM3925" s="137">
        <f t="shared" si="666"/>
        <v>6.2728871883613365E-3</v>
      </c>
      <c r="BN3925" s="137">
        <f t="shared" si="667"/>
        <v>1.5488590950503076E-5</v>
      </c>
      <c r="BO3925" s="137">
        <f t="shared" si="668"/>
        <v>1.5488590950503076E-5</v>
      </c>
      <c r="BP3925" s="137" t="str">
        <f t="shared" si="669"/>
        <v/>
      </c>
    </row>
    <row r="3926" spans="63:68" ht="20.100000000000001" customHeight="1" x14ac:dyDescent="0.25">
      <c r="BK3926" s="137">
        <v>3079</v>
      </c>
      <c r="BL3926" s="137">
        <f t="shared" si="665"/>
        <v>19.699199999998875</v>
      </c>
      <c r="BM3926" s="137">
        <f t="shared" si="666"/>
        <v>6.2573985974108334E-3</v>
      </c>
      <c r="BN3926" s="137">
        <f t="shared" si="667"/>
        <v>1.5451651656703085E-5</v>
      </c>
      <c r="BO3926" s="137">
        <f t="shared" si="668"/>
        <v>1.5451651656703085E-5</v>
      </c>
      <c r="BP3926" s="137" t="str">
        <f t="shared" si="669"/>
        <v/>
      </c>
    </row>
    <row r="3927" spans="63:68" ht="20.100000000000001" customHeight="1" x14ac:dyDescent="0.25">
      <c r="BK3927" s="137">
        <v>3080</v>
      </c>
      <c r="BL3927" s="137">
        <f t="shared" si="665"/>
        <v>19.705599999998874</v>
      </c>
      <c r="BM3927" s="137">
        <f t="shared" si="666"/>
        <v>6.2419469457541303E-3</v>
      </c>
      <c r="BN3927" s="137">
        <f t="shared" si="667"/>
        <v>1.5414796394426153E-5</v>
      </c>
      <c r="BO3927" s="137">
        <f t="shared" si="668"/>
        <v>1.5414796394426153E-5</v>
      </c>
      <c r="BP3927" s="137" t="str">
        <f t="shared" si="669"/>
        <v/>
      </c>
    </row>
    <row r="3928" spans="63:68" ht="20.100000000000001" customHeight="1" x14ac:dyDescent="0.25">
      <c r="BK3928" s="137">
        <v>3081</v>
      </c>
      <c r="BL3928" s="137">
        <f t="shared" si="665"/>
        <v>19.711999999998874</v>
      </c>
      <c r="BM3928" s="137">
        <f t="shared" si="666"/>
        <v>6.2265321493597042E-3</v>
      </c>
      <c r="BN3928" s="137">
        <f t="shared" si="667"/>
        <v>1.5378024985328829E-5</v>
      </c>
      <c r="BO3928" s="137">
        <f t="shared" si="668"/>
        <v>1.5378024985328829E-5</v>
      </c>
      <c r="BP3928" s="137" t="str">
        <f t="shared" si="669"/>
        <v/>
      </c>
    </row>
    <row r="3929" spans="63:68" ht="20.100000000000001" customHeight="1" x14ac:dyDescent="0.25">
      <c r="BK3929" s="137">
        <v>3082</v>
      </c>
      <c r="BL3929" s="137">
        <f t="shared" si="665"/>
        <v>19.718399999998873</v>
      </c>
      <c r="BM3929" s="137">
        <f t="shared" si="666"/>
        <v>6.2111541243743754E-3</v>
      </c>
      <c r="BN3929" s="137">
        <f t="shared" si="667"/>
        <v>1.5341337251346086E-5</v>
      </c>
      <c r="BO3929" s="137">
        <f t="shared" si="668"/>
        <v>1.5341337251346086E-5</v>
      </c>
      <c r="BP3929" s="137" t="str">
        <f t="shared" si="669"/>
        <v/>
      </c>
    </row>
    <row r="3930" spans="63:68" ht="20.100000000000001" customHeight="1" x14ac:dyDescent="0.25">
      <c r="BK3930" s="137">
        <v>3083</v>
      </c>
      <c r="BL3930" s="137">
        <f t="shared" si="665"/>
        <v>19.724799999998872</v>
      </c>
      <c r="BM3930" s="137">
        <f t="shared" si="666"/>
        <v>6.1958127871230293E-3</v>
      </c>
      <c r="BN3930" s="137">
        <f t="shared" si="667"/>
        <v>1.5304733014795402E-5</v>
      </c>
      <c r="BO3930" s="137">
        <f t="shared" si="668"/>
        <v>1.5304733014795402E-5</v>
      </c>
      <c r="BP3930" s="137" t="str">
        <f t="shared" si="669"/>
        <v/>
      </c>
    </row>
    <row r="3931" spans="63:68" ht="20.100000000000001" customHeight="1" x14ac:dyDescent="0.25">
      <c r="BK3931" s="137">
        <v>3084</v>
      </c>
      <c r="BL3931" s="137">
        <f t="shared" si="665"/>
        <v>19.731199999998871</v>
      </c>
      <c r="BM3931" s="137">
        <f t="shared" si="666"/>
        <v>6.1805080541082339E-3</v>
      </c>
      <c r="BN3931" s="137">
        <f t="shared" si="667"/>
        <v>1.5268212098290025E-5</v>
      </c>
      <c r="BO3931" s="137">
        <f t="shared" si="668"/>
        <v>1.5268212098290025E-5</v>
      </c>
      <c r="BP3931" s="137" t="str">
        <f t="shared" si="669"/>
        <v/>
      </c>
    </row>
    <row r="3932" spans="63:68" ht="20.100000000000001" customHeight="1" x14ac:dyDescent="0.25">
      <c r="BK3932" s="137">
        <v>3085</v>
      </c>
      <c r="BL3932" s="137">
        <f t="shared" si="665"/>
        <v>19.737599999998871</v>
      </c>
      <c r="BM3932" s="137">
        <f t="shared" si="666"/>
        <v>6.1652398420099438E-3</v>
      </c>
      <c r="BN3932" s="137">
        <f t="shared" si="667"/>
        <v>1.5231774324823977E-5</v>
      </c>
      <c r="BO3932" s="137">
        <f t="shared" si="668"/>
        <v>1.5231774324823977E-5</v>
      </c>
      <c r="BP3932" s="137" t="str">
        <f t="shared" si="669"/>
        <v/>
      </c>
    </row>
    <row r="3933" spans="63:68" ht="20.100000000000001" customHeight="1" x14ac:dyDescent="0.25">
      <c r="BK3933" s="137">
        <v>3086</v>
      </c>
      <c r="BL3933" s="137">
        <f t="shared" si="665"/>
        <v>19.74399999999887</v>
      </c>
      <c r="BM3933" s="137">
        <f t="shared" si="666"/>
        <v>6.1500080676851199E-3</v>
      </c>
      <c r="BN3933" s="137">
        <f t="shared" si="667"/>
        <v>1.5195419517687048E-5</v>
      </c>
      <c r="BO3933" s="137">
        <f t="shared" si="668"/>
        <v>1.5195419517687048E-5</v>
      </c>
      <c r="BP3933" s="137" t="str">
        <f t="shared" si="669"/>
        <v/>
      </c>
    </row>
    <row r="3934" spans="63:68" ht="20.100000000000001" customHeight="1" x14ac:dyDescent="0.25">
      <c r="BK3934" s="137">
        <v>3087</v>
      </c>
      <c r="BL3934" s="137">
        <f t="shared" si="665"/>
        <v>19.750399999998869</v>
      </c>
      <c r="BM3934" s="137">
        <f t="shared" si="666"/>
        <v>6.1348126481674328E-3</v>
      </c>
      <c r="BN3934" s="137">
        <f t="shared" si="667"/>
        <v>1.5159147500522913E-5</v>
      </c>
      <c r="BO3934" s="137">
        <f t="shared" si="668"/>
        <v>1.5159147500522913E-5</v>
      </c>
      <c r="BP3934" s="137" t="str">
        <f t="shared" si="669"/>
        <v/>
      </c>
    </row>
    <row r="3935" spans="63:68" ht="20.100000000000001" customHeight="1" x14ac:dyDescent="0.25">
      <c r="BK3935" s="137">
        <v>3088</v>
      </c>
      <c r="BL3935" s="137">
        <f t="shared" si="665"/>
        <v>19.756799999998869</v>
      </c>
      <c r="BM3935" s="137">
        <f t="shared" si="666"/>
        <v>6.1196535006669099E-3</v>
      </c>
      <c r="BN3935" s="137">
        <f t="shared" si="667"/>
        <v>1.5122958097332599E-5</v>
      </c>
      <c r="BO3935" s="137">
        <f t="shared" si="668"/>
        <v>1.5122958097332599E-5</v>
      </c>
      <c r="BP3935" s="137" t="str">
        <f t="shared" si="669"/>
        <v/>
      </c>
    </row>
    <row r="3936" spans="63:68" ht="20.100000000000001" customHeight="1" x14ac:dyDescent="0.25">
      <c r="BK3936" s="137">
        <v>3089</v>
      </c>
      <c r="BL3936" s="137">
        <f t="shared" si="665"/>
        <v>19.763199999998868</v>
      </c>
      <c r="BM3936" s="137">
        <f t="shared" si="666"/>
        <v>6.1045305425695773E-3</v>
      </c>
      <c r="BN3936" s="137">
        <f t="shared" si="667"/>
        <v>1.5086851132392956E-5</v>
      </c>
      <c r="BO3936" s="137">
        <f t="shared" si="668"/>
        <v>1.5086851132392956E-5</v>
      </c>
      <c r="BP3936" s="137" t="str">
        <f t="shared" si="669"/>
        <v/>
      </c>
    </row>
    <row r="3937" spans="63:68" ht="20.100000000000001" customHeight="1" x14ac:dyDescent="0.25">
      <c r="BK3937" s="137">
        <v>3090</v>
      </c>
      <c r="BL3937" s="137">
        <f t="shared" si="665"/>
        <v>19.769599999998867</v>
      </c>
      <c r="BM3937" s="137">
        <f t="shared" si="666"/>
        <v>6.0894436914371844E-3</v>
      </c>
      <c r="BN3937" s="137">
        <f t="shared" si="667"/>
        <v>1.5050826430371145E-5</v>
      </c>
      <c r="BO3937" s="137">
        <f t="shared" si="668"/>
        <v>1.5050826430371145E-5</v>
      </c>
      <c r="BP3937" s="137" t="str">
        <f t="shared" si="669"/>
        <v/>
      </c>
    </row>
    <row r="3938" spans="63:68" ht="20.100000000000001" customHeight="1" x14ac:dyDescent="0.25">
      <c r="BK3938" s="137">
        <v>3091</v>
      </c>
      <c r="BL3938" s="137">
        <f t="shared" si="665"/>
        <v>19.775999999998866</v>
      </c>
      <c r="BM3938" s="137">
        <f t="shared" si="666"/>
        <v>6.0743928650068132E-3</v>
      </c>
      <c r="BN3938" s="137">
        <f t="shared" si="667"/>
        <v>1.5014883816233567E-5</v>
      </c>
      <c r="BO3938" s="137">
        <f t="shared" si="668"/>
        <v>1.5014883816233567E-5</v>
      </c>
      <c r="BP3938" s="137" t="str">
        <f t="shared" si="669"/>
        <v/>
      </c>
    </row>
    <row r="3939" spans="63:68" ht="20.100000000000001" customHeight="1" x14ac:dyDescent="0.25">
      <c r="BK3939" s="137">
        <v>3092</v>
      </c>
      <c r="BL3939" s="137">
        <f t="shared" si="665"/>
        <v>19.782399999998866</v>
      </c>
      <c r="BM3939" s="137">
        <f t="shared" si="666"/>
        <v>6.0593779811905796E-3</v>
      </c>
      <c r="BN3939" s="137">
        <f t="shared" si="667"/>
        <v>1.4979023115324792E-5</v>
      </c>
      <c r="BO3939" s="137">
        <f t="shared" si="668"/>
        <v>1.4979023115324792E-5</v>
      </c>
      <c r="BP3939" s="137" t="str">
        <f t="shared" si="669"/>
        <v/>
      </c>
    </row>
    <row r="3940" spans="63:68" ht="20.100000000000001" customHeight="1" x14ac:dyDescent="0.25">
      <c r="BK3940" s="137">
        <v>3093</v>
      </c>
      <c r="BL3940" s="137">
        <f t="shared" si="665"/>
        <v>19.788799999998865</v>
      </c>
      <c r="BM3940" s="137">
        <f t="shared" si="666"/>
        <v>6.0443989580752549E-3</v>
      </c>
      <c r="BN3940" s="137">
        <f t="shared" si="667"/>
        <v>1.4943244153228785E-5</v>
      </c>
      <c r="BO3940" s="137">
        <f t="shared" si="668"/>
        <v>1.4943244153228785E-5</v>
      </c>
      <c r="BP3940" s="137" t="str">
        <f t="shared" si="669"/>
        <v/>
      </c>
    </row>
    <row r="3941" spans="63:68" ht="20.100000000000001" customHeight="1" x14ac:dyDescent="0.25">
      <c r="BK3941" s="137">
        <v>3094</v>
      </c>
      <c r="BL3941" s="137">
        <f t="shared" ref="BL3941:BL4004" si="670">BL3940+$BO$845</f>
        <v>19.795199999998864</v>
      </c>
      <c r="BM3941" s="137">
        <f t="shared" ref="BM3941:BM4004" si="671">_xlfn.CHISQ.DIST.RT(BL3941,7)</f>
        <v>6.0294557139220261E-3</v>
      </c>
      <c r="BN3941" s="137">
        <f t="shared" ref="BN3941:BN4004" si="672">BM3941-BM3942</f>
        <v>1.4907546755970127E-5</v>
      </c>
      <c r="BO3941" s="137">
        <f t="shared" ref="BO3941:BO4004" si="673">IF(BM3941&lt;(1-$BI$852),BN3941,"")</f>
        <v>1.4907546755970127E-5</v>
      </c>
      <c r="BP3941" s="137" t="str">
        <f t="shared" si="669"/>
        <v/>
      </c>
    </row>
    <row r="3942" spans="63:68" ht="20.100000000000001" customHeight="1" x14ac:dyDescent="0.25">
      <c r="BK3942" s="137">
        <v>3095</v>
      </c>
      <c r="BL3942" s="137">
        <f t="shared" si="670"/>
        <v>19.801599999998864</v>
      </c>
      <c r="BM3942" s="137">
        <f t="shared" si="671"/>
        <v>6.0145481671660559E-3</v>
      </c>
      <c r="BN3942" s="137">
        <f t="shared" si="672"/>
        <v>1.4871930749831008E-5</v>
      </c>
      <c r="BO3942" s="137">
        <f t="shared" si="673"/>
        <v>1.4871930749831008E-5</v>
      </c>
      <c r="BP3942" s="137" t="str">
        <f t="shared" si="669"/>
        <v/>
      </c>
    </row>
    <row r="3943" spans="63:68" ht="20.100000000000001" customHeight="1" x14ac:dyDescent="0.25">
      <c r="BK3943" s="137">
        <v>3096</v>
      </c>
      <c r="BL3943" s="137">
        <f t="shared" si="670"/>
        <v>19.807999999998863</v>
      </c>
      <c r="BM3943" s="137">
        <f t="shared" si="671"/>
        <v>5.9996762364162249E-3</v>
      </c>
      <c r="BN3943" s="137">
        <f t="shared" si="672"/>
        <v>1.4836395961469184E-5</v>
      </c>
      <c r="BO3943" s="137">
        <f t="shared" si="673"/>
        <v>1.4836395961469184E-5</v>
      </c>
      <c r="BP3943" s="137" t="str">
        <f t="shared" si="669"/>
        <v/>
      </c>
    </row>
    <row r="3944" spans="63:68" ht="20.100000000000001" customHeight="1" x14ac:dyDescent="0.25">
      <c r="BK3944" s="137">
        <v>3097</v>
      </c>
      <c r="BL3944" s="137">
        <f t="shared" si="670"/>
        <v>19.814399999998862</v>
      </c>
      <c r="BM3944" s="137">
        <f t="shared" si="671"/>
        <v>5.9848398404547557E-3</v>
      </c>
      <c r="BN3944" s="137">
        <f t="shared" si="672"/>
        <v>1.4800942217841652E-5</v>
      </c>
      <c r="BO3944" s="137">
        <f t="shared" si="673"/>
        <v>1.4800942217841652E-5</v>
      </c>
      <c r="BP3944" s="137" t="str">
        <f t="shared" si="669"/>
        <v/>
      </c>
    </row>
    <row r="3945" spans="63:68" ht="20.100000000000001" customHeight="1" x14ac:dyDescent="0.25">
      <c r="BK3945" s="137">
        <v>3098</v>
      </c>
      <c r="BL3945" s="137">
        <f t="shared" si="670"/>
        <v>19.820799999998862</v>
      </c>
      <c r="BM3945" s="137">
        <f t="shared" si="671"/>
        <v>5.9700388982369141E-3</v>
      </c>
      <c r="BN3945" s="137">
        <f t="shared" si="672"/>
        <v>1.4765569346235873E-5</v>
      </c>
      <c r="BO3945" s="137">
        <f t="shared" si="673"/>
        <v>1.4765569346235873E-5</v>
      </c>
      <c r="BP3945" s="137" t="str">
        <f t="shared" si="669"/>
        <v/>
      </c>
    </row>
    <row r="3946" spans="63:68" ht="20.100000000000001" customHeight="1" x14ac:dyDescent="0.25">
      <c r="BK3946" s="137">
        <v>3099</v>
      </c>
      <c r="BL3946" s="137">
        <f t="shared" si="670"/>
        <v>19.827199999998861</v>
      </c>
      <c r="BM3946" s="137">
        <f t="shared" si="671"/>
        <v>5.9552733288906782E-3</v>
      </c>
      <c r="BN3946" s="137">
        <f t="shared" si="672"/>
        <v>1.4730277174277578E-5</v>
      </c>
      <c r="BO3946" s="137">
        <f t="shared" si="673"/>
        <v>1.4730277174277578E-5</v>
      </c>
      <c r="BP3946" s="137" t="str">
        <f t="shared" si="669"/>
        <v/>
      </c>
    </row>
    <row r="3947" spans="63:68" ht="20.100000000000001" customHeight="1" x14ac:dyDescent="0.25">
      <c r="BK3947" s="137">
        <v>3100</v>
      </c>
      <c r="BL3947" s="137">
        <f t="shared" si="670"/>
        <v>19.83359999999886</v>
      </c>
      <c r="BM3947" s="137">
        <f t="shared" si="671"/>
        <v>5.9405430517164006E-3</v>
      </c>
      <c r="BN3947" s="137">
        <f t="shared" si="672"/>
        <v>1.469506552994812E-5</v>
      </c>
      <c r="BO3947" s="137">
        <f t="shared" si="673"/>
        <v>1.469506552994812E-5</v>
      </c>
      <c r="BP3947" s="137" t="str">
        <f t="shared" si="669"/>
        <v/>
      </c>
    </row>
    <row r="3948" spans="63:68" ht="20.100000000000001" customHeight="1" x14ac:dyDescent="0.25">
      <c r="BK3948" s="137">
        <v>3101</v>
      </c>
      <c r="BL3948" s="137">
        <f t="shared" si="670"/>
        <v>19.839999999998859</v>
      </c>
      <c r="BM3948" s="137">
        <f t="shared" si="671"/>
        <v>5.9258479861864525E-3</v>
      </c>
      <c r="BN3948" s="137">
        <f t="shared" si="672"/>
        <v>1.4659934241514211E-5</v>
      </c>
      <c r="BO3948" s="137">
        <f t="shared" si="673"/>
        <v>1.4659934241514211E-5</v>
      </c>
      <c r="BP3948" s="137" t="str">
        <f t="shared" si="669"/>
        <v/>
      </c>
    </row>
    <row r="3949" spans="63:68" ht="20.100000000000001" customHeight="1" x14ac:dyDescent="0.25">
      <c r="BK3949" s="137">
        <v>3102</v>
      </c>
      <c r="BL3949" s="137">
        <f t="shared" si="670"/>
        <v>19.846399999998859</v>
      </c>
      <c r="BM3949" s="137">
        <f t="shared" si="671"/>
        <v>5.9111880519449383E-3</v>
      </c>
      <c r="BN3949" s="137">
        <f t="shared" si="672"/>
        <v>1.4624883137578232E-5</v>
      </c>
      <c r="BO3949" s="137">
        <f t="shared" si="673"/>
        <v>1.4624883137578232E-5</v>
      </c>
      <c r="BP3949" s="137" t="str">
        <f t="shared" si="669"/>
        <v/>
      </c>
    </row>
    <row r="3950" spans="63:68" ht="20.100000000000001" customHeight="1" x14ac:dyDescent="0.25">
      <c r="BK3950" s="137">
        <v>3103</v>
      </c>
      <c r="BL3950" s="137">
        <f t="shared" si="670"/>
        <v>19.852799999998858</v>
      </c>
      <c r="BM3950" s="137">
        <f t="shared" si="671"/>
        <v>5.8965631688073601E-3</v>
      </c>
      <c r="BN3950" s="137">
        <f t="shared" si="672"/>
        <v>1.4589912047092111E-5</v>
      </c>
      <c r="BO3950" s="137">
        <f t="shared" si="673"/>
        <v>1.4589912047092111E-5</v>
      </c>
      <c r="BP3950" s="137" t="str">
        <f t="shared" si="669"/>
        <v/>
      </c>
    </row>
    <row r="3951" spans="63:68" ht="20.100000000000001" customHeight="1" x14ac:dyDescent="0.25">
      <c r="BK3951" s="137">
        <v>3104</v>
      </c>
      <c r="BL3951" s="137">
        <f t="shared" si="670"/>
        <v>19.859199999998857</v>
      </c>
      <c r="BM3951" s="137">
        <f t="shared" si="671"/>
        <v>5.881973256760268E-3</v>
      </c>
      <c r="BN3951" s="137">
        <f t="shared" si="672"/>
        <v>1.4555020799322631E-5</v>
      </c>
      <c r="BO3951" s="137">
        <f t="shared" si="673"/>
        <v>1.4555020799322631E-5</v>
      </c>
      <c r="BP3951" s="137" t="str">
        <f t="shared" si="669"/>
        <v/>
      </c>
    </row>
    <row r="3952" spans="63:68" ht="20.100000000000001" customHeight="1" x14ac:dyDescent="0.25">
      <c r="BK3952" s="137">
        <v>3105</v>
      </c>
      <c r="BL3952" s="137">
        <f t="shared" si="670"/>
        <v>19.865599999998857</v>
      </c>
      <c r="BM3952" s="137">
        <f t="shared" si="671"/>
        <v>5.8674182359609453E-3</v>
      </c>
      <c r="BN3952" s="137">
        <f t="shared" si="672"/>
        <v>1.4520209223854025E-5</v>
      </c>
      <c r="BO3952" s="137">
        <f t="shared" si="673"/>
        <v>1.4520209223854025E-5</v>
      </c>
      <c r="BP3952" s="137" t="str">
        <f t="shared" si="669"/>
        <v/>
      </c>
    </row>
    <row r="3953" spans="63:68" ht="20.100000000000001" customHeight="1" x14ac:dyDescent="0.25">
      <c r="BK3953" s="137">
        <v>3106</v>
      </c>
      <c r="BL3953" s="137">
        <f t="shared" si="670"/>
        <v>19.871999999998856</v>
      </c>
      <c r="BM3953" s="137">
        <f t="shared" si="671"/>
        <v>5.8528980267370913E-3</v>
      </c>
      <c r="BN3953" s="137">
        <f t="shared" si="672"/>
        <v>1.4485477150593187E-5</v>
      </c>
      <c r="BO3953" s="137">
        <f t="shared" si="673"/>
        <v>1.4485477150593187E-5</v>
      </c>
      <c r="BP3953" s="137" t="str">
        <f t="shared" si="669"/>
        <v/>
      </c>
    </row>
    <row r="3954" spans="63:68" ht="20.100000000000001" customHeight="1" x14ac:dyDescent="0.25">
      <c r="BK3954" s="137">
        <v>3107</v>
      </c>
      <c r="BL3954" s="137">
        <f t="shared" si="670"/>
        <v>19.878399999998855</v>
      </c>
      <c r="BM3954" s="137">
        <f t="shared" si="671"/>
        <v>5.8384125495864981E-3</v>
      </c>
      <c r="BN3954" s="137">
        <f t="shared" si="672"/>
        <v>1.4450824409817375E-5</v>
      </c>
      <c r="BO3954" s="137">
        <f t="shared" si="673"/>
        <v>1.4450824409817375E-5</v>
      </c>
      <c r="BP3954" s="137" t="str">
        <f t="shared" si="669"/>
        <v/>
      </c>
    </row>
    <row r="3955" spans="63:68" ht="20.100000000000001" customHeight="1" x14ac:dyDescent="0.25">
      <c r="BK3955" s="137">
        <v>3108</v>
      </c>
      <c r="BL3955" s="137">
        <f t="shared" si="670"/>
        <v>19.884799999998855</v>
      </c>
      <c r="BM3955" s="137">
        <f t="shared" si="671"/>
        <v>5.8239617251766808E-3</v>
      </c>
      <c r="BN3955" s="137">
        <f t="shared" si="672"/>
        <v>1.4416250832056249E-5</v>
      </c>
      <c r="BO3955" s="137">
        <f t="shared" si="673"/>
        <v>1.4416250832056249E-5</v>
      </c>
      <c r="BP3955" s="137" t="str">
        <f t="shared" si="669"/>
        <v/>
      </c>
    </row>
    <row r="3956" spans="63:68" ht="20.100000000000001" customHeight="1" x14ac:dyDescent="0.25">
      <c r="BK3956" s="137">
        <v>3109</v>
      </c>
      <c r="BL3956" s="137">
        <f t="shared" si="670"/>
        <v>19.891199999998854</v>
      </c>
      <c r="BM3956" s="137">
        <f t="shared" si="671"/>
        <v>5.8095454743446245E-3</v>
      </c>
      <c r="BN3956" s="137">
        <f t="shared" si="672"/>
        <v>1.4381756248228912E-5</v>
      </c>
      <c r="BO3956" s="137">
        <f t="shared" si="673"/>
        <v>1.4381756248228912E-5</v>
      </c>
      <c r="BP3956" s="137" t="str">
        <f t="shared" si="669"/>
        <v/>
      </c>
    </row>
    <row r="3957" spans="63:68" ht="20.100000000000001" customHeight="1" x14ac:dyDescent="0.25">
      <c r="BK3957" s="137">
        <v>3110</v>
      </c>
      <c r="BL3957" s="137">
        <f t="shared" si="670"/>
        <v>19.897599999998853</v>
      </c>
      <c r="BM3957" s="137">
        <f t="shared" si="671"/>
        <v>5.7951637180963956E-3</v>
      </c>
      <c r="BN3957" s="137">
        <f t="shared" si="672"/>
        <v>1.4347340489525955E-5</v>
      </c>
      <c r="BO3957" s="137">
        <f t="shared" si="673"/>
        <v>1.4347340489525955E-5</v>
      </c>
      <c r="BP3957" s="137" t="str">
        <f t="shared" si="669"/>
        <v/>
      </c>
    </row>
    <row r="3958" spans="63:68" ht="20.100000000000001" customHeight="1" x14ac:dyDescent="0.25">
      <c r="BK3958" s="137">
        <v>3111</v>
      </c>
      <c r="BL3958" s="137">
        <f t="shared" si="670"/>
        <v>19.903999999998852</v>
      </c>
      <c r="BM3958" s="137">
        <f t="shared" si="671"/>
        <v>5.7808163776068696E-3</v>
      </c>
      <c r="BN3958" s="137">
        <f t="shared" si="672"/>
        <v>1.4313003387523074E-5</v>
      </c>
      <c r="BO3958" s="137">
        <f t="shared" si="673"/>
        <v>1.4313003387523074E-5</v>
      </c>
      <c r="BP3958" s="137" t="str">
        <f t="shared" si="669"/>
        <v/>
      </c>
    </row>
    <row r="3959" spans="63:68" ht="20.100000000000001" customHeight="1" x14ac:dyDescent="0.25">
      <c r="BK3959" s="137">
        <v>3112</v>
      </c>
      <c r="BL3959" s="137">
        <f t="shared" si="670"/>
        <v>19.910399999998852</v>
      </c>
      <c r="BM3959" s="137">
        <f t="shared" si="671"/>
        <v>5.7665033742193466E-3</v>
      </c>
      <c r="BN3959" s="137">
        <f t="shared" si="672"/>
        <v>1.4278744774027553E-5</v>
      </c>
      <c r="BO3959" s="137">
        <f t="shared" si="673"/>
        <v>1.4278744774027553E-5</v>
      </c>
      <c r="BP3959" s="137" t="str">
        <f t="shared" si="669"/>
        <v/>
      </c>
    </row>
    <row r="3960" spans="63:68" ht="20.100000000000001" customHeight="1" x14ac:dyDescent="0.25">
      <c r="BK3960" s="137">
        <v>3113</v>
      </c>
      <c r="BL3960" s="137">
        <f t="shared" si="670"/>
        <v>19.916799999998851</v>
      </c>
      <c r="BM3960" s="137">
        <f t="shared" si="671"/>
        <v>5.752224629445319E-3</v>
      </c>
      <c r="BN3960" s="137">
        <f t="shared" si="672"/>
        <v>1.4244564481276888E-5</v>
      </c>
      <c r="BO3960" s="137">
        <f t="shared" si="673"/>
        <v>1.4244564481276888E-5</v>
      </c>
      <c r="BP3960" s="137" t="str">
        <f t="shared" si="669"/>
        <v/>
      </c>
    </row>
    <row r="3961" spans="63:68" ht="20.100000000000001" customHeight="1" x14ac:dyDescent="0.25">
      <c r="BK3961" s="137">
        <v>3114</v>
      </c>
      <c r="BL3961" s="137">
        <f t="shared" si="670"/>
        <v>19.92319999999885</v>
      </c>
      <c r="BM3961" s="137">
        <f t="shared" si="671"/>
        <v>5.7379800649640421E-3</v>
      </c>
      <c r="BN3961" s="137">
        <f t="shared" si="672"/>
        <v>1.421046234175577E-5</v>
      </c>
      <c r="BO3961" s="137">
        <f t="shared" si="673"/>
        <v>1.421046234175577E-5</v>
      </c>
      <c r="BP3961" s="137" t="str">
        <f t="shared" si="669"/>
        <v/>
      </c>
    </row>
    <row r="3962" spans="63:68" ht="20.100000000000001" customHeight="1" x14ac:dyDescent="0.25">
      <c r="BK3962" s="137">
        <v>3115</v>
      </c>
      <c r="BL3962" s="137">
        <f t="shared" si="670"/>
        <v>19.92959999999885</v>
      </c>
      <c r="BM3962" s="137">
        <f t="shared" si="671"/>
        <v>5.7237696026222864E-3</v>
      </c>
      <c r="BN3962" s="137">
        <f t="shared" si="672"/>
        <v>1.4176438188279357E-5</v>
      </c>
      <c r="BO3962" s="137">
        <f t="shared" si="673"/>
        <v>1.4176438188279357E-5</v>
      </c>
      <c r="BP3962" s="137" t="str">
        <f t="shared" si="669"/>
        <v/>
      </c>
    </row>
    <row r="3963" spans="63:68" ht="20.100000000000001" customHeight="1" x14ac:dyDescent="0.25">
      <c r="BK3963" s="137">
        <v>3116</v>
      </c>
      <c r="BL3963" s="137">
        <f t="shared" si="670"/>
        <v>19.935999999998849</v>
      </c>
      <c r="BM3963" s="137">
        <f t="shared" si="671"/>
        <v>5.709593164434007E-3</v>
      </c>
      <c r="BN3963" s="137">
        <f t="shared" si="672"/>
        <v>1.4142491854006282E-5</v>
      </c>
      <c r="BO3963" s="137">
        <f t="shared" si="673"/>
        <v>1.4142491854006282E-5</v>
      </c>
      <c r="BP3963" s="137" t="str">
        <f t="shared" si="669"/>
        <v/>
      </c>
    </row>
    <row r="3964" spans="63:68" ht="20.100000000000001" customHeight="1" x14ac:dyDescent="0.25">
      <c r="BK3964" s="137">
        <v>3117</v>
      </c>
      <c r="BL3964" s="137">
        <f t="shared" si="670"/>
        <v>19.942399999998848</v>
      </c>
      <c r="BM3964" s="137">
        <f t="shared" si="671"/>
        <v>5.6954506725800007E-3</v>
      </c>
      <c r="BN3964" s="137">
        <f t="shared" si="672"/>
        <v>1.4108623172404827E-5</v>
      </c>
      <c r="BO3964" s="137">
        <f t="shared" si="673"/>
        <v>1.4108623172404827E-5</v>
      </c>
      <c r="BP3964" s="137" t="str">
        <f t="shared" si="669"/>
        <v/>
      </c>
    </row>
    <row r="3965" spans="63:68" ht="20.100000000000001" customHeight="1" x14ac:dyDescent="0.25">
      <c r="BK3965" s="137">
        <v>3118</v>
      </c>
      <c r="BL3965" s="137">
        <f t="shared" si="670"/>
        <v>19.948799999998847</v>
      </c>
      <c r="BM3965" s="137">
        <f t="shared" si="671"/>
        <v>5.6813420494075959E-3</v>
      </c>
      <c r="BN3965" s="137">
        <f t="shared" si="672"/>
        <v>1.4074831977263329E-5</v>
      </c>
      <c r="BO3965" s="137">
        <f t="shared" si="673"/>
        <v>1.4074831977263329E-5</v>
      </c>
      <c r="BP3965" s="137" t="str">
        <f t="shared" si="669"/>
        <v/>
      </c>
    </row>
    <row r="3966" spans="63:68" ht="20.100000000000001" customHeight="1" x14ac:dyDescent="0.25">
      <c r="BK3966" s="137">
        <v>3119</v>
      </c>
      <c r="BL3966" s="137">
        <f t="shared" si="670"/>
        <v>19.955199999998847</v>
      </c>
      <c r="BM3966" s="137">
        <f t="shared" si="671"/>
        <v>5.6672672174303326E-3</v>
      </c>
      <c r="BN3966" s="137">
        <f t="shared" si="672"/>
        <v>1.404111810269365E-5</v>
      </c>
      <c r="BO3966" s="137">
        <f t="shared" si="673"/>
        <v>1.404111810269365E-5</v>
      </c>
      <c r="BP3966" s="137" t="str">
        <f t="shared" si="669"/>
        <v/>
      </c>
    </row>
    <row r="3967" spans="63:68" ht="20.100000000000001" customHeight="1" x14ac:dyDescent="0.25">
      <c r="BK3967" s="137">
        <v>3120</v>
      </c>
      <c r="BL3967" s="137">
        <f t="shared" si="670"/>
        <v>19.961599999998846</v>
      </c>
      <c r="BM3967" s="137">
        <f t="shared" si="671"/>
        <v>5.6532260993276389E-3</v>
      </c>
      <c r="BN3967" s="137">
        <f t="shared" si="672"/>
        <v>1.4007481383112967E-5</v>
      </c>
      <c r="BO3967" s="137">
        <f t="shared" si="673"/>
        <v>1.4007481383112967E-5</v>
      </c>
      <c r="BP3967" s="137" t="str">
        <f t="shared" si="669"/>
        <v/>
      </c>
    </row>
    <row r="3968" spans="63:68" ht="20.100000000000001" customHeight="1" x14ac:dyDescent="0.25">
      <c r="BK3968" s="137">
        <v>3121</v>
      </c>
      <c r="BL3968" s="137">
        <f t="shared" si="670"/>
        <v>19.967999999998845</v>
      </c>
      <c r="BM3968" s="137">
        <f t="shared" si="671"/>
        <v>5.6392186179445259E-3</v>
      </c>
      <c r="BN3968" s="137">
        <f t="shared" si="672"/>
        <v>1.3973921653274123E-5</v>
      </c>
      <c r="BO3968" s="137">
        <f t="shared" si="673"/>
        <v>1.3973921653274123E-5</v>
      </c>
      <c r="BP3968" s="137" t="str">
        <f t="shared" si="669"/>
        <v/>
      </c>
    </row>
    <row r="3969" spans="63:68" ht="20.100000000000001" customHeight="1" x14ac:dyDescent="0.25">
      <c r="BK3969" s="137">
        <v>3122</v>
      </c>
      <c r="BL3969" s="137">
        <f t="shared" si="670"/>
        <v>19.974399999998845</v>
      </c>
      <c r="BM3969" s="137">
        <f t="shared" si="671"/>
        <v>5.6252446962912518E-3</v>
      </c>
      <c r="BN3969" s="137">
        <f t="shared" si="672"/>
        <v>1.394043874821619E-5</v>
      </c>
      <c r="BO3969" s="137">
        <f t="shared" si="673"/>
        <v>1.394043874821619E-5</v>
      </c>
      <c r="BP3969" s="137" t="str">
        <f t="shared" si="669"/>
        <v/>
      </c>
    </row>
    <row r="3970" spans="63:68" ht="20.100000000000001" customHeight="1" x14ac:dyDescent="0.25">
      <c r="BK3970" s="137">
        <v>3123</v>
      </c>
      <c r="BL3970" s="137">
        <f t="shared" si="670"/>
        <v>19.980799999998844</v>
      </c>
      <c r="BM3970" s="137">
        <f t="shared" si="671"/>
        <v>5.6113042575430356E-3</v>
      </c>
      <c r="BN3970" s="137">
        <f t="shared" si="672"/>
        <v>1.3907032503351208E-5</v>
      </c>
      <c r="BO3970" s="137">
        <f t="shared" si="673"/>
        <v>1.3907032503351208E-5</v>
      </c>
      <c r="BP3970" s="137" t="str">
        <f t="shared" si="669"/>
        <v/>
      </c>
    </row>
    <row r="3971" spans="63:68" ht="20.100000000000001" customHeight="1" x14ac:dyDescent="0.25">
      <c r="BK3971" s="137">
        <v>3124</v>
      </c>
      <c r="BL3971" s="137">
        <f t="shared" si="670"/>
        <v>19.987199999998843</v>
      </c>
      <c r="BM3971" s="137">
        <f t="shared" si="671"/>
        <v>5.5973972250396844E-3</v>
      </c>
      <c r="BN3971" s="137">
        <f t="shared" si="672"/>
        <v>1.3873702754356627E-5</v>
      </c>
      <c r="BO3971" s="137">
        <f t="shared" si="673"/>
        <v>1.3873702754356627E-5</v>
      </c>
      <c r="BP3971" s="137" t="str">
        <f t="shared" si="669"/>
        <v/>
      </c>
    </row>
    <row r="3972" spans="63:68" ht="20.100000000000001" customHeight="1" x14ac:dyDescent="0.25">
      <c r="BK3972" s="137">
        <v>3125</v>
      </c>
      <c r="BL3972" s="137">
        <f t="shared" si="670"/>
        <v>19.993599999998843</v>
      </c>
      <c r="BM3972" s="137">
        <f t="shared" si="671"/>
        <v>5.5835235222853278E-3</v>
      </c>
      <c r="BN3972" s="137">
        <f t="shared" si="672"/>
        <v>1.3840449337250774E-5</v>
      </c>
      <c r="BO3972" s="137">
        <f t="shared" si="673"/>
        <v>1.3840449337250774E-5</v>
      </c>
      <c r="BP3972" s="137" t="str">
        <f t="shared" si="669"/>
        <v/>
      </c>
    </row>
    <row r="3973" spans="63:68" ht="20.100000000000001" customHeight="1" x14ac:dyDescent="0.25">
      <c r="BK3973" s="137">
        <v>3126</v>
      </c>
      <c r="BL3973" s="137">
        <f t="shared" si="670"/>
        <v>19.999999999998842</v>
      </c>
      <c r="BM3973" s="137">
        <f t="shared" si="671"/>
        <v>5.569683072948077E-3</v>
      </c>
      <c r="BN3973" s="137">
        <f t="shared" si="672"/>
        <v>1.3807272088372027E-5</v>
      </c>
      <c r="BO3973" s="137">
        <f t="shared" si="673"/>
        <v>1.3807272088372027E-5</v>
      </c>
      <c r="BP3973" s="137" t="str">
        <f t="shared" si="669"/>
        <v/>
      </c>
    </row>
    <row r="3974" spans="63:68" ht="20.100000000000001" customHeight="1" x14ac:dyDescent="0.25">
      <c r="BK3974" s="137">
        <v>3127</v>
      </c>
      <c r="BL3974" s="137">
        <f t="shared" si="670"/>
        <v>20.006399999998841</v>
      </c>
      <c r="BM3974" s="137">
        <f t="shared" si="671"/>
        <v>5.555875800859705E-3</v>
      </c>
      <c r="BN3974" s="137">
        <f t="shared" si="672"/>
        <v>1.3774170844334591E-5</v>
      </c>
      <c r="BO3974" s="137">
        <f t="shared" si="673"/>
        <v>1.3774170844334591E-5</v>
      </c>
      <c r="BP3974" s="137" t="str">
        <f t="shared" si="669"/>
        <v/>
      </c>
    </row>
    <row r="3975" spans="63:68" ht="20.100000000000001" customHeight="1" x14ac:dyDescent="0.25">
      <c r="BK3975" s="137">
        <v>3128</v>
      </c>
      <c r="BL3975" s="137">
        <f t="shared" si="670"/>
        <v>20.01279999999884</v>
      </c>
      <c r="BM3975" s="137">
        <f t="shared" si="671"/>
        <v>5.5421016300153704E-3</v>
      </c>
      <c r="BN3975" s="137">
        <f t="shared" si="672"/>
        <v>1.3741145442123896E-5</v>
      </c>
      <c r="BO3975" s="137">
        <f t="shared" si="673"/>
        <v>1.3741145442123896E-5</v>
      </c>
      <c r="BP3975" s="137" t="str">
        <f t="shared" si="669"/>
        <v/>
      </c>
    </row>
    <row r="3976" spans="63:68" ht="20.100000000000001" customHeight="1" x14ac:dyDescent="0.25">
      <c r="BK3976" s="137">
        <v>3129</v>
      </c>
      <c r="BL3976" s="137">
        <f t="shared" si="670"/>
        <v>20.01919999999884</v>
      </c>
      <c r="BM3976" s="137">
        <f t="shared" si="671"/>
        <v>5.5283604845732465E-3</v>
      </c>
      <c r="BN3976" s="137">
        <f t="shared" si="672"/>
        <v>1.3708195719014209E-5</v>
      </c>
      <c r="BO3976" s="137">
        <f t="shared" si="673"/>
        <v>1.3708195719014209E-5</v>
      </c>
      <c r="BP3976" s="137" t="str">
        <f t="shared" si="669"/>
        <v/>
      </c>
    </row>
    <row r="3977" spans="63:68" ht="20.100000000000001" customHeight="1" x14ac:dyDescent="0.25">
      <c r="BK3977" s="137">
        <v>3130</v>
      </c>
      <c r="BL3977" s="137">
        <f t="shared" si="670"/>
        <v>20.025599999998839</v>
      </c>
      <c r="BM3977" s="137">
        <f t="shared" si="671"/>
        <v>5.5146522888542323E-3</v>
      </c>
      <c r="BN3977" s="137">
        <f t="shared" si="672"/>
        <v>1.3675321512569491E-5</v>
      </c>
      <c r="BO3977" s="137">
        <f t="shared" si="673"/>
        <v>1.3675321512569491E-5</v>
      </c>
      <c r="BP3977" s="137" t="str">
        <f t="shared" si="669"/>
        <v/>
      </c>
    </row>
    <row r="3978" spans="63:68" ht="20.100000000000001" customHeight="1" x14ac:dyDescent="0.25">
      <c r="BK3978" s="137">
        <v>3131</v>
      </c>
      <c r="BL3978" s="137">
        <f t="shared" si="670"/>
        <v>20.031999999998838</v>
      </c>
      <c r="BM3978" s="137">
        <f t="shared" si="671"/>
        <v>5.5009769673416628E-3</v>
      </c>
      <c r="BN3978" s="137">
        <f t="shared" si="672"/>
        <v>1.3642522660718866E-5</v>
      </c>
      <c r="BO3978" s="137">
        <f t="shared" si="673"/>
        <v>1.3642522660718866E-5</v>
      </c>
      <c r="BP3978" s="137" t="str">
        <f t="shared" si="669"/>
        <v/>
      </c>
    </row>
    <row r="3979" spans="63:68" ht="20.100000000000001" customHeight="1" x14ac:dyDescent="0.25">
      <c r="BK3979" s="137">
        <v>3132</v>
      </c>
      <c r="BL3979" s="137">
        <f t="shared" si="670"/>
        <v>20.038399999998838</v>
      </c>
      <c r="BM3979" s="137">
        <f t="shared" si="671"/>
        <v>5.4873344446809439E-3</v>
      </c>
      <c r="BN3979" s="137">
        <f t="shared" si="672"/>
        <v>1.3609799001651664E-5</v>
      </c>
      <c r="BO3979" s="137">
        <f t="shared" si="673"/>
        <v>1.3609799001651664E-5</v>
      </c>
      <c r="BP3979" s="137" t="str">
        <f t="shared" si="669"/>
        <v/>
      </c>
    </row>
    <row r="3980" spans="63:68" ht="20.100000000000001" customHeight="1" x14ac:dyDescent="0.25">
      <c r="BK3980" s="137">
        <v>3133</v>
      </c>
      <c r="BL3980" s="137">
        <f t="shared" si="670"/>
        <v>20.044799999998837</v>
      </c>
      <c r="BM3980" s="137">
        <f t="shared" si="671"/>
        <v>5.4737246456792923E-3</v>
      </c>
      <c r="BN3980" s="137">
        <f t="shared" si="672"/>
        <v>1.3577150373913702E-5</v>
      </c>
      <c r="BO3980" s="137">
        <f t="shared" si="673"/>
        <v>1.3577150373913702E-5</v>
      </c>
      <c r="BP3980" s="137" t="str">
        <f t="shared" si="669"/>
        <v/>
      </c>
    </row>
    <row r="3981" spans="63:68" ht="20.100000000000001" customHeight="1" x14ac:dyDescent="0.25">
      <c r="BK3981" s="137">
        <v>3134</v>
      </c>
      <c r="BL3981" s="137">
        <f t="shared" si="670"/>
        <v>20.051199999998836</v>
      </c>
      <c r="BM3981" s="137">
        <f t="shared" si="671"/>
        <v>5.4601474953053786E-3</v>
      </c>
      <c r="BN3981" s="137">
        <f t="shared" si="672"/>
        <v>1.3544576616330087E-5</v>
      </c>
      <c r="BO3981" s="137">
        <f t="shared" si="673"/>
        <v>1.3544576616330087E-5</v>
      </c>
      <c r="BP3981" s="137" t="str">
        <f t="shared" si="669"/>
        <v/>
      </c>
    </row>
    <row r="3982" spans="63:68" ht="20.100000000000001" customHeight="1" x14ac:dyDescent="0.25">
      <c r="BK3982" s="137">
        <v>3135</v>
      </c>
      <c r="BL3982" s="137">
        <f t="shared" si="670"/>
        <v>20.057599999998835</v>
      </c>
      <c r="BM3982" s="137">
        <f t="shared" si="671"/>
        <v>5.4466029186890485E-3</v>
      </c>
      <c r="BN3982" s="137">
        <f t="shared" si="672"/>
        <v>1.3512077568052921E-5</v>
      </c>
      <c r="BO3982" s="137">
        <f t="shared" si="673"/>
        <v>1.3512077568052921E-5</v>
      </c>
      <c r="BP3982" s="137" t="str">
        <f t="shared" si="669"/>
        <v/>
      </c>
    </row>
    <row r="3983" spans="63:68" ht="20.100000000000001" customHeight="1" x14ac:dyDescent="0.25">
      <c r="BK3983" s="137">
        <v>3136</v>
      </c>
      <c r="BL3983" s="137">
        <f t="shared" si="670"/>
        <v>20.063999999998835</v>
      </c>
      <c r="BM3983" s="137">
        <f t="shared" si="671"/>
        <v>5.4330908411209956E-3</v>
      </c>
      <c r="BN3983" s="137">
        <f t="shared" si="672"/>
        <v>1.3479653068548293E-5</v>
      </c>
      <c r="BO3983" s="137">
        <f t="shared" si="673"/>
        <v>1.3479653068548293E-5</v>
      </c>
      <c r="BP3983" s="137" t="str">
        <f t="shared" si="669"/>
        <v/>
      </c>
    </row>
    <row r="3984" spans="63:68" ht="20.100000000000001" customHeight="1" x14ac:dyDescent="0.25">
      <c r="BK3984" s="137">
        <v>3137</v>
      </c>
      <c r="BL3984" s="137">
        <f t="shared" si="670"/>
        <v>20.070399999998834</v>
      </c>
      <c r="BM3984" s="137">
        <f t="shared" si="671"/>
        <v>5.4196111880524473E-3</v>
      </c>
      <c r="BN3984" s="137">
        <f t="shared" si="672"/>
        <v>1.3447302957584131E-5</v>
      </c>
      <c r="BO3984" s="137">
        <f t="shared" si="673"/>
        <v>1.3447302957584131E-5</v>
      </c>
      <c r="BP3984" s="137" t="str">
        <f t="shared" ref="BP3984:BP4047" si="674">IF($BM3984&lt;(1-$BI$860),$BN3984,"")</f>
        <v/>
      </c>
    </row>
    <row r="3985" spans="63:68" ht="20.100000000000001" customHeight="1" x14ac:dyDescent="0.25">
      <c r="BK3985" s="137">
        <v>3138</v>
      </c>
      <c r="BL3985" s="137">
        <f t="shared" si="670"/>
        <v>20.076799999998833</v>
      </c>
      <c r="BM3985" s="137">
        <f t="shared" si="671"/>
        <v>5.4061638850948631E-3</v>
      </c>
      <c r="BN3985" s="137">
        <f t="shared" si="672"/>
        <v>1.3415027075225003E-5</v>
      </c>
      <c r="BO3985" s="137">
        <f t="shared" si="673"/>
        <v>1.3415027075225003E-5</v>
      </c>
      <c r="BP3985" s="137" t="str">
        <f t="shared" si="674"/>
        <v/>
      </c>
    </row>
    <row r="3986" spans="63:68" ht="20.100000000000001" customHeight="1" x14ac:dyDescent="0.25">
      <c r="BK3986" s="137">
        <v>3139</v>
      </c>
      <c r="BL3986" s="137">
        <f t="shared" si="670"/>
        <v>20.083199999998833</v>
      </c>
      <c r="BM3986" s="137">
        <f t="shared" si="671"/>
        <v>5.3927488580196381E-3</v>
      </c>
      <c r="BN3986" s="137">
        <f t="shared" si="672"/>
        <v>1.3382825261901501E-5</v>
      </c>
      <c r="BO3986" s="137">
        <f t="shared" si="673"/>
        <v>1.3382825261901501E-5</v>
      </c>
      <c r="BP3986" s="137" t="str">
        <f t="shared" si="674"/>
        <v/>
      </c>
    </row>
    <row r="3987" spans="63:68" ht="20.100000000000001" customHeight="1" x14ac:dyDescent="0.25">
      <c r="BK3987" s="137">
        <v>3140</v>
      </c>
      <c r="BL3987" s="137">
        <f t="shared" si="670"/>
        <v>20.089599999998832</v>
      </c>
      <c r="BM3987" s="137">
        <f t="shared" si="671"/>
        <v>5.3793660327577366E-3</v>
      </c>
      <c r="BN3987" s="137">
        <f t="shared" si="672"/>
        <v>1.3350697358275807E-5</v>
      </c>
      <c r="BO3987" s="137">
        <f t="shared" si="673"/>
        <v>1.3350697358275807E-5</v>
      </c>
      <c r="BP3987" s="137" t="str">
        <f t="shared" si="674"/>
        <v/>
      </c>
    </row>
    <row r="3988" spans="63:68" ht="20.100000000000001" customHeight="1" x14ac:dyDescent="0.25">
      <c r="BK3988" s="137">
        <v>3141</v>
      </c>
      <c r="BL3988" s="137">
        <f t="shared" si="670"/>
        <v>20.095999999998831</v>
      </c>
      <c r="BM3988" s="137">
        <f t="shared" si="671"/>
        <v>5.3660153353994608E-3</v>
      </c>
      <c r="BN3988" s="137">
        <f t="shared" si="672"/>
        <v>1.3318643205359644E-5</v>
      </c>
      <c r="BO3988" s="137">
        <f t="shared" si="673"/>
        <v>1.3318643205359644E-5</v>
      </c>
      <c r="BP3988" s="137" t="str">
        <f t="shared" si="674"/>
        <v/>
      </c>
    </row>
    <row r="3989" spans="63:68" ht="20.100000000000001" customHeight="1" x14ac:dyDescent="0.25">
      <c r="BK3989" s="137">
        <v>3142</v>
      </c>
      <c r="BL3989" s="137">
        <f t="shared" si="670"/>
        <v>20.102399999998831</v>
      </c>
      <c r="BM3989" s="137">
        <f t="shared" si="671"/>
        <v>5.3526966921941012E-3</v>
      </c>
      <c r="BN3989" s="137">
        <f t="shared" si="672"/>
        <v>1.3286662644483929E-5</v>
      </c>
      <c r="BO3989" s="137">
        <f t="shared" si="673"/>
        <v>1.3286662644483929E-5</v>
      </c>
      <c r="BP3989" s="137" t="str">
        <f t="shared" si="674"/>
        <v/>
      </c>
    </row>
    <row r="3990" spans="63:68" ht="20.100000000000001" customHeight="1" x14ac:dyDescent="0.25">
      <c r="BK3990" s="137">
        <v>3143</v>
      </c>
      <c r="BL3990" s="137">
        <f t="shared" si="670"/>
        <v>20.10879999999883</v>
      </c>
      <c r="BM3990" s="137">
        <f t="shared" si="671"/>
        <v>5.3394100295496173E-3</v>
      </c>
      <c r="BN3990" s="137">
        <f t="shared" si="672"/>
        <v>1.3254755517276215E-5</v>
      </c>
      <c r="BO3990" s="137">
        <f t="shared" si="673"/>
        <v>1.3254755517276215E-5</v>
      </c>
      <c r="BP3990" s="137" t="str">
        <f t="shared" si="674"/>
        <v/>
      </c>
    </row>
    <row r="3991" spans="63:68" ht="20.100000000000001" customHeight="1" x14ac:dyDescent="0.25">
      <c r="BK3991" s="137">
        <v>3144</v>
      </c>
      <c r="BL3991" s="137">
        <f t="shared" si="670"/>
        <v>20.115199999998829</v>
      </c>
      <c r="BM3991" s="137">
        <f t="shared" si="671"/>
        <v>5.326155274032341E-3</v>
      </c>
      <c r="BN3991" s="137">
        <f t="shared" si="672"/>
        <v>1.3222921665646814E-5</v>
      </c>
      <c r="BO3991" s="137">
        <f t="shared" si="673"/>
        <v>1.3222921665646814E-5</v>
      </c>
      <c r="BP3991" s="137" t="str">
        <f t="shared" si="674"/>
        <v/>
      </c>
    </row>
    <row r="3992" spans="63:68" ht="20.100000000000001" customHeight="1" x14ac:dyDescent="0.25">
      <c r="BK3992" s="137">
        <v>3145</v>
      </c>
      <c r="BL3992" s="137">
        <f t="shared" si="670"/>
        <v>20.121599999998828</v>
      </c>
      <c r="BM3992" s="137">
        <f t="shared" si="671"/>
        <v>5.3129323523666942E-3</v>
      </c>
      <c r="BN3992" s="137">
        <f t="shared" si="672"/>
        <v>1.3191160931843443E-5</v>
      </c>
      <c r="BO3992" s="137">
        <f t="shared" si="673"/>
        <v>1.3191160931843443E-5</v>
      </c>
      <c r="BP3992" s="137" t="str">
        <f t="shared" si="674"/>
        <v/>
      </c>
    </row>
    <row r="3993" spans="63:68" ht="20.100000000000001" customHeight="1" x14ac:dyDescent="0.25">
      <c r="BK3993" s="137">
        <v>3146</v>
      </c>
      <c r="BL3993" s="137">
        <f t="shared" si="670"/>
        <v>20.127999999998828</v>
      </c>
      <c r="BM3993" s="137">
        <f t="shared" si="671"/>
        <v>5.2997411914348508E-3</v>
      </c>
      <c r="BN3993" s="137">
        <f t="shared" si="672"/>
        <v>1.3159473158423467E-5</v>
      </c>
      <c r="BO3993" s="137">
        <f t="shared" si="673"/>
        <v>1.3159473158423467E-5</v>
      </c>
      <c r="BP3993" s="137" t="str">
        <f t="shared" si="674"/>
        <v/>
      </c>
    </row>
    <row r="3994" spans="63:68" ht="20.100000000000001" customHeight="1" x14ac:dyDescent="0.25">
      <c r="BK3994" s="137">
        <v>3147</v>
      </c>
      <c r="BL3994" s="137">
        <f t="shared" si="670"/>
        <v>20.134399999998827</v>
      </c>
      <c r="BM3994" s="137">
        <f t="shared" si="671"/>
        <v>5.2865817182764273E-3</v>
      </c>
      <c r="BN3994" s="137">
        <f t="shared" si="672"/>
        <v>1.3127858188209662E-5</v>
      </c>
      <c r="BO3994" s="137">
        <f t="shared" si="673"/>
        <v>1.3127858188209662E-5</v>
      </c>
      <c r="BP3994" s="137" t="str">
        <f t="shared" si="674"/>
        <v/>
      </c>
    </row>
    <row r="3995" spans="63:68" ht="20.100000000000001" customHeight="1" x14ac:dyDescent="0.25">
      <c r="BK3995" s="137">
        <v>3148</v>
      </c>
      <c r="BL3995" s="137">
        <f t="shared" si="670"/>
        <v>20.140799999998826</v>
      </c>
      <c r="BM3995" s="137">
        <f t="shared" si="671"/>
        <v>5.2734538600882177E-3</v>
      </c>
      <c r="BN3995" s="137">
        <f t="shared" si="672"/>
        <v>1.3096315864363946E-5</v>
      </c>
      <c r="BO3995" s="137">
        <f t="shared" si="673"/>
        <v>1.3096315864363946E-5</v>
      </c>
      <c r="BP3995" s="137" t="str">
        <f t="shared" si="674"/>
        <v/>
      </c>
    </row>
    <row r="3996" spans="63:68" ht="20.100000000000001" customHeight="1" x14ac:dyDescent="0.25">
      <c r="BK3996" s="137">
        <v>3149</v>
      </c>
      <c r="BL3996" s="137">
        <f t="shared" si="670"/>
        <v>20.147199999998826</v>
      </c>
      <c r="BM3996" s="137">
        <f t="shared" si="671"/>
        <v>5.2603575442238537E-3</v>
      </c>
      <c r="BN3996" s="137">
        <f t="shared" si="672"/>
        <v>1.3064846030365687E-5</v>
      </c>
      <c r="BO3996" s="137">
        <f t="shared" si="673"/>
        <v>1.3064846030365687E-5</v>
      </c>
      <c r="BP3996" s="137" t="str">
        <f t="shared" si="674"/>
        <v/>
      </c>
    </row>
    <row r="3997" spans="63:68" ht="20.100000000000001" customHeight="1" x14ac:dyDescent="0.25">
      <c r="BK3997" s="137">
        <v>3150</v>
      </c>
      <c r="BL3997" s="137">
        <f t="shared" si="670"/>
        <v>20.153599999998825</v>
      </c>
      <c r="BM3997" s="137">
        <f t="shared" si="671"/>
        <v>5.247292698193488E-3</v>
      </c>
      <c r="BN3997" s="137">
        <f t="shared" si="672"/>
        <v>1.3033448529959669E-5</v>
      </c>
      <c r="BO3997" s="137">
        <f t="shared" si="673"/>
        <v>1.3033448529959669E-5</v>
      </c>
      <c r="BP3997" s="137" t="str">
        <f t="shared" si="674"/>
        <v/>
      </c>
    </row>
    <row r="3998" spans="63:68" ht="20.100000000000001" customHeight="1" x14ac:dyDescent="0.25">
      <c r="BK3998" s="137">
        <v>3151</v>
      </c>
      <c r="BL3998" s="137">
        <f t="shared" si="670"/>
        <v>20.159999999998824</v>
      </c>
      <c r="BM3998" s="137">
        <f t="shared" si="671"/>
        <v>5.2342592496635284E-3</v>
      </c>
      <c r="BN3998" s="137">
        <f t="shared" si="672"/>
        <v>1.3002123207206395E-5</v>
      </c>
      <c r="BO3998" s="137">
        <f t="shared" si="673"/>
        <v>1.3002123207206395E-5</v>
      </c>
      <c r="BP3998" s="137" t="str">
        <f t="shared" si="674"/>
        <v/>
      </c>
    </row>
    <row r="3999" spans="63:68" ht="20.100000000000001" customHeight="1" x14ac:dyDescent="0.25">
      <c r="BK3999" s="137">
        <v>3152</v>
      </c>
      <c r="BL3999" s="137">
        <f t="shared" si="670"/>
        <v>20.166399999998823</v>
      </c>
      <c r="BM3999" s="137">
        <f t="shared" si="671"/>
        <v>5.221257126456322E-3</v>
      </c>
      <c r="BN3999" s="137">
        <f t="shared" si="672"/>
        <v>1.2970869906498567E-5</v>
      </c>
      <c r="BO3999" s="137">
        <f t="shared" si="673"/>
        <v>1.2970869906498567E-5</v>
      </c>
      <c r="BP3999" s="137" t="str">
        <f t="shared" si="674"/>
        <v/>
      </c>
    </row>
    <row r="4000" spans="63:68" ht="20.100000000000001" customHeight="1" x14ac:dyDescent="0.25">
      <c r="BK4000" s="137">
        <v>3153</v>
      </c>
      <c r="BL4000" s="137">
        <f t="shared" si="670"/>
        <v>20.172799999998823</v>
      </c>
      <c r="BM4000" s="137">
        <f t="shared" si="671"/>
        <v>5.2082862565498234E-3</v>
      </c>
      <c r="BN4000" s="137">
        <f t="shared" si="672"/>
        <v>1.2939688472490829E-5</v>
      </c>
      <c r="BO4000" s="137">
        <f t="shared" si="673"/>
        <v>1.2939688472490829E-5</v>
      </c>
      <c r="BP4000" s="137" t="str">
        <f t="shared" si="674"/>
        <v/>
      </c>
    </row>
    <row r="4001" spans="63:68" ht="20.100000000000001" customHeight="1" x14ac:dyDescent="0.25">
      <c r="BK4001" s="137">
        <v>3154</v>
      </c>
      <c r="BL4001" s="137">
        <f t="shared" si="670"/>
        <v>20.179199999998822</v>
      </c>
      <c r="BM4001" s="137">
        <f t="shared" si="671"/>
        <v>5.1953465680773326E-3</v>
      </c>
      <c r="BN4001" s="137">
        <f t="shared" si="672"/>
        <v>1.2908578750166558E-5</v>
      </c>
      <c r="BO4001" s="137">
        <f t="shared" si="673"/>
        <v>1.2908578750166558E-5</v>
      </c>
      <c r="BP4001" s="137" t="str">
        <f t="shared" si="674"/>
        <v/>
      </c>
    </row>
    <row r="4002" spans="63:68" ht="20.100000000000001" customHeight="1" x14ac:dyDescent="0.25">
      <c r="BK4002" s="137">
        <v>3155</v>
      </c>
      <c r="BL4002" s="137">
        <f t="shared" si="670"/>
        <v>20.185599999998821</v>
      </c>
      <c r="BM4002" s="137">
        <f t="shared" si="671"/>
        <v>5.182437989327166E-3</v>
      </c>
      <c r="BN4002" s="137">
        <f t="shared" si="672"/>
        <v>1.2877540584784949E-5</v>
      </c>
      <c r="BO4002" s="137">
        <f t="shared" si="673"/>
        <v>1.2877540584784949E-5</v>
      </c>
      <c r="BP4002" s="137" t="str">
        <f t="shared" si="674"/>
        <v/>
      </c>
    </row>
    <row r="4003" spans="63:68" ht="20.100000000000001" customHeight="1" x14ac:dyDescent="0.25">
      <c r="BK4003" s="137">
        <v>3156</v>
      </c>
      <c r="BL4003" s="137">
        <f t="shared" si="670"/>
        <v>20.191999999998821</v>
      </c>
      <c r="BM4003" s="137">
        <f t="shared" si="671"/>
        <v>5.1695604487423811E-3</v>
      </c>
      <c r="BN4003" s="137">
        <f t="shared" si="672"/>
        <v>1.2846573821962554E-5</v>
      </c>
      <c r="BO4003" s="137">
        <f t="shared" si="673"/>
        <v>1.2846573821962554E-5</v>
      </c>
      <c r="BP4003" s="137" t="str">
        <f t="shared" si="674"/>
        <v/>
      </c>
    </row>
    <row r="4004" spans="63:68" ht="20.100000000000001" customHeight="1" x14ac:dyDescent="0.25">
      <c r="BK4004" s="137">
        <v>3157</v>
      </c>
      <c r="BL4004" s="137">
        <f t="shared" si="670"/>
        <v>20.19839999999882</v>
      </c>
      <c r="BM4004" s="137">
        <f t="shared" si="671"/>
        <v>5.1567138749204185E-3</v>
      </c>
      <c r="BN4004" s="137">
        <f t="shared" si="672"/>
        <v>1.2815678307543169E-5</v>
      </c>
      <c r="BO4004" s="137">
        <f t="shared" si="673"/>
        <v>1.2815678307543169E-5</v>
      </c>
      <c r="BP4004" s="137" t="str">
        <f t="shared" si="674"/>
        <v/>
      </c>
    </row>
    <row r="4005" spans="63:68" ht="20.100000000000001" customHeight="1" x14ac:dyDescent="0.25">
      <c r="BK4005" s="137">
        <v>3158</v>
      </c>
      <c r="BL4005" s="137">
        <f t="shared" ref="BL4005:BL4068" si="675">BL4004+$BO$845</f>
        <v>20.204799999998819</v>
      </c>
      <c r="BM4005" s="137">
        <f t="shared" ref="BM4005:BM4068" si="676">_xlfn.CHISQ.DIST.RT(BL4005,7)</f>
        <v>5.1438981966128753E-3</v>
      </c>
      <c r="BN4005" s="137">
        <f t="shared" ref="BN4005:BN4068" si="677">BM4005-BM4006</f>
        <v>1.2784853887718405E-5</v>
      </c>
      <c r="BO4005" s="137">
        <f t="shared" ref="BO4005:BO4068" si="678">IF(BM4005&lt;(1-$BI$852),BN4005,"")</f>
        <v>1.2784853887718405E-5</v>
      </c>
      <c r="BP4005" s="137" t="str">
        <f t="shared" si="674"/>
        <v/>
      </c>
    </row>
    <row r="4006" spans="63:68" ht="20.100000000000001" customHeight="1" x14ac:dyDescent="0.25">
      <c r="BK4006" s="137">
        <v>3159</v>
      </c>
      <c r="BL4006" s="137">
        <f t="shared" si="675"/>
        <v>20.211199999998819</v>
      </c>
      <c r="BM4006" s="137">
        <f t="shared" si="676"/>
        <v>5.1311133427251569E-3</v>
      </c>
      <c r="BN4006" s="137">
        <f t="shared" si="677"/>
        <v>1.2754100408966101E-5</v>
      </c>
      <c r="BO4006" s="137">
        <f t="shared" si="678"/>
        <v>1.2754100408966101E-5</v>
      </c>
      <c r="BP4006" s="137" t="str">
        <f t="shared" si="674"/>
        <v/>
      </c>
    </row>
    <row r="4007" spans="63:68" ht="20.100000000000001" customHeight="1" x14ac:dyDescent="0.25">
      <c r="BK4007" s="137">
        <v>3160</v>
      </c>
      <c r="BL4007" s="137">
        <f t="shared" si="675"/>
        <v>20.217599999998818</v>
      </c>
      <c r="BM4007" s="137">
        <f t="shared" si="676"/>
        <v>5.1183592423161908E-3</v>
      </c>
      <c r="BN4007" s="137">
        <f t="shared" si="677"/>
        <v>1.2723417718059002E-5</v>
      </c>
      <c r="BO4007" s="137">
        <f t="shared" si="678"/>
        <v>1.2723417718059002E-5</v>
      </c>
      <c r="BP4007" s="137" t="str">
        <f t="shared" si="674"/>
        <v/>
      </c>
    </row>
    <row r="4008" spans="63:68" ht="20.100000000000001" customHeight="1" x14ac:dyDescent="0.25">
      <c r="BK4008" s="137">
        <v>3161</v>
      </c>
      <c r="BL4008" s="137">
        <f t="shared" si="675"/>
        <v>20.223999999998817</v>
      </c>
      <c r="BM4008" s="137">
        <f t="shared" si="676"/>
        <v>5.1056358245981318E-3</v>
      </c>
      <c r="BN4008" s="137">
        <f t="shared" si="677"/>
        <v>1.2692805662107252E-5</v>
      </c>
      <c r="BO4008" s="137">
        <f t="shared" si="678"/>
        <v>1.2692805662107252E-5</v>
      </c>
      <c r="BP4008" s="137" t="str">
        <f t="shared" si="674"/>
        <v/>
      </c>
    </row>
    <row r="4009" spans="63:68" ht="20.100000000000001" customHeight="1" x14ac:dyDescent="0.25">
      <c r="BK4009" s="137">
        <v>3162</v>
      </c>
      <c r="BL4009" s="137">
        <f t="shared" si="675"/>
        <v>20.230399999998816</v>
      </c>
      <c r="BM4009" s="137">
        <f t="shared" si="676"/>
        <v>5.0929430189360246E-3</v>
      </c>
      <c r="BN4009" s="137">
        <f t="shared" si="677"/>
        <v>1.2662264088436105E-5</v>
      </c>
      <c r="BO4009" s="137">
        <f t="shared" si="678"/>
        <v>1.2662264088436105E-5</v>
      </c>
      <c r="BP4009" s="137" t="str">
        <f t="shared" si="674"/>
        <v/>
      </c>
    </row>
    <row r="4010" spans="63:68" ht="20.100000000000001" customHeight="1" x14ac:dyDescent="0.25">
      <c r="BK4010" s="137">
        <v>3163</v>
      </c>
      <c r="BL4010" s="137">
        <f t="shared" si="675"/>
        <v>20.236799999998816</v>
      </c>
      <c r="BM4010" s="137">
        <f t="shared" si="676"/>
        <v>5.0802807548475885E-3</v>
      </c>
      <c r="BN4010" s="137">
        <f t="shared" si="677"/>
        <v>1.2631792844747247E-5</v>
      </c>
      <c r="BO4010" s="137">
        <f t="shared" si="678"/>
        <v>1.2631792844747247E-5</v>
      </c>
      <c r="BP4010" s="137" t="str">
        <f t="shared" si="674"/>
        <v/>
      </c>
    </row>
    <row r="4011" spans="63:68" ht="20.100000000000001" customHeight="1" x14ac:dyDescent="0.25">
      <c r="BK4011" s="137">
        <v>3164</v>
      </c>
      <c r="BL4011" s="137">
        <f t="shared" si="675"/>
        <v>20.243199999998815</v>
      </c>
      <c r="BM4011" s="137">
        <f t="shared" si="676"/>
        <v>5.0676489620028412E-3</v>
      </c>
      <c r="BN4011" s="137">
        <f t="shared" si="677"/>
        <v>1.260139177903033E-5</v>
      </c>
      <c r="BO4011" s="137">
        <f t="shared" si="678"/>
        <v>1.260139177903033E-5</v>
      </c>
      <c r="BP4011" s="137" t="str">
        <f t="shared" si="674"/>
        <v/>
      </c>
    </row>
    <row r="4012" spans="63:68" ht="20.100000000000001" customHeight="1" x14ac:dyDescent="0.25">
      <c r="BK4012" s="137">
        <v>3165</v>
      </c>
      <c r="BL4012" s="137">
        <f t="shared" si="675"/>
        <v>20.249599999998814</v>
      </c>
      <c r="BM4012" s="137">
        <f t="shared" si="676"/>
        <v>5.0550475702238109E-3</v>
      </c>
      <c r="BN4012" s="137">
        <f t="shared" si="677"/>
        <v>1.2571060739505723E-5</v>
      </c>
      <c r="BO4012" s="137">
        <f t="shared" si="678"/>
        <v>1.2571060739505723E-5</v>
      </c>
      <c r="BP4012" s="137" t="str">
        <f t="shared" si="674"/>
        <v/>
      </c>
    </row>
    <row r="4013" spans="63:68" ht="20.100000000000001" customHeight="1" x14ac:dyDescent="0.25">
      <c r="BK4013" s="137">
        <v>3166</v>
      </c>
      <c r="BL4013" s="137">
        <f t="shared" si="675"/>
        <v>20.255999999998814</v>
      </c>
      <c r="BM4013" s="137">
        <f t="shared" si="676"/>
        <v>5.0424765094843052E-3</v>
      </c>
      <c r="BN4013" s="137">
        <f t="shared" si="677"/>
        <v>1.2540799574782373E-5</v>
      </c>
      <c r="BO4013" s="137">
        <f t="shared" si="678"/>
        <v>1.2540799574782373E-5</v>
      </c>
      <c r="BP4013" s="137" t="str">
        <f t="shared" si="674"/>
        <v/>
      </c>
    </row>
    <row r="4014" spans="63:68" ht="20.100000000000001" customHeight="1" x14ac:dyDescent="0.25">
      <c r="BK4014" s="137">
        <v>3167</v>
      </c>
      <c r="BL4014" s="137">
        <f t="shared" si="675"/>
        <v>20.262399999998813</v>
      </c>
      <c r="BM4014" s="137">
        <f t="shared" si="676"/>
        <v>5.0299357099095228E-3</v>
      </c>
      <c r="BN4014" s="137">
        <f t="shared" si="677"/>
        <v>1.2510608133698212E-5</v>
      </c>
      <c r="BO4014" s="137">
        <f t="shared" si="678"/>
        <v>1.2510608133698212E-5</v>
      </c>
      <c r="BP4014" s="137" t="str">
        <f t="shared" si="674"/>
        <v/>
      </c>
    </row>
    <row r="4015" spans="63:68" ht="20.100000000000001" customHeight="1" x14ac:dyDescent="0.25">
      <c r="BK4015" s="137">
        <v>3168</v>
      </c>
      <c r="BL4015" s="137">
        <f t="shared" si="675"/>
        <v>20.268799999998812</v>
      </c>
      <c r="BM4015" s="137">
        <f t="shared" si="676"/>
        <v>5.0174251017758246E-3</v>
      </c>
      <c r="BN4015" s="137">
        <f t="shared" si="677"/>
        <v>1.2480486265413829E-5</v>
      </c>
      <c r="BO4015" s="137">
        <f t="shared" si="678"/>
        <v>1.2480486265413829E-5</v>
      </c>
      <c r="BP4015" s="137" t="str">
        <f t="shared" si="674"/>
        <v/>
      </c>
    </row>
    <row r="4016" spans="63:68" ht="20.100000000000001" customHeight="1" x14ac:dyDescent="0.25">
      <c r="BK4016" s="137">
        <v>3169</v>
      </c>
      <c r="BL4016" s="137">
        <f t="shared" si="675"/>
        <v>20.275199999998812</v>
      </c>
      <c r="BM4016" s="137">
        <f t="shared" si="676"/>
        <v>5.0049446155104108E-3</v>
      </c>
      <c r="BN4016" s="137">
        <f t="shared" si="677"/>
        <v>1.2450433819391656E-5</v>
      </c>
      <c r="BO4016" s="137">
        <f t="shared" si="678"/>
        <v>1.2450433819391656E-5</v>
      </c>
      <c r="BP4016" s="137" t="str">
        <f t="shared" si="674"/>
        <v/>
      </c>
    </row>
    <row r="4017" spans="63:68" ht="20.100000000000001" customHeight="1" x14ac:dyDescent="0.25">
      <c r="BK4017" s="137">
        <v>3170</v>
      </c>
      <c r="BL4017" s="137">
        <f t="shared" si="675"/>
        <v>20.281599999998811</v>
      </c>
      <c r="BM4017" s="137">
        <f t="shared" si="676"/>
        <v>4.9924941816910191E-3</v>
      </c>
      <c r="BN4017" s="137">
        <f t="shared" si="677"/>
        <v>1.242045064536821E-5</v>
      </c>
      <c r="BO4017" s="137">
        <f t="shared" si="678"/>
        <v>1.242045064536821E-5</v>
      </c>
      <c r="BP4017" s="137" t="str">
        <f t="shared" si="674"/>
        <v/>
      </c>
    </row>
    <row r="4018" spans="63:68" ht="20.100000000000001" customHeight="1" x14ac:dyDescent="0.25">
      <c r="BK4018" s="137">
        <v>3171</v>
      </c>
      <c r="BL4018" s="137">
        <f t="shared" si="675"/>
        <v>20.28799999999881</v>
      </c>
      <c r="BM4018" s="137">
        <f t="shared" si="676"/>
        <v>4.9800737310456509E-3</v>
      </c>
      <c r="BN4018" s="137">
        <f t="shared" si="677"/>
        <v>1.2390536593377514E-5</v>
      </c>
      <c r="BO4018" s="137">
        <f t="shared" si="678"/>
        <v>1.2390536593377514E-5</v>
      </c>
      <c r="BP4018" s="137" t="str">
        <f t="shared" si="674"/>
        <v/>
      </c>
    </row>
    <row r="4019" spans="63:68" ht="20.100000000000001" customHeight="1" x14ac:dyDescent="0.25">
      <c r="BK4019" s="137">
        <v>3172</v>
      </c>
      <c r="BL4019" s="137">
        <f t="shared" si="675"/>
        <v>20.294399999998809</v>
      </c>
      <c r="BM4019" s="137">
        <f t="shared" si="676"/>
        <v>4.9676831944522734E-3</v>
      </c>
      <c r="BN4019" s="137">
        <f t="shared" si="677"/>
        <v>1.2360691513761506E-5</v>
      </c>
      <c r="BO4019" s="137">
        <f t="shared" si="678"/>
        <v>1.2360691513761506E-5</v>
      </c>
      <c r="BP4019" s="137" t="str">
        <f t="shared" si="674"/>
        <v/>
      </c>
    </row>
    <row r="4020" spans="63:68" ht="20.100000000000001" customHeight="1" x14ac:dyDescent="0.25">
      <c r="BK4020" s="137">
        <v>3173</v>
      </c>
      <c r="BL4020" s="137">
        <f t="shared" si="675"/>
        <v>20.300799999998809</v>
      </c>
      <c r="BM4020" s="137">
        <f t="shared" si="676"/>
        <v>4.9553225029385119E-3</v>
      </c>
      <c r="BN4020" s="137">
        <f t="shared" si="677"/>
        <v>1.2330915257157023E-5</v>
      </c>
      <c r="BO4020" s="137">
        <f t="shared" si="678"/>
        <v>1.2330915257157023E-5</v>
      </c>
      <c r="BP4020" s="137" t="str">
        <f t="shared" si="674"/>
        <v/>
      </c>
    </row>
    <row r="4021" spans="63:68" ht="20.100000000000001" customHeight="1" x14ac:dyDescent="0.25">
      <c r="BK4021" s="137">
        <v>3174</v>
      </c>
      <c r="BL4021" s="137">
        <f t="shared" si="675"/>
        <v>20.307199999998808</v>
      </c>
      <c r="BM4021" s="137">
        <f t="shared" si="676"/>
        <v>4.9429915876813548E-3</v>
      </c>
      <c r="BN4021" s="137">
        <f t="shared" si="677"/>
        <v>1.230120767446892E-5</v>
      </c>
      <c r="BO4021" s="137">
        <f t="shared" si="678"/>
        <v>1.230120767446892E-5</v>
      </c>
      <c r="BP4021" s="137" t="str">
        <f t="shared" si="674"/>
        <v/>
      </c>
    </row>
    <row r="4022" spans="63:68" ht="20.100000000000001" customHeight="1" x14ac:dyDescent="0.25">
      <c r="BK4022" s="137">
        <v>3175</v>
      </c>
      <c r="BL4022" s="137">
        <f t="shared" si="675"/>
        <v>20.313599999998807</v>
      </c>
      <c r="BM4022" s="137">
        <f t="shared" si="676"/>
        <v>4.9306903800068859E-3</v>
      </c>
      <c r="BN4022" s="137">
        <f t="shared" si="677"/>
        <v>1.2271568616913434E-5</v>
      </c>
      <c r="BO4022" s="137">
        <f t="shared" si="678"/>
        <v>1.2271568616913434E-5</v>
      </c>
      <c r="BP4022" s="137" t="str">
        <f t="shared" si="674"/>
        <v/>
      </c>
    </row>
    <row r="4023" spans="63:68" ht="20.100000000000001" customHeight="1" x14ac:dyDescent="0.25">
      <c r="BK4023" s="137">
        <v>3176</v>
      </c>
      <c r="BL4023" s="137">
        <f t="shared" si="675"/>
        <v>20.319999999998807</v>
      </c>
      <c r="BM4023" s="137">
        <f t="shared" si="676"/>
        <v>4.9184188113899725E-3</v>
      </c>
      <c r="BN4023" s="137">
        <f t="shared" si="677"/>
        <v>1.2241997935998235E-5</v>
      </c>
      <c r="BO4023" s="137">
        <f t="shared" si="678"/>
        <v>1.2241997935998235E-5</v>
      </c>
      <c r="BP4023" s="137" t="str">
        <f t="shared" si="674"/>
        <v/>
      </c>
    </row>
    <row r="4024" spans="63:68" ht="20.100000000000001" customHeight="1" x14ac:dyDescent="0.25">
      <c r="BK4024" s="137">
        <v>3177</v>
      </c>
      <c r="BL4024" s="137">
        <f t="shared" si="675"/>
        <v>20.326399999998806</v>
      </c>
      <c r="BM4024" s="137">
        <f t="shared" si="676"/>
        <v>4.9061768134539743E-3</v>
      </c>
      <c r="BN4024" s="137">
        <f t="shared" si="677"/>
        <v>1.2212495483506815E-5</v>
      </c>
      <c r="BO4024" s="137">
        <f t="shared" si="678"/>
        <v>1.2212495483506815E-5</v>
      </c>
      <c r="BP4024" s="137" t="str">
        <f t="shared" si="674"/>
        <v/>
      </c>
    </row>
    <row r="4025" spans="63:68" ht="20.100000000000001" customHeight="1" x14ac:dyDescent="0.25">
      <c r="BK4025" s="137">
        <v>3178</v>
      </c>
      <c r="BL4025" s="137">
        <f t="shared" si="675"/>
        <v>20.332799999998805</v>
      </c>
      <c r="BM4025" s="137">
        <f t="shared" si="676"/>
        <v>4.8939643179704674E-3</v>
      </c>
      <c r="BN4025" s="137">
        <f t="shared" si="677"/>
        <v>1.2183061111555732E-5</v>
      </c>
      <c r="BO4025" s="137">
        <f t="shared" si="678"/>
        <v>1.2183061111555732E-5</v>
      </c>
      <c r="BP4025" s="137" t="str">
        <f t="shared" si="674"/>
        <v/>
      </c>
    </row>
    <row r="4026" spans="63:68" ht="20.100000000000001" customHeight="1" x14ac:dyDescent="0.25">
      <c r="BK4026" s="137">
        <v>3179</v>
      </c>
      <c r="BL4026" s="137">
        <f t="shared" si="675"/>
        <v>20.339199999998804</v>
      </c>
      <c r="BM4026" s="137">
        <f t="shared" si="676"/>
        <v>4.8817812568589117E-3</v>
      </c>
      <c r="BN4026" s="137">
        <f t="shared" si="677"/>
        <v>1.2153694672478385E-5</v>
      </c>
      <c r="BO4026" s="137">
        <f t="shared" si="678"/>
        <v>1.2153694672478385E-5</v>
      </c>
      <c r="BP4026" s="137" t="str">
        <f t="shared" si="674"/>
        <v/>
      </c>
    </row>
    <row r="4027" spans="63:68" ht="20.100000000000001" customHeight="1" x14ac:dyDescent="0.25">
      <c r="BK4027" s="137">
        <v>3180</v>
      </c>
      <c r="BL4027" s="137">
        <f t="shared" si="675"/>
        <v>20.345599999998804</v>
      </c>
      <c r="BM4027" s="137">
        <f t="shared" si="676"/>
        <v>4.8696275621864333E-3</v>
      </c>
      <c r="BN4027" s="137">
        <f t="shared" si="677"/>
        <v>1.2124396018973332E-5</v>
      </c>
      <c r="BO4027" s="137">
        <f t="shared" si="678"/>
        <v>1.2124396018973332E-5</v>
      </c>
      <c r="BP4027" s="137" t="str">
        <f t="shared" si="674"/>
        <v/>
      </c>
    </row>
    <row r="4028" spans="63:68" ht="20.100000000000001" customHeight="1" x14ac:dyDescent="0.25">
      <c r="BK4028" s="137">
        <v>3181</v>
      </c>
      <c r="BL4028" s="137">
        <f t="shared" si="675"/>
        <v>20.351999999998803</v>
      </c>
      <c r="BM4028" s="137">
        <f t="shared" si="676"/>
        <v>4.85750316616746E-3</v>
      </c>
      <c r="BN4028" s="137">
        <f t="shared" si="677"/>
        <v>1.2095165003993269E-5</v>
      </c>
      <c r="BO4028" s="137">
        <f t="shared" si="678"/>
        <v>1.2095165003993269E-5</v>
      </c>
      <c r="BP4028" s="137" t="str">
        <f t="shared" si="674"/>
        <v/>
      </c>
    </row>
    <row r="4029" spans="63:68" ht="20.100000000000001" customHeight="1" x14ac:dyDescent="0.25">
      <c r="BK4029" s="137">
        <v>3182</v>
      </c>
      <c r="BL4029" s="137">
        <f t="shared" si="675"/>
        <v>20.358399999998802</v>
      </c>
      <c r="BM4029" s="137">
        <f t="shared" si="676"/>
        <v>4.8454080011634667E-3</v>
      </c>
      <c r="BN4029" s="137">
        <f t="shared" si="677"/>
        <v>1.2066001480761507E-5</v>
      </c>
      <c r="BO4029" s="137">
        <f t="shared" si="678"/>
        <v>1.2066001480761507E-5</v>
      </c>
      <c r="BP4029" s="137" t="str">
        <f t="shared" si="674"/>
        <v/>
      </c>
    </row>
    <row r="4030" spans="63:68" ht="20.100000000000001" customHeight="1" x14ac:dyDescent="0.25">
      <c r="BK4030" s="137">
        <v>3183</v>
      </c>
      <c r="BL4030" s="137">
        <f t="shared" si="675"/>
        <v>20.364799999998802</v>
      </c>
      <c r="BM4030" s="137">
        <f t="shared" si="676"/>
        <v>4.8333419996827052E-3</v>
      </c>
      <c r="BN4030" s="137">
        <f t="shared" si="677"/>
        <v>1.2036905302837894E-5</v>
      </c>
      <c r="BO4030" s="137">
        <f t="shared" si="678"/>
        <v>1.2036905302837894E-5</v>
      </c>
      <c r="BP4030" s="137" t="str">
        <f t="shared" si="674"/>
        <v/>
      </c>
    </row>
    <row r="4031" spans="63:68" ht="20.100000000000001" customHeight="1" x14ac:dyDescent="0.25">
      <c r="BK4031" s="137">
        <v>3184</v>
      </c>
      <c r="BL4031" s="137">
        <f t="shared" si="675"/>
        <v>20.371199999998801</v>
      </c>
      <c r="BM4031" s="137">
        <f t="shared" si="676"/>
        <v>4.8213050943798673E-3</v>
      </c>
      <c r="BN4031" s="137">
        <f t="shared" si="677"/>
        <v>1.2007876324037284E-5</v>
      </c>
      <c r="BO4031" s="137">
        <f t="shared" si="678"/>
        <v>1.2007876324037284E-5</v>
      </c>
      <c r="BP4031" s="137" t="str">
        <f t="shared" si="674"/>
        <v/>
      </c>
    </row>
    <row r="4032" spans="63:68" ht="20.100000000000001" customHeight="1" x14ac:dyDescent="0.25">
      <c r="BK4032" s="137">
        <v>3185</v>
      </c>
      <c r="BL4032" s="137">
        <f t="shared" si="675"/>
        <v>20.3775999999988</v>
      </c>
      <c r="BM4032" s="137">
        <f t="shared" si="676"/>
        <v>4.80929721805583E-3</v>
      </c>
      <c r="BN4032" s="137">
        <f t="shared" si="677"/>
        <v>1.1978914398439074E-5</v>
      </c>
      <c r="BO4032" s="137">
        <f t="shared" si="678"/>
        <v>1.1978914398439074E-5</v>
      </c>
      <c r="BP4032" s="137" t="str">
        <f t="shared" si="674"/>
        <v/>
      </c>
    </row>
    <row r="4033" spans="63:68" ht="20.100000000000001" customHeight="1" x14ac:dyDescent="0.25">
      <c r="BK4033" s="137">
        <v>3186</v>
      </c>
      <c r="BL4033" s="137">
        <f t="shared" si="675"/>
        <v>20.3839999999988</v>
      </c>
      <c r="BM4033" s="137">
        <f t="shared" si="676"/>
        <v>4.797318303657391E-3</v>
      </c>
      <c r="BN4033" s="137">
        <f t="shared" si="677"/>
        <v>1.1950019380493893E-5</v>
      </c>
      <c r="BO4033" s="137">
        <f t="shared" si="678"/>
        <v>1.1950019380493893E-5</v>
      </c>
      <c r="BP4033" s="137" t="str">
        <f t="shared" si="674"/>
        <v/>
      </c>
    </row>
    <row r="4034" spans="63:68" ht="20.100000000000001" customHeight="1" x14ac:dyDescent="0.25">
      <c r="BK4034" s="137">
        <v>3187</v>
      </c>
      <c r="BL4034" s="137">
        <f t="shared" si="675"/>
        <v>20.390399999998799</v>
      </c>
      <c r="BM4034" s="137">
        <f t="shared" si="676"/>
        <v>4.7853682842768971E-3</v>
      </c>
      <c r="BN4034" s="137">
        <f t="shared" si="677"/>
        <v>1.1921191124829311E-5</v>
      </c>
      <c r="BO4034" s="137">
        <f t="shared" si="678"/>
        <v>1.1921191124829311E-5</v>
      </c>
      <c r="BP4034" s="137" t="str">
        <f t="shared" si="674"/>
        <v/>
      </c>
    </row>
    <row r="4035" spans="63:68" ht="20.100000000000001" customHeight="1" x14ac:dyDescent="0.25">
      <c r="BK4035" s="137">
        <v>3188</v>
      </c>
      <c r="BL4035" s="137">
        <f t="shared" si="675"/>
        <v>20.396799999998798</v>
      </c>
      <c r="BM4035" s="137">
        <f t="shared" si="676"/>
        <v>4.7734470931520678E-3</v>
      </c>
      <c r="BN4035" s="137">
        <f t="shared" si="677"/>
        <v>1.1892429486454539E-5</v>
      </c>
      <c r="BO4035" s="137">
        <f t="shared" si="678"/>
        <v>1.1892429486454539E-5</v>
      </c>
      <c r="BP4035" s="137" t="str">
        <f t="shared" si="674"/>
        <v/>
      </c>
    </row>
    <row r="4036" spans="63:68" ht="20.100000000000001" customHeight="1" x14ac:dyDescent="0.25">
      <c r="BK4036" s="137">
        <v>3189</v>
      </c>
      <c r="BL4036" s="137">
        <f t="shared" si="675"/>
        <v>20.403199999998797</v>
      </c>
      <c r="BM4036" s="137">
        <f t="shared" si="676"/>
        <v>4.7615546636656132E-3</v>
      </c>
      <c r="BN4036" s="137">
        <f t="shared" si="677"/>
        <v>1.1863734320604301E-5</v>
      </c>
      <c r="BO4036" s="137">
        <f t="shared" si="678"/>
        <v>1.1863734320604301E-5</v>
      </c>
      <c r="BP4036" s="137" t="str">
        <f t="shared" si="674"/>
        <v/>
      </c>
    </row>
    <row r="4037" spans="63:68" ht="20.100000000000001" customHeight="1" x14ac:dyDescent="0.25">
      <c r="BK4037" s="137">
        <v>3190</v>
      </c>
      <c r="BL4037" s="137">
        <f t="shared" si="675"/>
        <v>20.409599999998797</v>
      </c>
      <c r="BM4037" s="137">
        <f t="shared" si="676"/>
        <v>4.7496909293450089E-3</v>
      </c>
      <c r="BN4037" s="137">
        <f t="shared" si="677"/>
        <v>1.1835105482814294E-5</v>
      </c>
      <c r="BO4037" s="137">
        <f t="shared" si="678"/>
        <v>1.1835105482814294E-5</v>
      </c>
      <c r="BP4037" s="137" t="str">
        <f t="shared" si="674"/>
        <v/>
      </c>
    </row>
    <row r="4038" spans="63:68" ht="20.100000000000001" customHeight="1" x14ac:dyDescent="0.25">
      <c r="BK4038" s="137">
        <v>3191</v>
      </c>
      <c r="BL4038" s="137">
        <f t="shared" si="675"/>
        <v>20.415999999998796</v>
      </c>
      <c r="BM4038" s="137">
        <f t="shared" si="676"/>
        <v>4.7378558238621946E-3</v>
      </c>
      <c r="BN4038" s="137">
        <f t="shared" si="677"/>
        <v>1.1806542828928998E-5</v>
      </c>
      <c r="BO4038" s="137">
        <f t="shared" si="678"/>
        <v>1.1806542828928998E-5</v>
      </c>
      <c r="BP4038" s="137" t="str">
        <f t="shared" si="674"/>
        <v/>
      </c>
    </row>
    <row r="4039" spans="63:68" ht="20.100000000000001" customHeight="1" x14ac:dyDescent="0.25">
      <c r="BK4039" s="137">
        <v>3192</v>
      </c>
      <c r="BL4039" s="137">
        <f t="shared" si="675"/>
        <v>20.422399999998795</v>
      </c>
      <c r="BM4039" s="137">
        <f t="shared" si="676"/>
        <v>4.7260492810332656E-3</v>
      </c>
      <c r="BN4039" s="137">
        <f t="shared" si="677"/>
        <v>1.1778046215034019E-5</v>
      </c>
      <c r="BO4039" s="137">
        <f t="shared" si="678"/>
        <v>1.1778046215034019E-5</v>
      </c>
      <c r="BP4039" s="137" t="str">
        <f t="shared" si="674"/>
        <v/>
      </c>
    </row>
    <row r="4040" spans="63:68" ht="20.100000000000001" customHeight="1" x14ac:dyDescent="0.25">
      <c r="BK4040" s="137">
        <v>3193</v>
      </c>
      <c r="BL4040" s="137">
        <f t="shared" si="675"/>
        <v>20.428799999998795</v>
      </c>
      <c r="BM4040" s="137">
        <f t="shared" si="676"/>
        <v>4.7142712348182316E-3</v>
      </c>
      <c r="BN4040" s="137">
        <f t="shared" si="677"/>
        <v>1.1749615497539355E-5</v>
      </c>
      <c r="BO4040" s="137">
        <f t="shared" si="678"/>
        <v>1.1749615497539355E-5</v>
      </c>
      <c r="BP4040" s="137" t="str">
        <f t="shared" si="674"/>
        <v/>
      </c>
    </row>
    <row r="4041" spans="63:68" ht="20.100000000000001" customHeight="1" x14ac:dyDescent="0.25">
      <c r="BK4041" s="137">
        <v>3194</v>
      </c>
      <c r="BL4041" s="137">
        <f t="shared" si="675"/>
        <v>20.435199999998794</v>
      </c>
      <c r="BM4041" s="137">
        <f t="shared" si="676"/>
        <v>4.7025216193206923E-3</v>
      </c>
      <c r="BN4041" s="137">
        <f t="shared" si="677"/>
        <v>1.1721250533120418E-5</v>
      </c>
      <c r="BO4041" s="137">
        <f t="shared" si="678"/>
        <v>1.1721250533120418E-5</v>
      </c>
      <c r="BP4041" s="137" t="str">
        <f t="shared" si="674"/>
        <v/>
      </c>
    </row>
    <row r="4042" spans="63:68" ht="20.100000000000001" customHeight="1" x14ac:dyDescent="0.25">
      <c r="BK4042" s="137">
        <v>3195</v>
      </c>
      <c r="BL4042" s="137">
        <f t="shared" si="675"/>
        <v>20.441599999998793</v>
      </c>
      <c r="BM4042" s="137">
        <f t="shared" si="676"/>
        <v>4.6908003687875718E-3</v>
      </c>
      <c r="BN4042" s="137">
        <f t="shared" si="677"/>
        <v>1.169295117870936E-5</v>
      </c>
      <c r="BO4042" s="137">
        <f t="shared" si="678"/>
        <v>1.169295117870936E-5</v>
      </c>
      <c r="BP4042" s="137" t="str">
        <f t="shared" si="674"/>
        <v/>
      </c>
    </row>
    <row r="4043" spans="63:68" ht="20.100000000000001" customHeight="1" x14ac:dyDescent="0.25">
      <c r="BK4043" s="137">
        <v>3196</v>
      </c>
      <c r="BL4043" s="137">
        <f t="shared" si="675"/>
        <v>20.447999999998792</v>
      </c>
      <c r="BM4043" s="137">
        <f t="shared" si="676"/>
        <v>4.6791074176088625E-3</v>
      </c>
      <c r="BN4043" s="137">
        <f t="shared" si="677"/>
        <v>1.1664717291582673E-5</v>
      </c>
      <c r="BO4043" s="137">
        <f t="shared" si="678"/>
        <v>1.1664717291582673E-5</v>
      </c>
      <c r="BP4043" s="137" t="str">
        <f t="shared" si="674"/>
        <v/>
      </c>
    </row>
    <row r="4044" spans="63:68" ht="20.100000000000001" customHeight="1" x14ac:dyDescent="0.25">
      <c r="BK4044" s="137">
        <v>3197</v>
      </c>
      <c r="BL4044" s="137">
        <f t="shared" si="675"/>
        <v>20.454399999998792</v>
      </c>
      <c r="BM4044" s="137">
        <f t="shared" si="676"/>
        <v>4.6674427003172798E-3</v>
      </c>
      <c r="BN4044" s="137">
        <f t="shared" si="677"/>
        <v>1.1636548729249303E-5</v>
      </c>
      <c r="BO4044" s="137">
        <f t="shared" si="678"/>
        <v>1.1636548729249303E-5</v>
      </c>
      <c r="BP4044" s="137" t="str">
        <f t="shared" si="674"/>
        <v/>
      </c>
    </row>
    <row r="4045" spans="63:68" ht="20.100000000000001" customHeight="1" x14ac:dyDescent="0.25">
      <c r="BK4045" s="137">
        <v>3198</v>
      </c>
      <c r="BL4045" s="137">
        <f t="shared" si="675"/>
        <v>20.460799999998791</v>
      </c>
      <c r="BM4045" s="137">
        <f t="shared" si="676"/>
        <v>4.6558061515880305E-3</v>
      </c>
      <c r="BN4045" s="137">
        <f t="shared" si="677"/>
        <v>1.1608445349502693E-5</v>
      </c>
      <c r="BO4045" s="137">
        <f t="shared" si="678"/>
        <v>1.1608445349502693E-5</v>
      </c>
      <c r="BP4045" s="137" t="str">
        <f t="shared" si="674"/>
        <v/>
      </c>
    </row>
    <row r="4046" spans="63:68" ht="20.100000000000001" customHeight="1" x14ac:dyDescent="0.25">
      <c r="BK4046" s="137">
        <v>3199</v>
      </c>
      <c r="BL4046" s="137">
        <f t="shared" si="675"/>
        <v>20.46719999999879</v>
      </c>
      <c r="BM4046" s="137">
        <f t="shared" si="676"/>
        <v>4.6441977062385278E-3</v>
      </c>
      <c r="BN4046" s="137">
        <f t="shared" si="677"/>
        <v>1.1580407010443328E-5</v>
      </c>
      <c r="BO4046" s="137">
        <f t="shared" si="678"/>
        <v>1.1580407010443328E-5</v>
      </c>
      <c r="BP4046" s="137" t="str">
        <f t="shared" si="674"/>
        <v/>
      </c>
    </row>
    <row r="4047" spans="63:68" ht="20.100000000000001" customHeight="1" x14ac:dyDescent="0.25">
      <c r="BK4047" s="137">
        <v>3200</v>
      </c>
      <c r="BL4047" s="137">
        <f t="shared" si="675"/>
        <v>20.47359999999879</v>
      </c>
      <c r="BM4047" s="137">
        <f t="shared" si="676"/>
        <v>4.6326172992280845E-3</v>
      </c>
      <c r="BN4047" s="137">
        <f t="shared" si="677"/>
        <v>1.1552433570441445E-5</v>
      </c>
      <c r="BO4047" s="137">
        <f t="shared" si="678"/>
        <v>1.1552433570441445E-5</v>
      </c>
      <c r="BP4047" s="137" t="str">
        <f t="shared" si="674"/>
        <v/>
      </c>
    </row>
    <row r="4048" spans="63:68" ht="20.100000000000001" customHeight="1" x14ac:dyDescent="0.25">
      <c r="BK4048" s="137">
        <v>3201</v>
      </c>
      <c r="BL4048" s="137">
        <f t="shared" si="675"/>
        <v>20.479999999998789</v>
      </c>
      <c r="BM4048" s="137">
        <f t="shared" si="676"/>
        <v>4.621064865657643E-3</v>
      </c>
      <c r="BN4048" s="137">
        <f t="shared" si="677"/>
        <v>1.1524524888119683E-5</v>
      </c>
      <c r="BO4048" s="137">
        <f t="shared" si="678"/>
        <v>1.1524524888119683E-5</v>
      </c>
      <c r="BP4048" s="137" t="str">
        <f t="shared" ref="BP4048:BP4111" si="679">IF($BM4048&lt;(1-$BI$860),$BN4048,"")</f>
        <v/>
      </c>
    </row>
    <row r="4049" spans="63:68" ht="20.100000000000001" customHeight="1" x14ac:dyDescent="0.25">
      <c r="BK4049" s="137">
        <v>3202</v>
      </c>
      <c r="BL4049" s="137">
        <f t="shared" si="675"/>
        <v>20.486399999998788</v>
      </c>
      <c r="BM4049" s="137">
        <f t="shared" si="676"/>
        <v>4.6095403407695234E-3</v>
      </c>
      <c r="BN4049" s="137">
        <f t="shared" si="677"/>
        <v>1.1496680822425075E-5</v>
      </c>
      <c r="BO4049" s="137">
        <f t="shared" si="678"/>
        <v>1.1496680822425075E-5</v>
      </c>
      <c r="BP4049" s="137" t="str">
        <f t="shared" si="679"/>
        <v/>
      </c>
    </row>
    <row r="4050" spans="63:68" ht="20.100000000000001" customHeight="1" x14ac:dyDescent="0.25">
      <c r="BK4050" s="137">
        <v>3203</v>
      </c>
      <c r="BL4050" s="137">
        <f t="shared" si="675"/>
        <v>20.492799999998788</v>
      </c>
      <c r="BM4050" s="137">
        <f t="shared" si="676"/>
        <v>4.5980436599470983E-3</v>
      </c>
      <c r="BN4050" s="137">
        <f t="shared" si="677"/>
        <v>1.1468901232563125E-5</v>
      </c>
      <c r="BO4050" s="137">
        <f t="shared" si="678"/>
        <v>1.1468901232563125E-5</v>
      </c>
      <c r="BP4050" s="137" t="str">
        <f t="shared" si="679"/>
        <v/>
      </c>
    </row>
    <row r="4051" spans="63:68" ht="20.100000000000001" customHeight="1" x14ac:dyDescent="0.25">
      <c r="BK4051" s="137">
        <v>3204</v>
      </c>
      <c r="BL4051" s="137">
        <f t="shared" si="675"/>
        <v>20.499199999998787</v>
      </c>
      <c r="BM4051" s="137">
        <f t="shared" si="676"/>
        <v>4.5865747587145352E-3</v>
      </c>
      <c r="BN4051" s="137">
        <f t="shared" si="677"/>
        <v>1.1441185978002151E-5</v>
      </c>
      <c r="BO4051" s="137">
        <f t="shared" si="678"/>
        <v>1.1441185978002151E-5</v>
      </c>
      <c r="BP4051" s="137" t="str">
        <f t="shared" si="679"/>
        <v/>
      </c>
    </row>
    <row r="4052" spans="63:68" ht="20.100000000000001" customHeight="1" x14ac:dyDescent="0.25">
      <c r="BK4052" s="137">
        <v>3205</v>
      </c>
      <c r="BL4052" s="137">
        <f t="shared" si="675"/>
        <v>20.505599999998786</v>
      </c>
      <c r="BM4052" s="137">
        <f t="shared" si="676"/>
        <v>4.575133572736533E-3</v>
      </c>
      <c r="BN4052" s="137">
        <f t="shared" si="677"/>
        <v>1.1413534918508841E-5</v>
      </c>
      <c r="BO4052" s="137">
        <f t="shared" si="678"/>
        <v>1.1413534918508841E-5</v>
      </c>
      <c r="BP4052" s="137" t="str">
        <f t="shared" si="679"/>
        <v/>
      </c>
    </row>
    <row r="4053" spans="63:68" ht="20.100000000000001" customHeight="1" x14ac:dyDescent="0.25">
      <c r="BK4053" s="137">
        <v>3206</v>
      </c>
      <c r="BL4053" s="137">
        <f t="shared" si="675"/>
        <v>20.511999999998785</v>
      </c>
      <c r="BM4053" s="137">
        <f t="shared" si="676"/>
        <v>4.5637200378180242E-3</v>
      </c>
      <c r="BN4053" s="137">
        <f t="shared" si="677"/>
        <v>1.138594791414739E-5</v>
      </c>
      <c r="BO4053" s="137">
        <f t="shared" si="678"/>
        <v>1.138594791414739E-5</v>
      </c>
      <c r="BP4053" s="137" t="str">
        <f t="shared" si="679"/>
        <v/>
      </c>
    </row>
    <row r="4054" spans="63:68" ht="20.100000000000001" customHeight="1" x14ac:dyDescent="0.25">
      <c r="BK4054" s="137">
        <v>3207</v>
      </c>
      <c r="BL4054" s="137">
        <f t="shared" si="675"/>
        <v>20.518399999998785</v>
      </c>
      <c r="BM4054" s="137">
        <f t="shared" si="676"/>
        <v>4.5523340899038768E-3</v>
      </c>
      <c r="BN4054" s="137">
        <f t="shared" si="677"/>
        <v>1.1358424825194495E-5</v>
      </c>
      <c r="BO4054" s="137">
        <f t="shared" si="678"/>
        <v>1.1358424825194495E-5</v>
      </c>
      <c r="BP4054" s="137" t="str">
        <f t="shared" si="679"/>
        <v/>
      </c>
    </row>
    <row r="4055" spans="63:68" ht="20.100000000000001" customHeight="1" x14ac:dyDescent="0.25">
      <c r="BK4055" s="137">
        <v>3208</v>
      </c>
      <c r="BL4055" s="137">
        <f t="shared" si="675"/>
        <v>20.524799999998784</v>
      </c>
      <c r="BM4055" s="137">
        <f t="shared" si="676"/>
        <v>4.5409756650786823E-3</v>
      </c>
      <c r="BN4055" s="137">
        <f t="shared" si="677"/>
        <v>1.1330965512266859E-5</v>
      </c>
      <c r="BO4055" s="137">
        <f t="shared" si="678"/>
        <v>1.1330965512266859E-5</v>
      </c>
      <c r="BP4055" s="137" t="str">
        <f t="shared" si="679"/>
        <v/>
      </c>
    </row>
    <row r="4056" spans="63:68" ht="20.100000000000001" customHeight="1" x14ac:dyDescent="0.25">
      <c r="BK4056" s="137">
        <v>3209</v>
      </c>
      <c r="BL4056" s="137">
        <f t="shared" si="675"/>
        <v>20.531199999998783</v>
      </c>
      <c r="BM4056" s="137">
        <f t="shared" si="676"/>
        <v>4.5296446995664154E-3</v>
      </c>
      <c r="BN4056" s="137">
        <f t="shared" si="677"/>
        <v>1.1303569836245732E-5</v>
      </c>
      <c r="BO4056" s="137">
        <f t="shared" si="678"/>
        <v>1.1303569836245732E-5</v>
      </c>
      <c r="BP4056" s="137" t="str">
        <f t="shared" si="679"/>
        <v/>
      </c>
    </row>
    <row r="4057" spans="63:68" ht="20.100000000000001" customHeight="1" x14ac:dyDescent="0.25">
      <c r="BK4057" s="137">
        <v>3210</v>
      </c>
      <c r="BL4057" s="137">
        <f t="shared" si="675"/>
        <v>20.537599999998783</v>
      </c>
      <c r="BM4057" s="137">
        <f t="shared" si="676"/>
        <v>4.5183411297301697E-3</v>
      </c>
      <c r="BN4057" s="137">
        <f t="shared" si="677"/>
        <v>1.1276237658257825E-5</v>
      </c>
      <c r="BO4057" s="137">
        <f t="shared" si="678"/>
        <v>1.1276237658257825E-5</v>
      </c>
      <c r="BP4057" s="137" t="str">
        <f t="shared" si="679"/>
        <v/>
      </c>
    </row>
    <row r="4058" spans="63:68" ht="20.100000000000001" customHeight="1" x14ac:dyDescent="0.25">
      <c r="BK4058" s="137">
        <v>3211</v>
      </c>
      <c r="BL4058" s="137">
        <f t="shared" si="675"/>
        <v>20.543999999998782</v>
      </c>
      <c r="BM4058" s="137">
        <f t="shared" si="676"/>
        <v>4.5070648920719119E-3</v>
      </c>
      <c r="BN4058" s="137">
        <f t="shared" si="677"/>
        <v>1.1248968839735161E-5</v>
      </c>
      <c r="BO4058" s="137">
        <f t="shared" si="678"/>
        <v>1.1248968839735161E-5</v>
      </c>
      <c r="BP4058" s="137" t="str">
        <f t="shared" si="679"/>
        <v/>
      </c>
    </row>
    <row r="4059" spans="63:68" ht="20.100000000000001" customHeight="1" x14ac:dyDescent="0.25">
      <c r="BK4059" s="137">
        <v>3212</v>
      </c>
      <c r="BL4059" s="137">
        <f t="shared" si="675"/>
        <v>20.550399999998781</v>
      </c>
      <c r="BM4059" s="137">
        <f t="shared" si="676"/>
        <v>4.4958159232321767E-3</v>
      </c>
      <c r="BN4059" s="137">
        <f t="shared" si="677"/>
        <v>1.1221763242365637E-5</v>
      </c>
      <c r="BO4059" s="137">
        <f t="shared" si="678"/>
        <v>1.1221763242365637E-5</v>
      </c>
      <c r="BP4059" s="137" t="str">
        <f t="shared" si="679"/>
        <v/>
      </c>
    </row>
    <row r="4060" spans="63:68" ht="20.100000000000001" customHeight="1" x14ac:dyDescent="0.25">
      <c r="BK4060" s="137">
        <v>3213</v>
      </c>
      <c r="BL4060" s="137">
        <f t="shared" si="675"/>
        <v>20.55679999999878</v>
      </c>
      <c r="BM4060" s="137">
        <f t="shared" si="676"/>
        <v>4.4845941599898111E-3</v>
      </c>
      <c r="BN4060" s="137">
        <f t="shared" si="677"/>
        <v>1.1194620728136387E-5</v>
      </c>
      <c r="BO4060" s="137">
        <f t="shared" si="678"/>
        <v>1.1194620728136387E-5</v>
      </c>
      <c r="BP4060" s="137" t="str">
        <f t="shared" si="679"/>
        <v/>
      </c>
    </row>
    <row r="4061" spans="63:68" ht="20.100000000000001" customHeight="1" x14ac:dyDescent="0.25">
      <c r="BK4061" s="137">
        <v>3214</v>
      </c>
      <c r="BL4061" s="137">
        <f t="shared" si="675"/>
        <v>20.56319999999878</v>
      </c>
      <c r="BM4061" s="137">
        <f t="shared" si="676"/>
        <v>4.4733995392616747E-3</v>
      </c>
      <c r="BN4061" s="137">
        <f t="shared" si="677"/>
        <v>1.1167541159273937E-5</v>
      </c>
      <c r="BO4061" s="137">
        <f t="shared" si="678"/>
        <v>1.1167541159273937E-5</v>
      </c>
      <c r="BP4061" s="137" t="str">
        <f t="shared" si="679"/>
        <v/>
      </c>
    </row>
    <row r="4062" spans="63:68" ht="20.100000000000001" customHeight="1" x14ac:dyDescent="0.25">
      <c r="BK4062" s="137">
        <v>3215</v>
      </c>
      <c r="BL4062" s="137">
        <f t="shared" si="675"/>
        <v>20.569599999998779</v>
      </c>
      <c r="BM4062" s="137">
        <f t="shared" si="676"/>
        <v>4.4622319981024007E-3</v>
      </c>
      <c r="BN4062" s="137">
        <f t="shared" si="677"/>
        <v>1.1140524398314464E-5</v>
      </c>
      <c r="BO4062" s="137">
        <f t="shared" si="678"/>
        <v>1.1140524398314464E-5</v>
      </c>
      <c r="BP4062" s="137" t="str">
        <f t="shared" si="679"/>
        <v/>
      </c>
    </row>
    <row r="4063" spans="63:68" ht="20.100000000000001" customHeight="1" x14ac:dyDescent="0.25">
      <c r="BK4063" s="137">
        <v>3216</v>
      </c>
      <c r="BL4063" s="137">
        <f t="shared" si="675"/>
        <v>20.575999999998778</v>
      </c>
      <c r="BM4063" s="137">
        <f t="shared" si="676"/>
        <v>4.4510914737040863E-3</v>
      </c>
      <c r="BN4063" s="137">
        <f t="shared" si="677"/>
        <v>1.1113570308051747E-5</v>
      </c>
      <c r="BO4063" s="137">
        <f t="shared" si="678"/>
        <v>1.1113570308051747E-5</v>
      </c>
      <c r="BP4063" s="137" t="str">
        <f t="shared" si="679"/>
        <v/>
      </c>
    </row>
    <row r="4064" spans="63:68" ht="20.100000000000001" customHeight="1" x14ac:dyDescent="0.25">
      <c r="BK4064" s="137">
        <v>3217</v>
      </c>
      <c r="BL4064" s="137">
        <f t="shared" si="675"/>
        <v>20.582399999998778</v>
      </c>
      <c r="BM4064" s="137">
        <f t="shared" si="676"/>
        <v>4.4399779033960345E-3</v>
      </c>
      <c r="BN4064" s="137">
        <f t="shared" si="677"/>
        <v>1.1086678751529369E-5</v>
      </c>
      <c r="BO4064" s="137">
        <f t="shared" si="678"/>
        <v>1.1086678751529369E-5</v>
      </c>
      <c r="BP4064" s="137" t="str">
        <f t="shared" si="679"/>
        <v/>
      </c>
    </row>
    <row r="4065" spans="63:68" ht="20.100000000000001" customHeight="1" x14ac:dyDescent="0.25">
      <c r="BK4065" s="137">
        <v>3218</v>
      </c>
      <c r="BL4065" s="137">
        <f t="shared" si="675"/>
        <v>20.588799999998777</v>
      </c>
      <c r="BM4065" s="137">
        <f t="shared" si="676"/>
        <v>4.4288912246445052E-3</v>
      </c>
      <c r="BN4065" s="137">
        <f t="shared" si="677"/>
        <v>1.1059849592119642E-5</v>
      </c>
      <c r="BO4065" s="137">
        <f t="shared" si="678"/>
        <v>1.1059849592119642E-5</v>
      </c>
      <c r="BP4065" s="137" t="str">
        <f t="shared" si="679"/>
        <v/>
      </c>
    </row>
    <row r="4066" spans="63:68" ht="20.100000000000001" customHeight="1" x14ac:dyDescent="0.25">
      <c r="BK4066" s="137">
        <v>3219</v>
      </c>
      <c r="BL4066" s="137">
        <f t="shared" si="675"/>
        <v>20.595199999998776</v>
      </c>
      <c r="BM4066" s="137">
        <f t="shared" si="676"/>
        <v>4.4178313750523855E-3</v>
      </c>
      <c r="BN4066" s="137">
        <f t="shared" si="677"/>
        <v>1.1033082693395237E-5</v>
      </c>
      <c r="BO4066" s="137">
        <f t="shared" si="678"/>
        <v>1.1033082693395237E-5</v>
      </c>
      <c r="BP4066" s="137" t="str">
        <f t="shared" si="679"/>
        <v/>
      </c>
    </row>
    <row r="4067" spans="63:68" ht="20.100000000000001" customHeight="1" x14ac:dyDescent="0.25">
      <c r="BK4067" s="137">
        <v>3220</v>
      </c>
      <c r="BL4067" s="137">
        <f t="shared" si="675"/>
        <v>20.601599999998776</v>
      </c>
      <c r="BM4067" s="137">
        <f t="shared" si="676"/>
        <v>4.4067982923589903E-3</v>
      </c>
      <c r="BN4067" s="137">
        <f t="shared" si="677"/>
        <v>1.1006377919267965E-5</v>
      </c>
      <c r="BO4067" s="137">
        <f t="shared" si="678"/>
        <v>1.1006377919267965E-5</v>
      </c>
      <c r="BP4067" s="137" t="str">
        <f t="shared" si="679"/>
        <v/>
      </c>
    </row>
    <row r="4068" spans="63:68" ht="20.100000000000001" customHeight="1" x14ac:dyDescent="0.25">
      <c r="BK4068" s="137">
        <v>3221</v>
      </c>
      <c r="BL4068" s="137">
        <f t="shared" si="675"/>
        <v>20.607999999998775</v>
      </c>
      <c r="BM4068" s="137">
        <f t="shared" si="676"/>
        <v>4.3957919144397223E-3</v>
      </c>
      <c r="BN4068" s="137">
        <f t="shared" si="677"/>
        <v>1.0979735133866478E-5</v>
      </c>
      <c r="BO4068" s="137">
        <f t="shared" si="678"/>
        <v>1.0979735133866478E-5</v>
      </c>
      <c r="BP4068" s="137" t="str">
        <f t="shared" si="679"/>
        <v/>
      </c>
    </row>
    <row r="4069" spans="63:68" ht="20.100000000000001" customHeight="1" x14ac:dyDescent="0.25">
      <c r="BK4069" s="137">
        <v>3222</v>
      </c>
      <c r="BL4069" s="137">
        <f t="shared" ref="BL4069:BL4132" si="680">BL4068+$BO$845</f>
        <v>20.614399999998774</v>
      </c>
      <c r="BM4069" s="137">
        <f t="shared" ref="BM4069:BM4132" si="681">_xlfn.CHISQ.DIST.RT(BL4069,7)</f>
        <v>4.3848121793058558E-3</v>
      </c>
      <c r="BN4069" s="137">
        <f t="shared" ref="BN4069:BN4132" si="682">BM4069-BM4070</f>
        <v>1.0953154201633411E-5</v>
      </c>
      <c r="BO4069" s="137">
        <f t="shared" ref="BO4069:BO4132" si="683">IF(BM4069&lt;(1-$BI$852),BN4069,"")</f>
        <v>1.0953154201633411E-5</v>
      </c>
      <c r="BP4069" s="137" t="str">
        <f t="shared" si="679"/>
        <v/>
      </c>
    </row>
    <row r="4070" spans="63:68" ht="20.100000000000001" customHeight="1" x14ac:dyDescent="0.25">
      <c r="BK4070" s="137">
        <v>3223</v>
      </c>
      <c r="BL4070" s="137">
        <f t="shared" si="680"/>
        <v>20.620799999998773</v>
      </c>
      <c r="BM4070" s="137">
        <f t="shared" si="681"/>
        <v>4.3738590251042224E-3</v>
      </c>
      <c r="BN4070" s="137">
        <f t="shared" si="682"/>
        <v>1.0926634987242119E-5</v>
      </c>
      <c r="BO4070" s="137">
        <f t="shared" si="683"/>
        <v>1.0926634987242119E-5</v>
      </c>
      <c r="BP4070" s="137" t="str">
        <f t="shared" si="679"/>
        <v/>
      </c>
    </row>
    <row r="4071" spans="63:68" ht="20.100000000000001" customHeight="1" x14ac:dyDescent="0.25">
      <c r="BK4071" s="137">
        <v>3224</v>
      </c>
      <c r="BL4071" s="137">
        <f t="shared" si="680"/>
        <v>20.627199999998773</v>
      </c>
      <c r="BM4071" s="137">
        <f t="shared" si="681"/>
        <v>4.3629323901169803E-3</v>
      </c>
      <c r="BN4071" s="137">
        <f t="shared" si="682"/>
        <v>1.0900177355684278E-5</v>
      </c>
      <c r="BO4071" s="137">
        <f t="shared" si="683"/>
        <v>1.0900177355684278E-5</v>
      </c>
      <c r="BP4071" s="137" t="str">
        <f t="shared" si="679"/>
        <v/>
      </c>
    </row>
    <row r="4072" spans="63:68" ht="20.100000000000001" customHeight="1" x14ac:dyDescent="0.25">
      <c r="BK4072" s="137">
        <v>3225</v>
      </c>
      <c r="BL4072" s="137">
        <f t="shared" si="680"/>
        <v>20.633599999998772</v>
      </c>
      <c r="BM4072" s="137">
        <f t="shared" si="681"/>
        <v>4.352032212761296E-3</v>
      </c>
      <c r="BN4072" s="137">
        <f t="shared" si="682"/>
        <v>1.0873781172151924E-5</v>
      </c>
      <c r="BO4072" s="137">
        <f t="shared" si="683"/>
        <v>1.0873781172151924E-5</v>
      </c>
      <c r="BP4072" s="137" t="str">
        <f t="shared" si="679"/>
        <v/>
      </c>
    </row>
    <row r="4073" spans="63:68" ht="20.100000000000001" customHeight="1" x14ac:dyDescent="0.25">
      <c r="BK4073" s="137">
        <v>3226</v>
      </c>
      <c r="BL4073" s="137">
        <f t="shared" si="680"/>
        <v>20.639999999998771</v>
      </c>
      <c r="BM4073" s="137">
        <f t="shared" si="681"/>
        <v>4.3411584315891441E-3</v>
      </c>
      <c r="BN4073" s="137">
        <f t="shared" si="682"/>
        <v>1.0847446302178834E-5</v>
      </c>
      <c r="BO4073" s="137">
        <f t="shared" si="683"/>
        <v>1.0847446302178834E-5</v>
      </c>
      <c r="BP4073" s="137" t="str">
        <f t="shared" si="679"/>
        <v/>
      </c>
    </row>
    <row r="4074" spans="63:68" ht="20.100000000000001" customHeight="1" x14ac:dyDescent="0.25">
      <c r="BK4074" s="137">
        <v>3227</v>
      </c>
      <c r="BL4074" s="137">
        <f t="shared" si="680"/>
        <v>20.646399999998771</v>
      </c>
      <c r="BM4074" s="137">
        <f t="shared" si="681"/>
        <v>4.3303109852869653E-3</v>
      </c>
      <c r="BN4074" s="137">
        <f t="shared" si="682"/>
        <v>1.0821172611516494E-5</v>
      </c>
      <c r="BO4074" s="137">
        <f t="shared" si="683"/>
        <v>1.0821172611516494E-5</v>
      </c>
      <c r="BP4074" s="137" t="str">
        <f t="shared" si="679"/>
        <v/>
      </c>
    </row>
    <row r="4075" spans="63:68" ht="20.100000000000001" customHeight="1" x14ac:dyDescent="0.25">
      <c r="BK4075" s="137">
        <v>3228</v>
      </c>
      <c r="BL4075" s="137">
        <f t="shared" si="680"/>
        <v>20.65279999999877</v>
      </c>
      <c r="BM4075" s="137">
        <f t="shared" si="681"/>
        <v>4.3194898126754488E-3</v>
      </c>
      <c r="BN4075" s="137">
        <f t="shared" si="682"/>
        <v>1.079495996620522E-5</v>
      </c>
      <c r="BO4075" s="137">
        <f t="shared" si="683"/>
        <v>1.079495996620522E-5</v>
      </c>
      <c r="BP4075" s="137" t="str">
        <f t="shared" si="679"/>
        <v/>
      </c>
    </row>
    <row r="4076" spans="63:68" ht="20.100000000000001" customHeight="1" x14ac:dyDescent="0.25">
      <c r="BK4076" s="137">
        <v>3229</v>
      </c>
      <c r="BL4076" s="137">
        <f t="shared" si="680"/>
        <v>20.659199999998769</v>
      </c>
      <c r="BM4076" s="137">
        <f t="shared" si="681"/>
        <v>4.3086948527092436E-3</v>
      </c>
      <c r="BN4076" s="137">
        <f t="shared" si="682"/>
        <v>1.0768808232553342E-5</v>
      </c>
      <c r="BO4076" s="137">
        <f t="shared" si="683"/>
        <v>1.0768808232553342E-5</v>
      </c>
      <c r="BP4076" s="137" t="str">
        <f t="shared" si="679"/>
        <v/>
      </c>
    </row>
    <row r="4077" spans="63:68" ht="20.100000000000001" customHeight="1" x14ac:dyDescent="0.25">
      <c r="BK4077" s="137">
        <v>3230</v>
      </c>
      <c r="BL4077" s="137">
        <f t="shared" si="680"/>
        <v>20.665599999998769</v>
      </c>
      <c r="BM4077" s="137">
        <f t="shared" si="681"/>
        <v>4.2979260444766902E-3</v>
      </c>
      <c r="BN4077" s="137">
        <f t="shared" si="682"/>
        <v>1.0742717277119861E-5</v>
      </c>
      <c r="BO4077" s="137">
        <f t="shared" si="683"/>
        <v>1.0742717277119861E-5</v>
      </c>
      <c r="BP4077" s="137" t="str">
        <f t="shared" si="679"/>
        <v/>
      </c>
    </row>
    <row r="4078" spans="63:68" ht="20.100000000000001" customHeight="1" x14ac:dyDescent="0.25">
      <c r="BK4078" s="137">
        <v>3231</v>
      </c>
      <c r="BL4078" s="137">
        <f t="shared" si="680"/>
        <v>20.671999999998768</v>
      </c>
      <c r="BM4078" s="137">
        <f t="shared" si="681"/>
        <v>4.2871833271995704E-3</v>
      </c>
      <c r="BN4078" s="137">
        <f t="shared" si="682"/>
        <v>1.0716686966754339E-5</v>
      </c>
      <c r="BO4078" s="137">
        <f t="shared" si="683"/>
        <v>1.0716686966754339E-5</v>
      </c>
      <c r="BP4078" s="137" t="str">
        <f t="shared" si="679"/>
        <v/>
      </c>
    </row>
    <row r="4079" spans="63:68" ht="20.100000000000001" customHeight="1" x14ac:dyDescent="0.25">
      <c r="BK4079" s="137">
        <v>3232</v>
      </c>
      <c r="BL4079" s="137">
        <f t="shared" si="680"/>
        <v>20.678399999998767</v>
      </c>
      <c r="BM4079" s="137">
        <f t="shared" si="681"/>
        <v>4.276466640232816E-3</v>
      </c>
      <c r="BN4079" s="137">
        <f t="shared" si="682"/>
        <v>1.0690717168556144E-5</v>
      </c>
      <c r="BO4079" s="137">
        <f t="shared" si="683"/>
        <v>1.0690717168556144E-5</v>
      </c>
      <c r="BP4079" s="137" t="str">
        <f t="shared" si="679"/>
        <v/>
      </c>
    </row>
    <row r="4080" spans="63:68" ht="20.100000000000001" customHeight="1" x14ac:dyDescent="0.25">
      <c r="BK4080" s="137">
        <v>3233</v>
      </c>
      <c r="BL4080" s="137">
        <f t="shared" si="680"/>
        <v>20.684799999998766</v>
      </c>
      <c r="BM4080" s="137">
        <f t="shared" si="681"/>
        <v>4.2657759230642599E-3</v>
      </c>
      <c r="BN4080" s="137">
        <f t="shared" si="682"/>
        <v>1.0664807749890051E-5</v>
      </c>
      <c r="BO4080" s="137">
        <f t="shared" si="683"/>
        <v>1.0664807749890051E-5</v>
      </c>
      <c r="BP4080" s="137" t="str">
        <f t="shared" si="679"/>
        <v/>
      </c>
    </row>
    <row r="4081" spans="63:68" ht="20.100000000000001" customHeight="1" x14ac:dyDescent="0.25">
      <c r="BK4081" s="137">
        <v>3234</v>
      </c>
      <c r="BL4081" s="137">
        <f t="shared" si="680"/>
        <v>20.691199999998766</v>
      </c>
      <c r="BM4081" s="137">
        <f t="shared" si="681"/>
        <v>4.2551111153143698E-3</v>
      </c>
      <c r="BN4081" s="137">
        <f t="shared" si="682"/>
        <v>1.0638958578393191E-5</v>
      </c>
      <c r="BO4081" s="137">
        <f t="shared" si="683"/>
        <v>1.0638958578393191E-5</v>
      </c>
      <c r="BP4081" s="137" t="str">
        <f t="shared" si="679"/>
        <v/>
      </c>
    </row>
    <row r="4082" spans="63:68" ht="20.100000000000001" customHeight="1" x14ac:dyDescent="0.25">
      <c r="BK4082" s="137">
        <v>3235</v>
      </c>
      <c r="BL4082" s="137">
        <f t="shared" si="680"/>
        <v>20.697599999998765</v>
      </c>
      <c r="BM4082" s="137">
        <f t="shared" si="681"/>
        <v>4.2444721567359766E-3</v>
      </c>
      <c r="BN4082" s="137">
        <f t="shared" si="682"/>
        <v>1.0613169521968106E-5</v>
      </c>
      <c r="BO4082" s="137">
        <f t="shared" si="683"/>
        <v>1.0613169521968106E-5</v>
      </c>
      <c r="BP4082" s="137" t="str">
        <f t="shared" si="679"/>
        <v/>
      </c>
    </row>
    <row r="4083" spans="63:68" ht="20.100000000000001" customHeight="1" x14ac:dyDescent="0.25">
      <c r="BK4083" s="137">
        <v>3236</v>
      </c>
      <c r="BL4083" s="137">
        <f t="shared" si="680"/>
        <v>20.703999999998764</v>
      </c>
      <c r="BM4083" s="137">
        <f t="shared" si="681"/>
        <v>4.2338589872140085E-3</v>
      </c>
      <c r="BN4083" s="137">
        <f t="shared" si="682"/>
        <v>1.0587440448757597E-5</v>
      </c>
      <c r="BO4083" s="137">
        <f t="shared" si="683"/>
        <v>1.0587440448757597E-5</v>
      </c>
      <c r="BP4083" s="137" t="str">
        <f t="shared" si="679"/>
        <v/>
      </c>
    </row>
    <row r="4084" spans="63:68" ht="20.100000000000001" customHeight="1" x14ac:dyDescent="0.25">
      <c r="BK4084" s="137">
        <v>3237</v>
      </c>
      <c r="BL4084" s="137">
        <f t="shared" si="680"/>
        <v>20.710399999998764</v>
      </c>
      <c r="BM4084" s="137">
        <f t="shared" si="681"/>
        <v>4.2232715467652509E-3</v>
      </c>
      <c r="BN4084" s="137">
        <f t="shared" si="682"/>
        <v>1.0561771227221052E-5</v>
      </c>
      <c r="BO4084" s="137">
        <f t="shared" si="683"/>
        <v>1.0561771227221052E-5</v>
      </c>
      <c r="BP4084" s="137" t="str">
        <f t="shared" si="679"/>
        <v/>
      </c>
    </row>
    <row r="4085" spans="63:68" ht="20.100000000000001" customHeight="1" x14ac:dyDescent="0.25">
      <c r="BK4085" s="137">
        <v>3238</v>
      </c>
      <c r="BL4085" s="137">
        <f t="shared" si="680"/>
        <v>20.716799999998763</v>
      </c>
      <c r="BM4085" s="137">
        <f t="shared" si="681"/>
        <v>4.2127097755380299E-3</v>
      </c>
      <c r="BN4085" s="137">
        <f t="shared" si="682"/>
        <v>1.0536161726023424E-5</v>
      </c>
      <c r="BO4085" s="137">
        <f t="shared" si="683"/>
        <v>1.0536161726023424E-5</v>
      </c>
      <c r="BP4085" s="137" t="str">
        <f t="shared" si="679"/>
        <v/>
      </c>
    </row>
    <row r="4086" spans="63:68" ht="20.100000000000001" customHeight="1" x14ac:dyDescent="0.25">
      <c r="BK4086" s="137">
        <v>3239</v>
      </c>
      <c r="BL4086" s="137">
        <f t="shared" si="680"/>
        <v>20.723199999998762</v>
      </c>
      <c r="BM4086" s="137">
        <f t="shared" si="681"/>
        <v>4.2021736138120065E-3</v>
      </c>
      <c r="BN4086" s="137">
        <f t="shared" si="682"/>
        <v>1.0510611814115896E-5</v>
      </c>
      <c r="BO4086" s="137">
        <f t="shared" si="683"/>
        <v>1.0510611814115896E-5</v>
      </c>
      <c r="BP4086" s="137" t="str">
        <f t="shared" si="679"/>
        <v/>
      </c>
    </row>
    <row r="4087" spans="63:68" ht="20.100000000000001" customHeight="1" x14ac:dyDescent="0.25">
      <c r="BK4087" s="137">
        <v>3240</v>
      </c>
      <c r="BL4087" s="137">
        <f t="shared" si="680"/>
        <v>20.729599999998761</v>
      </c>
      <c r="BM4087" s="137">
        <f t="shared" si="681"/>
        <v>4.1916630019978906E-3</v>
      </c>
      <c r="BN4087" s="137">
        <f t="shared" si="682"/>
        <v>1.0485121360737613E-5</v>
      </c>
      <c r="BO4087" s="137">
        <f t="shared" si="683"/>
        <v>1.0485121360737613E-5</v>
      </c>
      <c r="BP4087" s="137" t="str">
        <f t="shared" si="679"/>
        <v/>
      </c>
    </row>
    <row r="4088" spans="63:68" ht="20.100000000000001" customHeight="1" x14ac:dyDescent="0.25">
      <c r="BK4088" s="137">
        <v>3241</v>
      </c>
      <c r="BL4088" s="137">
        <f t="shared" si="680"/>
        <v>20.735999999998761</v>
      </c>
      <c r="BM4088" s="137">
        <f t="shared" si="681"/>
        <v>4.1811778806371529E-3</v>
      </c>
      <c r="BN4088" s="137">
        <f t="shared" si="682"/>
        <v>1.0459690235341094E-5</v>
      </c>
      <c r="BO4088" s="137">
        <f t="shared" si="683"/>
        <v>1.0459690235341094E-5</v>
      </c>
      <c r="BP4088" s="137" t="str">
        <f t="shared" si="679"/>
        <v/>
      </c>
    </row>
    <row r="4089" spans="63:68" ht="20.100000000000001" customHeight="1" x14ac:dyDescent="0.25">
      <c r="BK4089" s="137">
        <v>3242</v>
      </c>
      <c r="BL4089" s="137">
        <f t="shared" si="680"/>
        <v>20.74239999999876</v>
      </c>
      <c r="BM4089" s="137">
        <f t="shared" si="681"/>
        <v>4.1707181904018118E-3</v>
      </c>
      <c r="BN4089" s="137">
        <f t="shared" si="682"/>
        <v>1.0434318307684168E-5</v>
      </c>
      <c r="BO4089" s="137">
        <f t="shared" si="683"/>
        <v>1.0434318307684168E-5</v>
      </c>
      <c r="BP4089" s="137" t="str">
        <f t="shared" si="679"/>
        <v/>
      </c>
    </row>
    <row r="4090" spans="63:68" ht="20.100000000000001" customHeight="1" x14ac:dyDescent="0.25">
      <c r="BK4090" s="137">
        <v>3243</v>
      </c>
      <c r="BL4090" s="137">
        <f t="shared" si="680"/>
        <v>20.748799999998759</v>
      </c>
      <c r="BM4090" s="137">
        <f t="shared" si="681"/>
        <v>4.1602838720941277E-3</v>
      </c>
      <c r="BN4090" s="137">
        <f t="shared" si="682"/>
        <v>1.04090054477389E-5</v>
      </c>
      <c r="BO4090" s="137">
        <f t="shared" si="683"/>
        <v>1.04090054477389E-5</v>
      </c>
      <c r="BP4090" s="137" t="str">
        <f t="shared" si="679"/>
        <v/>
      </c>
    </row>
    <row r="4091" spans="63:68" ht="20.100000000000001" customHeight="1" x14ac:dyDescent="0.25">
      <c r="BK4091" s="137">
        <v>3244</v>
      </c>
      <c r="BL4091" s="137">
        <f t="shared" si="680"/>
        <v>20.755199999998759</v>
      </c>
      <c r="BM4091" s="137">
        <f t="shared" si="681"/>
        <v>4.1498748666463888E-3</v>
      </c>
      <c r="BN4091" s="137">
        <f t="shared" si="682"/>
        <v>1.0383751525804355E-5</v>
      </c>
      <c r="BO4091" s="137">
        <f t="shared" si="683"/>
        <v>1.0383751525804355E-5</v>
      </c>
      <c r="BP4091" s="137" t="str">
        <f t="shared" si="679"/>
        <v/>
      </c>
    </row>
    <row r="4092" spans="63:68" ht="20.100000000000001" customHeight="1" x14ac:dyDescent="0.25">
      <c r="BK4092" s="137">
        <v>3245</v>
      </c>
      <c r="BL4092" s="137">
        <f t="shared" si="680"/>
        <v>20.761599999998758</v>
      </c>
      <c r="BM4092" s="137">
        <f t="shared" si="681"/>
        <v>4.1394911151205844E-3</v>
      </c>
      <c r="BN4092" s="137">
        <f t="shared" si="682"/>
        <v>1.0358556412368679E-5</v>
      </c>
      <c r="BO4092" s="137">
        <f t="shared" si="683"/>
        <v>1.0358556412368679E-5</v>
      </c>
      <c r="BP4092" s="137" t="str">
        <f t="shared" si="679"/>
        <v/>
      </c>
    </row>
    <row r="4093" spans="63:68" ht="20.100000000000001" customHeight="1" x14ac:dyDescent="0.25">
      <c r="BK4093" s="137">
        <v>3246</v>
      </c>
      <c r="BL4093" s="137">
        <f t="shared" si="680"/>
        <v>20.767999999998757</v>
      </c>
      <c r="BM4093" s="137">
        <f t="shared" si="681"/>
        <v>4.1291325587082157E-3</v>
      </c>
      <c r="BN4093" s="137">
        <f t="shared" si="682"/>
        <v>1.0333419978227933E-5</v>
      </c>
      <c r="BO4093" s="137">
        <f t="shared" si="683"/>
        <v>1.0333419978227933E-5</v>
      </c>
      <c r="BP4093" s="137" t="str">
        <f t="shared" si="679"/>
        <v/>
      </c>
    </row>
    <row r="4094" spans="63:68" ht="20.100000000000001" customHeight="1" x14ac:dyDescent="0.25">
      <c r="BK4094" s="137">
        <v>3247</v>
      </c>
      <c r="BL4094" s="137">
        <f t="shared" si="680"/>
        <v>20.774399999998757</v>
      </c>
      <c r="BM4094" s="137">
        <f t="shared" si="681"/>
        <v>4.1187991387299878E-3</v>
      </c>
      <c r="BN4094" s="137">
        <f t="shared" si="682"/>
        <v>1.0308342094423641E-5</v>
      </c>
      <c r="BO4094" s="137">
        <f t="shared" si="683"/>
        <v>1.0308342094423641E-5</v>
      </c>
      <c r="BP4094" s="137" t="str">
        <f t="shared" si="679"/>
        <v/>
      </c>
    </row>
    <row r="4095" spans="63:68" ht="20.100000000000001" customHeight="1" x14ac:dyDescent="0.25">
      <c r="BK4095" s="137">
        <v>3248</v>
      </c>
      <c r="BL4095" s="137">
        <f t="shared" si="680"/>
        <v>20.780799999998756</v>
      </c>
      <c r="BM4095" s="137">
        <f t="shared" si="681"/>
        <v>4.1084907966355642E-3</v>
      </c>
      <c r="BN4095" s="137">
        <f t="shared" si="682"/>
        <v>1.0283322632239321E-5</v>
      </c>
      <c r="BO4095" s="137">
        <f t="shared" si="683"/>
        <v>1.0283322632239321E-5</v>
      </c>
      <c r="BP4095" s="137" t="str">
        <f t="shared" si="679"/>
        <v/>
      </c>
    </row>
    <row r="4096" spans="63:68" ht="20.100000000000001" customHeight="1" x14ac:dyDescent="0.25">
      <c r="BK4096" s="137">
        <v>3249</v>
      </c>
      <c r="BL4096" s="137">
        <f t="shared" si="680"/>
        <v>20.787199999998755</v>
      </c>
      <c r="BM4096" s="137">
        <f t="shared" si="681"/>
        <v>4.0982074740033249E-3</v>
      </c>
      <c r="BN4096" s="137">
        <f t="shared" si="682"/>
        <v>1.025836146325166E-5</v>
      </c>
      <c r="BO4096" s="137">
        <f t="shared" si="683"/>
        <v>1.025836146325166E-5</v>
      </c>
      <c r="BP4096" s="137" t="str">
        <f t="shared" si="679"/>
        <v/>
      </c>
    </row>
    <row r="4097" spans="63:68" ht="20.100000000000001" customHeight="1" x14ac:dyDescent="0.25">
      <c r="BK4097" s="137">
        <v>3250</v>
      </c>
      <c r="BL4097" s="137">
        <f t="shared" si="680"/>
        <v>20.793599999998754</v>
      </c>
      <c r="BM4097" s="137">
        <f t="shared" si="681"/>
        <v>4.0879491125400732E-3</v>
      </c>
      <c r="BN4097" s="137">
        <f t="shared" si="682"/>
        <v>1.0233458459268929E-5</v>
      </c>
      <c r="BO4097" s="137">
        <f t="shared" si="683"/>
        <v>1.0233458459268929E-5</v>
      </c>
      <c r="BP4097" s="137" t="str">
        <f t="shared" si="679"/>
        <v/>
      </c>
    </row>
    <row r="4098" spans="63:68" ht="20.100000000000001" customHeight="1" x14ac:dyDescent="0.25">
      <c r="BK4098" s="137">
        <v>3251</v>
      </c>
      <c r="BL4098" s="137">
        <f t="shared" si="680"/>
        <v>20.799999999998754</v>
      </c>
      <c r="BM4098" s="137">
        <f t="shared" si="681"/>
        <v>4.0777156540808043E-3</v>
      </c>
      <c r="BN4098" s="137">
        <f t="shared" si="682"/>
        <v>1.0208613492358742E-5</v>
      </c>
      <c r="BO4098" s="137">
        <f t="shared" si="683"/>
        <v>1.0208613492358742E-5</v>
      </c>
      <c r="BP4098" s="137" t="str">
        <f t="shared" si="679"/>
        <v/>
      </c>
    </row>
    <row r="4099" spans="63:68" ht="20.100000000000001" customHeight="1" x14ac:dyDescent="0.25">
      <c r="BK4099" s="137">
        <v>3252</v>
      </c>
      <c r="BL4099" s="137">
        <f t="shared" si="680"/>
        <v>20.806399999998753</v>
      </c>
      <c r="BM4099" s="137">
        <f t="shared" si="681"/>
        <v>4.0675070405884455E-3</v>
      </c>
      <c r="BN4099" s="137">
        <f t="shared" si="682"/>
        <v>1.0183826434858462E-5</v>
      </c>
      <c r="BO4099" s="137">
        <f t="shared" si="683"/>
        <v>1.0183826434858462E-5</v>
      </c>
      <c r="BP4099" s="137" t="str">
        <f t="shared" si="679"/>
        <v/>
      </c>
    </row>
    <row r="4100" spans="63:68" ht="20.100000000000001" customHeight="1" x14ac:dyDescent="0.25">
      <c r="BK4100" s="137">
        <v>3253</v>
      </c>
      <c r="BL4100" s="137">
        <f t="shared" si="680"/>
        <v>20.812799999998752</v>
      </c>
      <c r="BM4100" s="137">
        <f t="shared" si="681"/>
        <v>4.0573232141535871E-3</v>
      </c>
      <c r="BN4100" s="137">
        <f t="shared" si="682"/>
        <v>1.0159097159347444E-5</v>
      </c>
      <c r="BO4100" s="137">
        <f t="shared" si="683"/>
        <v>1.0159097159347444E-5</v>
      </c>
      <c r="BP4100" s="137" t="str">
        <f t="shared" si="679"/>
        <v/>
      </c>
    </row>
    <row r="4101" spans="63:68" ht="20.100000000000001" customHeight="1" x14ac:dyDescent="0.25">
      <c r="BK4101" s="137">
        <v>3254</v>
      </c>
      <c r="BL4101" s="137">
        <f t="shared" si="680"/>
        <v>20.819199999998752</v>
      </c>
      <c r="BM4101" s="137">
        <f t="shared" si="681"/>
        <v>4.0471641169942396E-3</v>
      </c>
      <c r="BN4101" s="137">
        <f t="shared" si="682"/>
        <v>1.0134425538672193E-5</v>
      </c>
      <c r="BO4101" s="137">
        <f t="shared" si="683"/>
        <v>1.0134425538672193E-5</v>
      </c>
      <c r="BP4101" s="137" t="str">
        <f t="shared" si="679"/>
        <v/>
      </c>
    </row>
    <row r="4102" spans="63:68" ht="20.100000000000001" customHeight="1" x14ac:dyDescent="0.25">
      <c r="BK4102" s="137">
        <v>3255</v>
      </c>
      <c r="BL4102" s="137">
        <f t="shared" si="680"/>
        <v>20.825599999998751</v>
      </c>
      <c r="BM4102" s="137">
        <f t="shared" si="681"/>
        <v>4.0370296914555674E-3</v>
      </c>
      <c r="BN4102" s="137">
        <f t="shared" si="682"/>
        <v>1.0109811445937686E-5</v>
      </c>
      <c r="BO4102" s="137">
        <f t="shared" si="683"/>
        <v>1.0109811445937686E-5</v>
      </c>
      <c r="BP4102" s="137" t="str">
        <f t="shared" si="679"/>
        <v/>
      </c>
    </row>
    <row r="4103" spans="63:68" ht="20.100000000000001" customHeight="1" x14ac:dyDescent="0.25">
      <c r="BK4103" s="137">
        <v>3256</v>
      </c>
      <c r="BL4103" s="137">
        <f t="shared" si="680"/>
        <v>20.83199999999875</v>
      </c>
      <c r="BM4103" s="137">
        <f t="shared" si="681"/>
        <v>4.0269198800096297E-3</v>
      </c>
      <c r="BN4103" s="137">
        <f t="shared" si="682"/>
        <v>1.0085254754494365E-5</v>
      </c>
      <c r="BO4103" s="137">
        <f t="shared" si="683"/>
        <v>1.0085254754494365E-5</v>
      </c>
      <c r="BP4103" s="137" t="str">
        <f t="shared" si="679"/>
        <v/>
      </c>
    </row>
    <row r="4104" spans="63:68" ht="20.100000000000001" customHeight="1" x14ac:dyDescent="0.25">
      <c r="BK4104" s="137">
        <v>3257</v>
      </c>
      <c r="BL4104" s="137">
        <f t="shared" si="680"/>
        <v>20.838399999998749</v>
      </c>
      <c r="BM4104" s="137">
        <f t="shared" si="681"/>
        <v>4.0168346252551354E-3</v>
      </c>
      <c r="BN4104" s="137">
        <f t="shared" si="682"/>
        <v>1.0060755337947674E-5</v>
      </c>
      <c r="BO4104" s="137">
        <f t="shared" si="683"/>
        <v>1.0060755337947674E-5</v>
      </c>
      <c r="BP4104" s="137" t="str">
        <f t="shared" si="679"/>
        <v/>
      </c>
    </row>
    <row r="4105" spans="63:68" ht="20.100000000000001" customHeight="1" x14ac:dyDescent="0.25">
      <c r="BK4105" s="137">
        <v>3258</v>
      </c>
      <c r="BL4105" s="137">
        <f t="shared" si="680"/>
        <v>20.844799999998749</v>
      </c>
      <c r="BM4105" s="137">
        <f t="shared" si="681"/>
        <v>4.0067738699171877E-3</v>
      </c>
      <c r="BN4105" s="137">
        <f t="shared" si="682"/>
        <v>1.0036313070164136E-5</v>
      </c>
      <c r="BO4105" s="137">
        <f t="shared" si="683"/>
        <v>1.0036313070164136E-5</v>
      </c>
      <c r="BP4105" s="137" t="str">
        <f t="shared" si="679"/>
        <v/>
      </c>
    </row>
    <row r="4106" spans="63:68" ht="20.100000000000001" customHeight="1" x14ac:dyDescent="0.25">
      <c r="BK4106" s="137">
        <v>3259</v>
      </c>
      <c r="BL4106" s="137">
        <f t="shared" si="680"/>
        <v>20.851199999998748</v>
      </c>
      <c r="BM4106" s="137">
        <f t="shared" si="681"/>
        <v>3.9967375568470236E-3</v>
      </c>
      <c r="BN4106" s="137">
        <f t="shared" si="682"/>
        <v>1.0011927825261807E-5</v>
      </c>
      <c r="BO4106" s="137">
        <f t="shared" si="683"/>
        <v>1.0011927825261807E-5</v>
      </c>
      <c r="BP4106" s="137" t="str">
        <f t="shared" si="679"/>
        <v/>
      </c>
    </row>
    <row r="4107" spans="63:68" ht="20.100000000000001" customHeight="1" x14ac:dyDescent="0.25">
      <c r="BK4107" s="137">
        <v>3260</v>
      </c>
      <c r="BL4107" s="137">
        <f t="shared" si="680"/>
        <v>20.857599999998747</v>
      </c>
      <c r="BM4107" s="137">
        <f t="shared" si="681"/>
        <v>3.9867256290217618E-3</v>
      </c>
      <c r="BN4107" s="137">
        <f t="shared" si="682"/>
        <v>9.9875994776189511E-6</v>
      </c>
      <c r="BO4107" s="137">
        <f t="shared" si="683"/>
        <v>9.9875994776189511E-6</v>
      </c>
      <c r="BP4107" s="137" t="str">
        <f t="shared" si="679"/>
        <v/>
      </c>
    </row>
    <row r="4108" spans="63:68" ht="20.100000000000001" customHeight="1" x14ac:dyDescent="0.25">
      <c r="BK4108" s="137">
        <v>3261</v>
      </c>
      <c r="BL4108" s="137">
        <f t="shared" si="680"/>
        <v>20.863999999998747</v>
      </c>
      <c r="BM4108" s="137">
        <f t="shared" si="681"/>
        <v>3.9767380295441428E-3</v>
      </c>
      <c r="BN4108" s="137">
        <f t="shared" si="682"/>
        <v>9.9633279018402146E-6</v>
      </c>
      <c r="BO4108" s="137">
        <f t="shared" si="683"/>
        <v>9.9633279018402146E-6</v>
      </c>
      <c r="BP4108" s="137" t="str">
        <f t="shared" si="679"/>
        <v/>
      </c>
    </row>
    <row r="4109" spans="63:68" ht="20.100000000000001" customHeight="1" x14ac:dyDescent="0.25">
      <c r="BK4109" s="137">
        <v>3262</v>
      </c>
      <c r="BL4109" s="137">
        <f t="shared" si="680"/>
        <v>20.870399999998746</v>
      </c>
      <c r="BM4109" s="137">
        <f t="shared" si="681"/>
        <v>3.9667747016423026E-3</v>
      </c>
      <c r="BN4109" s="137">
        <f t="shared" si="682"/>
        <v>9.9391129728320857E-6</v>
      </c>
      <c r="BO4109" s="137">
        <f t="shared" si="683"/>
        <v>9.9391129728320857E-6</v>
      </c>
      <c r="BP4109" s="137" t="str">
        <f t="shared" si="679"/>
        <v/>
      </c>
    </row>
    <row r="4110" spans="63:68" ht="20.100000000000001" customHeight="1" x14ac:dyDescent="0.25">
      <c r="BK4110" s="137">
        <v>3263</v>
      </c>
      <c r="BL4110" s="137">
        <f t="shared" si="680"/>
        <v>20.876799999998745</v>
      </c>
      <c r="BM4110" s="137">
        <f t="shared" si="681"/>
        <v>3.9568355886694705E-3</v>
      </c>
      <c r="BN4110" s="137">
        <f t="shared" si="682"/>
        <v>9.914954565704015E-6</v>
      </c>
      <c r="BO4110" s="137">
        <f t="shared" si="683"/>
        <v>9.914954565704015E-6</v>
      </c>
      <c r="BP4110" s="137" t="str">
        <f t="shared" si="679"/>
        <v/>
      </c>
    </row>
    <row r="4111" spans="63:68" ht="20.100000000000001" customHeight="1" x14ac:dyDescent="0.25">
      <c r="BK4111" s="137">
        <v>3264</v>
      </c>
      <c r="BL4111" s="137">
        <f t="shared" si="680"/>
        <v>20.883199999998745</v>
      </c>
      <c r="BM4111" s="137">
        <f t="shared" si="681"/>
        <v>3.9469206341037665E-3</v>
      </c>
      <c r="BN4111" s="137">
        <f t="shared" si="682"/>
        <v>9.8908525558447438E-6</v>
      </c>
      <c r="BO4111" s="137">
        <f t="shared" si="683"/>
        <v>9.8908525558447438E-6</v>
      </c>
      <c r="BP4111" s="137" t="str">
        <f t="shared" si="679"/>
        <v/>
      </c>
    </row>
    <row r="4112" spans="63:68" ht="20.100000000000001" customHeight="1" x14ac:dyDescent="0.25">
      <c r="BK4112" s="137">
        <v>3265</v>
      </c>
      <c r="BL4112" s="137">
        <f t="shared" si="680"/>
        <v>20.889599999998744</v>
      </c>
      <c r="BM4112" s="137">
        <f t="shared" si="681"/>
        <v>3.9370297815479217E-3</v>
      </c>
      <c r="BN4112" s="137">
        <f t="shared" si="682"/>
        <v>9.8668068188928135E-6</v>
      </c>
      <c r="BO4112" s="137">
        <f t="shared" si="683"/>
        <v>9.8668068188928135E-6</v>
      </c>
      <c r="BP4112" s="137" t="str">
        <f t="shared" ref="BP4112:BP4175" si="684">IF($BM4112&lt;(1-$BI$860),$BN4112,"")</f>
        <v/>
      </c>
    </row>
    <row r="4113" spans="63:68" ht="20.100000000000001" customHeight="1" x14ac:dyDescent="0.25">
      <c r="BK4113" s="137">
        <v>3266</v>
      </c>
      <c r="BL4113" s="137">
        <f t="shared" si="680"/>
        <v>20.895999999998743</v>
      </c>
      <c r="BM4113" s="137">
        <f t="shared" si="681"/>
        <v>3.9271629747290289E-3</v>
      </c>
      <c r="BN4113" s="137">
        <f t="shared" si="682"/>
        <v>9.8428172307131467E-6</v>
      </c>
      <c r="BO4113" s="137">
        <f t="shared" si="683"/>
        <v>9.8428172307131467E-6</v>
      </c>
      <c r="BP4113" s="137" t="str">
        <f t="shared" si="684"/>
        <v/>
      </c>
    </row>
    <row r="4114" spans="63:68" ht="20.100000000000001" customHeight="1" x14ac:dyDescent="0.25">
      <c r="BK4114" s="137">
        <v>3267</v>
      </c>
      <c r="BL4114" s="137">
        <f t="shared" si="680"/>
        <v>20.902399999998742</v>
      </c>
      <c r="BM4114" s="137">
        <f t="shared" si="681"/>
        <v>3.9173201574983158E-3</v>
      </c>
      <c r="BN4114" s="137">
        <f t="shared" si="682"/>
        <v>9.8188836674725083E-6</v>
      </c>
      <c r="BO4114" s="137">
        <f t="shared" si="683"/>
        <v>9.8188836674725083E-6</v>
      </c>
      <c r="BP4114" s="137" t="str">
        <f t="shared" si="684"/>
        <v/>
      </c>
    </row>
    <row r="4115" spans="63:68" ht="20.100000000000001" customHeight="1" x14ac:dyDescent="0.25">
      <c r="BK4115" s="137">
        <v>3268</v>
      </c>
      <c r="BL4115" s="137">
        <f t="shared" si="680"/>
        <v>20.908799999998742</v>
      </c>
      <c r="BM4115" s="137">
        <f t="shared" si="681"/>
        <v>3.9075012738308433E-3</v>
      </c>
      <c r="BN4115" s="137">
        <f t="shared" si="682"/>
        <v>9.7950060055211098E-6</v>
      </c>
      <c r="BO4115" s="137">
        <f t="shared" si="683"/>
        <v>9.7950060055211098E-6</v>
      </c>
      <c r="BP4115" s="137" t="str">
        <f t="shared" si="684"/>
        <v/>
      </c>
    </row>
    <row r="4116" spans="63:68" ht="20.100000000000001" customHeight="1" x14ac:dyDescent="0.25">
      <c r="BK4116" s="137">
        <v>3269</v>
      </c>
      <c r="BL4116" s="137">
        <f t="shared" si="680"/>
        <v>20.915199999998741</v>
      </c>
      <c r="BM4116" s="137">
        <f t="shared" si="681"/>
        <v>3.8977062678253222E-3</v>
      </c>
      <c r="BN4116" s="137">
        <f t="shared" si="682"/>
        <v>9.7711841215309542E-6</v>
      </c>
      <c r="BO4116" s="137">
        <f t="shared" si="683"/>
        <v>9.7711841215309542E-6</v>
      </c>
      <c r="BP4116" s="137" t="str">
        <f t="shared" si="684"/>
        <v/>
      </c>
    </row>
    <row r="4117" spans="63:68" ht="20.100000000000001" customHeight="1" x14ac:dyDescent="0.25">
      <c r="BK4117" s="137">
        <v>3270</v>
      </c>
      <c r="BL4117" s="137">
        <f t="shared" si="680"/>
        <v>20.92159999999874</v>
      </c>
      <c r="BM4117" s="137">
        <f t="shared" si="681"/>
        <v>3.8879350837037912E-3</v>
      </c>
      <c r="BN4117" s="137">
        <f t="shared" si="682"/>
        <v>9.7474178923518534E-6</v>
      </c>
      <c r="BO4117" s="137">
        <f t="shared" si="683"/>
        <v>9.7474178923518534E-6</v>
      </c>
      <c r="BP4117" s="137" t="str">
        <f t="shared" si="684"/>
        <v/>
      </c>
    </row>
    <row r="4118" spans="63:68" ht="20.100000000000001" customHeight="1" x14ac:dyDescent="0.25">
      <c r="BK4118" s="137">
        <v>3271</v>
      </c>
      <c r="BL4118" s="137">
        <f t="shared" si="680"/>
        <v>20.92799999999874</v>
      </c>
      <c r="BM4118" s="137">
        <f t="shared" si="681"/>
        <v>3.8781876658114394E-3</v>
      </c>
      <c r="BN4118" s="137">
        <f t="shared" si="682"/>
        <v>9.7237071951406656E-6</v>
      </c>
      <c r="BO4118" s="137">
        <f t="shared" si="683"/>
        <v>9.7237071951406656E-6</v>
      </c>
      <c r="BP4118" s="137" t="str">
        <f t="shared" si="684"/>
        <v/>
      </c>
    </row>
    <row r="4119" spans="63:68" ht="20.100000000000001" customHeight="1" x14ac:dyDescent="0.25">
      <c r="BK4119" s="137">
        <v>3272</v>
      </c>
      <c r="BL4119" s="137">
        <f t="shared" si="680"/>
        <v>20.934399999998739</v>
      </c>
      <c r="BM4119" s="137">
        <f t="shared" si="681"/>
        <v>3.8684639586162987E-3</v>
      </c>
      <c r="BN4119" s="137">
        <f t="shared" si="682"/>
        <v>9.7000519072710893E-6</v>
      </c>
      <c r="BO4119" s="137">
        <f t="shared" si="683"/>
        <v>9.7000519072710893E-6</v>
      </c>
      <c r="BP4119" s="137" t="str">
        <f t="shared" si="684"/>
        <v/>
      </c>
    </row>
    <row r="4120" spans="63:68" ht="20.100000000000001" customHeight="1" x14ac:dyDescent="0.25">
      <c r="BK4120" s="137">
        <v>3273</v>
      </c>
      <c r="BL4120" s="137">
        <f t="shared" si="680"/>
        <v>20.940799999998738</v>
      </c>
      <c r="BM4120" s="137">
        <f t="shared" si="681"/>
        <v>3.8587639067090276E-3</v>
      </c>
      <c r="BN4120" s="137">
        <f t="shared" si="682"/>
        <v>9.676451906369659E-6</v>
      </c>
      <c r="BO4120" s="137">
        <f t="shared" si="683"/>
        <v>9.676451906369659E-6</v>
      </c>
      <c r="BP4120" s="137" t="str">
        <f t="shared" si="684"/>
        <v/>
      </c>
    </row>
    <row r="4121" spans="63:68" ht="20.100000000000001" customHeight="1" x14ac:dyDescent="0.25">
      <c r="BK4121" s="137">
        <v>3274</v>
      </c>
      <c r="BL4121" s="137">
        <f t="shared" si="680"/>
        <v>20.947199999998737</v>
      </c>
      <c r="BM4121" s="137">
        <f t="shared" si="681"/>
        <v>3.8490874548026579E-3</v>
      </c>
      <c r="BN4121" s="137">
        <f t="shared" si="682"/>
        <v>9.6529070703322249E-6</v>
      </c>
      <c r="BO4121" s="137">
        <f t="shared" si="683"/>
        <v>9.6529070703322249E-6</v>
      </c>
      <c r="BP4121" s="137" t="str">
        <f t="shared" si="684"/>
        <v/>
      </c>
    </row>
    <row r="4122" spans="63:68" ht="20.100000000000001" customHeight="1" x14ac:dyDescent="0.25">
      <c r="BK4122" s="137">
        <v>3275</v>
      </c>
      <c r="BL4122" s="137">
        <f t="shared" si="680"/>
        <v>20.953599999998737</v>
      </c>
      <c r="BM4122" s="137">
        <f t="shared" si="681"/>
        <v>3.8394345477323257E-3</v>
      </c>
      <c r="BN4122" s="137">
        <f t="shared" si="682"/>
        <v>9.6294172772571664E-6</v>
      </c>
      <c r="BO4122" s="137">
        <f t="shared" si="683"/>
        <v>9.6294172772571664E-6</v>
      </c>
      <c r="BP4122" s="137" t="str">
        <f t="shared" si="684"/>
        <v/>
      </c>
    </row>
    <row r="4123" spans="63:68" ht="20.100000000000001" customHeight="1" x14ac:dyDescent="0.25">
      <c r="BK4123" s="137">
        <v>3276</v>
      </c>
      <c r="BL4123" s="137">
        <f t="shared" si="680"/>
        <v>20.959999999998736</v>
      </c>
      <c r="BM4123" s="137">
        <f t="shared" si="681"/>
        <v>3.8298051304550686E-3</v>
      </c>
      <c r="BN4123" s="137">
        <f t="shared" si="682"/>
        <v>9.6059824055338625E-6</v>
      </c>
      <c r="BO4123" s="137">
        <f t="shared" si="683"/>
        <v>9.6059824055338625E-6</v>
      </c>
      <c r="BP4123" s="137" t="str">
        <f t="shared" si="684"/>
        <v/>
      </c>
    </row>
    <row r="4124" spans="63:68" ht="20.100000000000001" customHeight="1" x14ac:dyDescent="0.25">
      <c r="BK4124" s="137">
        <v>3277</v>
      </c>
      <c r="BL4124" s="137">
        <f t="shared" si="680"/>
        <v>20.966399999998735</v>
      </c>
      <c r="BM4124" s="137">
        <f t="shared" si="681"/>
        <v>3.8201991480495347E-3</v>
      </c>
      <c r="BN4124" s="137">
        <f t="shared" si="682"/>
        <v>9.582602333765497E-6</v>
      </c>
      <c r="BO4124" s="137">
        <f t="shared" si="683"/>
        <v>9.582602333765497E-6</v>
      </c>
      <c r="BP4124" s="137" t="str">
        <f t="shared" si="684"/>
        <v/>
      </c>
    </row>
    <row r="4125" spans="63:68" ht="20.100000000000001" customHeight="1" x14ac:dyDescent="0.25">
      <c r="BK4125" s="137">
        <v>3278</v>
      </c>
      <c r="BL4125" s="137">
        <f t="shared" si="680"/>
        <v>20.972799999998735</v>
      </c>
      <c r="BM4125" s="137">
        <f t="shared" si="681"/>
        <v>3.8106165457157692E-3</v>
      </c>
      <c r="BN4125" s="137">
        <f t="shared" si="682"/>
        <v>9.559276940848422E-6</v>
      </c>
      <c r="BO4125" s="137">
        <f t="shared" si="683"/>
        <v>9.559276940848422E-6</v>
      </c>
      <c r="BP4125" s="137" t="str">
        <f t="shared" si="684"/>
        <v/>
      </c>
    </row>
    <row r="4126" spans="63:68" ht="20.100000000000001" customHeight="1" x14ac:dyDescent="0.25">
      <c r="BK4126" s="137">
        <v>3279</v>
      </c>
      <c r="BL4126" s="137">
        <f t="shared" si="680"/>
        <v>20.979199999998734</v>
      </c>
      <c r="BM4126" s="137">
        <f t="shared" si="681"/>
        <v>3.8010572687749208E-3</v>
      </c>
      <c r="BN4126" s="137">
        <f t="shared" si="682"/>
        <v>9.5360061058541966E-6</v>
      </c>
      <c r="BO4126" s="137">
        <f t="shared" si="683"/>
        <v>9.5360061058541966E-6</v>
      </c>
      <c r="BP4126" s="137" t="str">
        <f t="shared" si="684"/>
        <v/>
      </c>
    </row>
    <row r="4127" spans="63:68" ht="20.100000000000001" customHeight="1" x14ac:dyDescent="0.25">
      <c r="BK4127" s="137">
        <v>3280</v>
      </c>
      <c r="BL4127" s="137">
        <f t="shared" si="680"/>
        <v>20.985599999998733</v>
      </c>
      <c r="BM4127" s="137">
        <f t="shared" si="681"/>
        <v>3.7915212626690666E-3</v>
      </c>
      <c r="BN4127" s="137">
        <f t="shared" si="682"/>
        <v>9.5127897081449461E-6</v>
      </c>
      <c r="BO4127" s="137">
        <f t="shared" si="683"/>
        <v>9.5127897081449461E-6</v>
      </c>
      <c r="BP4127" s="137" t="str">
        <f t="shared" si="684"/>
        <v/>
      </c>
    </row>
    <row r="4128" spans="63:68" ht="20.100000000000001" customHeight="1" x14ac:dyDescent="0.25">
      <c r="BK4128" s="137">
        <v>3281</v>
      </c>
      <c r="BL4128" s="137">
        <f t="shared" si="680"/>
        <v>20.991999999998733</v>
      </c>
      <c r="BM4128" s="137">
        <f t="shared" si="681"/>
        <v>3.7820084729609216E-3</v>
      </c>
      <c r="BN4128" s="137">
        <f t="shared" si="682"/>
        <v>9.4896276273486423E-6</v>
      </c>
      <c r="BO4128" s="137">
        <f t="shared" si="683"/>
        <v>9.4896276273486423E-6</v>
      </c>
      <c r="BP4128" s="137" t="str">
        <f t="shared" si="684"/>
        <v/>
      </c>
    </row>
    <row r="4129" spans="63:68" ht="20.100000000000001" customHeight="1" x14ac:dyDescent="0.25">
      <c r="BK4129" s="137">
        <v>3282</v>
      </c>
      <c r="BL4129" s="137">
        <f t="shared" si="680"/>
        <v>20.998399999998732</v>
      </c>
      <c r="BM4129" s="137">
        <f t="shared" si="681"/>
        <v>3.772518845333573E-3</v>
      </c>
      <c r="BN4129" s="137">
        <f t="shared" si="682"/>
        <v>9.4665197432775711E-6</v>
      </c>
      <c r="BO4129" s="137">
        <f t="shared" si="683"/>
        <v>9.4665197432775711E-6</v>
      </c>
      <c r="BP4129" s="137" t="str">
        <f t="shared" si="684"/>
        <v/>
      </c>
    </row>
    <row r="4130" spans="63:68" ht="20.100000000000001" customHeight="1" x14ac:dyDescent="0.25">
      <c r="BK4130" s="137">
        <v>3283</v>
      </c>
      <c r="BL4130" s="137">
        <f t="shared" si="680"/>
        <v>21.004799999998731</v>
      </c>
      <c r="BM4130" s="137">
        <f t="shared" si="681"/>
        <v>3.7630523255902954E-3</v>
      </c>
      <c r="BN4130" s="137">
        <f t="shared" si="682"/>
        <v>9.4434659360311153E-6</v>
      </c>
      <c r="BO4130" s="137">
        <f t="shared" si="683"/>
        <v>9.4434659360311153E-6</v>
      </c>
      <c r="BP4130" s="137" t="str">
        <f t="shared" si="684"/>
        <v/>
      </c>
    </row>
    <row r="4131" spans="63:68" ht="20.100000000000001" customHeight="1" x14ac:dyDescent="0.25">
      <c r="BK4131" s="137">
        <v>3284</v>
      </c>
      <c r="BL4131" s="137">
        <f t="shared" si="680"/>
        <v>21.01119999999873</v>
      </c>
      <c r="BM4131" s="137">
        <f t="shared" si="681"/>
        <v>3.7536088596542643E-3</v>
      </c>
      <c r="BN4131" s="137">
        <f t="shared" si="682"/>
        <v>9.4204660859376413E-6</v>
      </c>
      <c r="BO4131" s="137">
        <f t="shared" si="683"/>
        <v>9.4204660859376413E-6</v>
      </c>
      <c r="BP4131" s="137" t="str">
        <f t="shared" si="684"/>
        <v/>
      </c>
    </row>
    <row r="4132" spans="63:68" ht="20.100000000000001" customHeight="1" x14ac:dyDescent="0.25">
      <c r="BK4132" s="137">
        <v>3285</v>
      </c>
      <c r="BL4132" s="137">
        <f t="shared" si="680"/>
        <v>21.01759999999873</v>
      </c>
      <c r="BM4132" s="137">
        <f t="shared" si="681"/>
        <v>3.7441883935683267E-3</v>
      </c>
      <c r="BN4132" s="137">
        <f t="shared" si="682"/>
        <v>9.3975200735692439E-6</v>
      </c>
      <c r="BO4132" s="137">
        <f t="shared" si="683"/>
        <v>9.3975200735692439E-6</v>
      </c>
      <c r="BP4132" s="137" t="str">
        <f t="shared" si="684"/>
        <v/>
      </c>
    </row>
    <row r="4133" spans="63:68" ht="20.100000000000001" customHeight="1" x14ac:dyDescent="0.25">
      <c r="BK4133" s="137">
        <v>3286</v>
      </c>
      <c r="BL4133" s="137">
        <f t="shared" ref="BL4133:BL4196" si="685">BL4132+$BO$845</f>
        <v>21.023999999998729</v>
      </c>
      <c r="BM4133" s="137">
        <f t="shared" ref="BM4133:BM4196" si="686">_xlfn.CHISQ.DIST.RT(BL4133,7)</f>
        <v>3.7347908734947574E-3</v>
      </c>
      <c r="BN4133" s="137">
        <f t="shared" ref="BN4133:BN4196" si="687">BM4133-BM4134</f>
        <v>9.374627779746951E-6</v>
      </c>
      <c r="BO4133" s="137">
        <f t="shared" ref="BO4133:BO4196" si="688">IF(BM4133&lt;(1-$BI$852),BN4133,"")</f>
        <v>9.374627779746951E-6</v>
      </c>
      <c r="BP4133" s="137" t="str">
        <f t="shared" si="684"/>
        <v/>
      </c>
    </row>
    <row r="4134" spans="63:68" ht="20.100000000000001" customHeight="1" x14ac:dyDescent="0.25">
      <c r="BK4134" s="137">
        <v>3287</v>
      </c>
      <c r="BL4134" s="137">
        <f t="shared" si="685"/>
        <v>21.030399999998728</v>
      </c>
      <c r="BM4134" s="137">
        <f t="shared" si="686"/>
        <v>3.7254162457150105E-3</v>
      </c>
      <c r="BN4134" s="137">
        <f t="shared" si="687"/>
        <v>9.3517890855255442E-6</v>
      </c>
      <c r="BO4134" s="137">
        <f t="shared" si="688"/>
        <v>9.3517890855255442E-6</v>
      </c>
      <c r="BP4134" s="137" t="str">
        <f t="shared" si="684"/>
        <v/>
      </c>
    </row>
    <row r="4135" spans="63:68" ht="20.100000000000001" customHeight="1" x14ac:dyDescent="0.25">
      <c r="BK4135" s="137">
        <v>3288</v>
      </c>
      <c r="BL4135" s="137">
        <f t="shared" si="685"/>
        <v>21.036799999998728</v>
      </c>
      <c r="BM4135" s="137">
        <f t="shared" si="686"/>
        <v>3.7160644566294849E-3</v>
      </c>
      <c r="BN4135" s="137">
        <f t="shared" si="687"/>
        <v>9.3290038722044014E-6</v>
      </c>
      <c r="BO4135" s="137">
        <f t="shared" si="688"/>
        <v>9.3290038722044014E-6</v>
      </c>
      <c r="BP4135" s="137" t="str">
        <f t="shared" si="684"/>
        <v/>
      </c>
    </row>
    <row r="4136" spans="63:68" ht="20.100000000000001" customHeight="1" x14ac:dyDescent="0.25">
      <c r="BK4136" s="137">
        <v>3289</v>
      </c>
      <c r="BL4136" s="137">
        <f t="shared" si="685"/>
        <v>21.043199999998727</v>
      </c>
      <c r="BM4136" s="137">
        <f t="shared" si="686"/>
        <v>3.7067354527572805E-3</v>
      </c>
      <c r="BN4136" s="137">
        <f t="shared" si="687"/>
        <v>9.3062720213279299E-6</v>
      </c>
      <c r="BO4136" s="137">
        <f t="shared" si="688"/>
        <v>9.3062720213279299E-6</v>
      </c>
      <c r="BP4136" s="137" t="str">
        <f t="shared" si="684"/>
        <v/>
      </c>
    </row>
    <row r="4137" spans="63:68" ht="20.100000000000001" customHeight="1" x14ac:dyDescent="0.25">
      <c r="BK4137" s="137">
        <v>3290</v>
      </c>
      <c r="BL4137" s="137">
        <f t="shared" si="685"/>
        <v>21.049599999998726</v>
      </c>
      <c r="BM4137" s="137">
        <f t="shared" si="686"/>
        <v>3.6974291807359526E-3</v>
      </c>
      <c r="BN4137" s="137">
        <f t="shared" si="687"/>
        <v>9.2835934146760259E-6</v>
      </c>
      <c r="BO4137" s="137">
        <f t="shared" si="688"/>
        <v>9.2835934146760259E-6</v>
      </c>
      <c r="BP4137" s="137" t="str">
        <f t="shared" si="684"/>
        <v/>
      </c>
    </row>
    <row r="4138" spans="63:68" ht="20.100000000000001" customHeight="1" x14ac:dyDescent="0.25">
      <c r="BK4138" s="137">
        <v>3291</v>
      </c>
      <c r="BL4138" s="137">
        <f t="shared" si="685"/>
        <v>21.055999999998726</v>
      </c>
      <c r="BM4138" s="137">
        <f t="shared" si="686"/>
        <v>3.6881455873212766E-3</v>
      </c>
      <c r="BN4138" s="137">
        <f t="shared" si="687"/>
        <v>9.2609679342744826E-6</v>
      </c>
      <c r="BO4138" s="137">
        <f t="shared" si="688"/>
        <v>9.2609679342744826E-6</v>
      </c>
      <c r="BP4138" s="137" t="str">
        <f t="shared" si="684"/>
        <v/>
      </c>
    </row>
    <row r="4139" spans="63:68" ht="20.100000000000001" customHeight="1" x14ac:dyDescent="0.25">
      <c r="BK4139" s="137">
        <v>3292</v>
      </c>
      <c r="BL4139" s="137">
        <f t="shared" si="685"/>
        <v>21.062399999998725</v>
      </c>
      <c r="BM4139" s="137">
        <f t="shared" si="686"/>
        <v>3.6788846193870021E-3</v>
      </c>
      <c r="BN4139" s="137">
        <f t="shared" si="687"/>
        <v>9.2383954623780767E-6</v>
      </c>
      <c r="BO4139" s="137">
        <f t="shared" si="688"/>
        <v>9.2383954623780767E-6</v>
      </c>
      <c r="BP4139" s="137" t="str">
        <f t="shared" si="684"/>
        <v/>
      </c>
    </row>
    <row r="4140" spans="63:68" ht="20.100000000000001" customHeight="1" x14ac:dyDescent="0.25">
      <c r="BK4140" s="137">
        <v>3293</v>
      </c>
      <c r="BL4140" s="137">
        <f t="shared" si="685"/>
        <v>21.068799999998724</v>
      </c>
      <c r="BM4140" s="137">
        <f t="shared" si="686"/>
        <v>3.669646223924624E-3</v>
      </c>
      <c r="BN4140" s="137">
        <f t="shared" si="687"/>
        <v>9.2158758815004925E-6</v>
      </c>
      <c r="BO4140" s="137">
        <f t="shared" si="688"/>
        <v>9.2158758815004925E-6</v>
      </c>
      <c r="BP4140" s="137" t="str">
        <f t="shared" si="684"/>
        <v/>
      </c>
    </row>
    <row r="4141" spans="63:68" ht="20.100000000000001" customHeight="1" x14ac:dyDescent="0.25">
      <c r="BK4141" s="137">
        <v>3294</v>
      </c>
      <c r="BL4141" s="137">
        <f t="shared" si="685"/>
        <v>21.075199999998723</v>
      </c>
      <c r="BM4141" s="137">
        <f t="shared" si="686"/>
        <v>3.6604303480431235E-3</v>
      </c>
      <c r="BN4141" s="137">
        <f t="shared" si="687"/>
        <v>9.1934090743653156E-6</v>
      </c>
      <c r="BO4141" s="137">
        <f t="shared" si="688"/>
        <v>9.1934090743653156E-6</v>
      </c>
      <c r="BP4141" s="137" t="str">
        <f t="shared" si="684"/>
        <v/>
      </c>
    </row>
    <row r="4142" spans="63:68" ht="20.100000000000001" customHeight="1" x14ac:dyDescent="0.25">
      <c r="BK4142" s="137">
        <v>3295</v>
      </c>
      <c r="BL4142" s="137">
        <f t="shared" si="685"/>
        <v>21.081599999998723</v>
      </c>
      <c r="BM4142" s="137">
        <f t="shared" si="686"/>
        <v>3.6512369389687582E-3</v>
      </c>
      <c r="BN4142" s="137">
        <f t="shared" si="687"/>
        <v>9.1709949239741212E-6</v>
      </c>
      <c r="BO4142" s="137">
        <f t="shared" si="688"/>
        <v>9.1709949239741212E-6</v>
      </c>
      <c r="BP4142" s="137" t="str">
        <f t="shared" si="684"/>
        <v/>
      </c>
    </row>
    <row r="4143" spans="63:68" ht="20.100000000000001" customHeight="1" x14ac:dyDescent="0.25">
      <c r="BK4143" s="137">
        <v>3296</v>
      </c>
      <c r="BL4143" s="137">
        <f t="shared" si="685"/>
        <v>21.087999999998722</v>
      </c>
      <c r="BM4143" s="137">
        <f t="shared" si="686"/>
        <v>3.6420659440447841E-3</v>
      </c>
      <c r="BN4143" s="137">
        <f t="shared" si="687"/>
        <v>9.148633313528845E-6</v>
      </c>
      <c r="BO4143" s="137">
        <f t="shared" si="688"/>
        <v>9.148633313528845E-6</v>
      </c>
      <c r="BP4143" s="137" t="str">
        <f t="shared" si="684"/>
        <v/>
      </c>
    </row>
    <row r="4144" spans="63:68" ht="20.100000000000001" customHeight="1" x14ac:dyDescent="0.25">
      <c r="BK4144" s="137">
        <v>3297</v>
      </c>
      <c r="BL4144" s="137">
        <f t="shared" si="685"/>
        <v>21.094399999998721</v>
      </c>
      <c r="BM4144" s="137">
        <f t="shared" si="686"/>
        <v>3.6329173107312552E-3</v>
      </c>
      <c r="BN4144" s="137">
        <f t="shared" si="687"/>
        <v>9.1263241264946671E-6</v>
      </c>
      <c r="BO4144" s="137">
        <f t="shared" si="688"/>
        <v>9.1263241264946671E-6</v>
      </c>
      <c r="BP4144" s="137" t="str">
        <f t="shared" si="684"/>
        <v/>
      </c>
    </row>
    <row r="4145" spans="63:68" ht="20.100000000000001" customHeight="1" x14ac:dyDescent="0.25">
      <c r="BK4145" s="137">
        <v>3298</v>
      </c>
      <c r="BL4145" s="137">
        <f t="shared" si="685"/>
        <v>21.100799999998721</v>
      </c>
      <c r="BM4145" s="137">
        <f t="shared" si="686"/>
        <v>3.6237909866047606E-3</v>
      </c>
      <c r="BN4145" s="137">
        <f t="shared" si="687"/>
        <v>9.1040672465557762E-6</v>
      </c>
      <c r="BO4145" s="137">
        <f t="shared" si="688"/>
        <v>9.1040672465557762E-6</v>
      </c>
      <c r="BP4145" s="137" t="str">
        <f t="shared" si="684"/>
        <v/>
      </c>
    </row>
    <row r="4146" spans="63:68" ht="20.100000000000001" customHeight="1" x14ac:dyDescent="0.25">
      <c r="BK4146" s="137">
        <v>3299</v>
      </c>
      <c r="BL4146" s="137">
        <f t="shared" si="685"/>
        <v>21.10719999999872</v>
      </c>
      <c r="BM4146" s="137">
        <f t="shared" si="686"/>
        <v>3.6146869193582048E-3</v>
      </c>
      <c r="BN4146" s="137">
        <f t="shared" si="687"/>
        <v>9.0818625576622077E-6</v>
      </c>
      <c r="BO4146" s="137">
        <f t="shared" si="688"/>
        <v>9.0818625576622077E-6</v>
      </c>
      <c r="BP4146" s="137" t="str">
        <f t="shared" si="684"/>
        <v/>
      </c>
    </row>
    <row r="4147" spans="63:68" ht="20.100000000000001" customHeight="1" x14ac:dyDescent="0.25">
      <c r="BK4147" s="137">
        <v>3300</v>
      </c>
      <c r="BL4147" s="137">
        <f t="shared" si="685"/>
        <v>21.113599999998719</v>
      </c>
      <c r="BM4147" s="137">
        <f t="shared" si="686"/>
        <v>3.6056050568005426E-3</v>
      </c>
      <c r="BN4147" s="137">
        <f t="shared" si="687"/>
        <v>9.059709943957852E-6</v>
      </c>
      <c r="BO4147" s="137">
        <f t="shared" si="688"/>
        <v>9.059709943957852E-6</v>
      </c>
      <c r="BP4147" s="137" t="str">
        <f t="shared" si="684"/>
        <v/>
      </c>
    </row>
    <row r="4148" spans="63:68" ht="20.100000000000001" customHeight="1" x14ac:dyDescent="0.25">
      <c r="BK4148" s="137">
        <v>3301</v>
      </c>
      <c r="BL4148" s="137">
        <f t="shared" si="685"/>
        <v>21.119999999998718</v>
      </c>
      <c r="BM4148" s="137">
        <f t="shared" si="686"/>
        <v>3.5965453468565847E-3</v>
      </c>
      <c r="BN4148" s="137">
        <f t="shared" si="687"/>
        <v>9.0376092898671913E-6</v>
      </c>
      <c r="BO4148" s="137">
        <f t="shared" si="688"/>
        <v>9.0376092898671913E-6</v>
      </c>
      <c r="BP4148" s="137" t="str">
        <f t="shared" si="684"/>
        <v/>
      </c>
    </row>
    <row r="4149" spans="63:68" ht="20.100000000000001" customHeight="1" x14ac:dyDescent="0.25">
      <c r="BK4149" s="137">
        <v>3302</v>
      </c>
      <c r="BL4149" s="137">
        <f t="shared" si="685"/>
        <v>21.126399999998718</v>
      </c>
      <c r="BM4149" s="137">
        <f t="shared" si="686"/>
        <v>3.5875077375667175E-3</v>
      </c>
      <c r="BN4149" s="137">
        <f t="shared" si="687"/>
        <v>9.0155604800128998E-6</v>
      </c>
      <c r="BO4149" s="137">
        <f t="shared" si="688"/>
        <v>9.0155604800128998E-6</v>
      </c>
      <c r="BP4149" s="137" t="str">
        <f t="shared" si="684"/>
        <v/>
      </c>
    </row>
    <row r="4150" spans="63:68" ht="20.100000000000001" customHeight="1" x14ac:dyDescent="0.25">
      <c r="BK4150" s="137">
        <v>3303</v>
      </c>
      <c r="BL4150" s="137">
        <f t="shared" si="685"/>
        <v>21.132799999998717</v>
      </c>
      <c r="BM4150" s="137">
        <f t="shared" si="686"/>
        <v>3.5784921770867046E-3</v>
      </c>
      <c r="BN4150" s="137">
        <f t="shared" si="687"/>
        <v>8.9935633992821971E-6</v>
      </c>
      <c r="BO4150" s="137">
        <f t="shared" si="688"/>
        <v>8.9935633992821971E-6</v>
      </c>
      <c r="BP4150" s="137" t="str">
        <f t="shared" si="684"/>
        <v/>
      </c>
    </row>
    <row r="4151" spans="63:68" ht="20.100000000000001" customHeight="1" x14ac:dyDescent="0.25">
      <c r="BK4151" s="137">
        <v>3304</v>
      </c>
      <c r="BL4151" s="137">
        <f t="shared" si="685"/>
        <v>21.139199999998716</v>
      </c>
      <c r="BM4151" s="137">
        <f t="shared" si="686"/>
        <v>3.5694986136874224E-3</v>
      </c>
      <c r="BN4151" s="137">
        <f t="shared" si="687"/>
        <v>8.9716179327782759E-6</v>
      </c>
      <c r="BO4151" s="137">
        <f t="shared" si="688"/>
        <v>8.9716179327782759E-6</v>
      </c>
      <c r="BP4151" s="137" t="str">
        <f t="shared" si="684"/>
        <v/>
      </c>
    </row>
    <row r="4152" spans="63:68" ht="20.100000000000001" customHeight="1" x14ac:dyDescent="0.25">
      <c r="BK4152" s="137">
        <v>3305</v>
      </c>
      <c r="BL4152" s="137">
        <f t="shared" si="685"/>
        <v>21.145599999998716</v>
      </c>
      <c r="BM4152" s="137">
        <f t="shared" si="686"/>
        <v>3.5605269957546442E-3</v>
      </c>
      <c r="BN4152" s="137">
        <f t="shared" si="687"/>
        <v>8.9497239658471901E-6</v>
      </c>
      <c r="BO4152" s="137">
        <f t="shared" si="688"/>
        <v>8.9497239658471901E-6</v>
      </c>
      <c r="BP4152" s="137" t="str">
        <f t="shared" si="684"/>
        <v/>
      </c>
    </row>
    <row r="4153" spans="63:68" ht="20.100000000000001" customHeight="1" x14ac:dyDescent="0.25">
      <c r="BK4153" s="137">
        <v>3306</v>
      </c>
      <c r="BL4153" s="137">
        <f t="shared" si="685"/>
        <v>21.151999999998715</v>
      </c>
      <c r="BM4153" s="137">
        <f t="shared" si="686"/>
        <v>3.551577271788797E-3</v>
      </c>
      <c r="BN4153" s="137">
        <f t="shared" si="687"/>
        <v>8.9278813840765539E-6</v>
      </c>
      <c r="BO4153" s="137">
        <f t="shared" si="688"/>
        <v>8.9278813840765539E-6</v>
      </c>
      <c r="BP4153" s="137" t="str">
        <f t="shared" si="684"/>
        <v/>
      </c>
    </row>
    <row r="4154" spans="63:68" ht="20.100000000000001" customHeight="1" x14ac:dyDescent="0.25">
      <c r="BK4154" s="137">
        <v>3307</v>
      </c>
      <c r="BL4154" s="137">
        <f t="shared" si="685"/>
        <v>21.158399999998714</v>
      </c>
      <c r="BM4154" s="137">
        <f t="shared" si="686"/>
        <v>3.5426493904047204E-3</v>
      </c>
      <c r="BN4154" s="137">
        <f t="shared" si="687"/>
        <v>8.9060900732673524E-6</v>
      </c>
      <c r="BO4154" s="137">
        <f t="shared" si="688"/>
        <v>8.9060900732673524E-6</v>
      </c>
      <c r="BP4154" s="137" t="str">
        <f t="shared" si="684"/>
        <v/>
      </c>
    </row>
    <row r="4155" spans="63:68" ht="20.100000000000001" customHeight="1" x14ac:dyDescent="0.25">
      <c r="BK4155" s="137">
        <v>3308</v>
      </c>
      <c r="BL4155" s="137">
        <f t="shared" si="685"/>
        <v>21.164799999998714</v>
      </c>
      <c r="BM4155" s="137">
        <f t="shared" si="686"/>
        <v>3.5337433003314531E-3</v>
      </c>
      <c r="BN4155" s="137">
        <f t="shared" si="687"/>
        <v>8.8843499194777437E-6</v>
      </c>
      <c r="BO4155" s="137">
        <f t="shared" si="688"/>
        <v>8.8843499194777437E-6</v>
      </c>
      <c r="BP4155" s="137" t="str">
        <f t="shared" si="684"/>
        <v/>
      </c>
    </row>
    <row r="4156" spans="63:68" ht="20.100000000000001" customHeight="1" x14ac:dyDescent="0.25">
      <c r="BK4156" s="137">
        <v>3309</v>
      </c>
      <c r="BL4156" s="137">
        <f t="shared" si="685"/>
        <v>21.171199999998713</v>
      </c>
      <c r="BM4156" s="137">
        <f t="shared" si="686"/>
        <v>3.5248589504119753E-3</v>
      </c>
      <c r="BN4156" s="137">
        <f t="shared" si="687"/>
        <v>8.8626608089627766E-6</v>
      </c>
      <c r="BO4156" s="137">
        <f t="shared" si="688"/>
        <v>8.8626608089627766E-6</v>
      </c>
      <c r="BP4156" s="137" t="str">
        <f t="shared" si="684"/>
        <v/>
      </c>
    </row>
    <row r="4157" spans="63:68" ht="20.100000000000001" customHeight="1" x14ac:dyDescent="0.25">
      <c r="BK4157" s="137">
        <v>3310</v>
      </c>
      <c r="BL4157" s="137">
        <f t="shared" si="685"/>
        <v>21.177599999998712</v>
      </c>
      <c r="BM4157" s="137">
        <f t="shared" si="686"/>
        <v>3.5159962896030125E-3</v>
      </c>
      <c r="BN4157" s="137">
        <f t="shared" si="687"/>
        <v>8.8410226282676328E-6</v>
      </c>
      <c r="BO4157" s="137">
        <f t="shared" si="688"/>
        <v>8.8410226282676328E-6</v>
      </c>
      <c r="BP4157" s="137" t="str">
        <f t="shared" si="684"/>
        <v/>
      </c>
    </row>
    <row r="4158" spans="63:68" ht="20.100000000000001" customHeight="1" x14ac:dyDescent="0.25">
      <c r="BK4158" s="137">
        <v>3311</v>
      </c>
      <c r="BL4158" s="137">
        <f t="shared" si="685"/>
        <v>21.183999999998711</v>
      </c>
      <c r="BM4158" s="137">
        <f t="shared" si="686"/>
        <v>3.5071552669747449E-3</v>
      </c>
      <c r="BN4158" s="137">
        <f t="shared" si="687"/>
        <v>8.8194352641100988E-6</v>
      </c>
      <c r="BO4158" s="137">
        <f t="shared" si="688"/>
        <v>8.8194352641100988E-6</v>
      </c>
      <c r="BP4158" s="137" t="str">
        <f t="shared" si="684"/>
        <v/>
      </c>
    </row>
    <row r="4159" spans="63:68" ht="20.100000000000001" customHeight="1" x14ac:dyDescent="0.25">
      <c r="BK4159" s="137">
        <v>3312</v>
      </c>
      <c r="BL4159" s="137">
        <f t="shared" si="685"/>
        <v>21.190399999998711</v>
      </c>
      <c r="BM4159" s="137">
        <f t="shared" si="686"/>
        <v>3.4983358317106348E-3</v>
      </c>
      <c r="BN4159" s="137">
        <f t="shared" si="687"/>
        <v>8.7978986034863843E-6</v>
      </c>
      <c r="BO4159" s="137">
        <f t="shared" si="688"/>
        <v>8.7978986034863843E-6</v>
      </c>
      <c r="BP4159" s="137" t="str">
        <f t="shared" si="684"/>
        <v/>
      </c>
    </row>
    <row r="4160" spans="63:68" ht="20.100000000000001" customHeight="1" x14ac:dyDescent="0.25">
      <c r="BK4160" s="137">
        <v>3313</v>
      </c>
      <c r="BL4160" s="137">
        <f t="shared" si="685"/>
        <v>21.19679999999871</v>
      </c>
      <c r="BM4160" s="137">
        <f t="shared" si="686"/>
        <v>3.4895379331071484E-3</v>
      </c>
      <c r="BN4160" s="137">
        <f t="shared" si="687"/>
        <v>8.7764125335778806E-6</v>
      </c>
      <c r="BO4160" s="137">
        <f t="shared" si="688"/>
        <v>8.7764125335778806E-6</v>
      </c>
      <c r="BP4160" s="137" t="str">
        <f t="shared" si="684"/>
        <v/>
      </c>
    </row>
    <row r="4161" spans="63:68" ht="20.100000000000001" customHeight="1" x14ac:dyDescent="0.25">
      <c r="BK4161" s="137">
        <v>3314</v>
      </c>
      <c r="BL4161" s="137">
        <f t="shared" si="685"/>
        <v>21.203199999998709</v>
      </c>
      <c r="BM4161" s="137">
        <f t="shared" si="686"/>
        <v>3.4807615205735705E-3</v>
      </c>
      <c r="BN4161" s="137">
        <f t="shared" si="687"/>
        <v>8.7549769418465706E-6</v>
      </c>
      <c r="BO4161" s="137">
        <f t="shared" si="688"/>
        <v>8.7549769418465706E-6</v>
      </c>
      <c r="BP4161" s="137" t="str">
        <f t="shared" si="684"/>
        <v/>
      </c>
    </row>
    <row r="4162" spans="63:68" ht="20.100000000000001" customHeight="1" x14ac:dyDescent="0.25">
      <c r="BK4162" s="137">
        <v>3315</v>
      </c>
      <c r="BL4162" s="137">
        <f t="shared" si="685"/>
        <v>21.209599999998709</v>
      </c>
      <c r="BM4162" s="137">
        <f t="shared" si="686"/>
        <v>3.472006543631724E-3</v>
      </c>
      <c r="BN4162" s="137">
        <f t="shared" si="687"/>
        <v>8.7335917159452568E-6</v>
      </c>
      <c r="BO4162" s="137">
        <f t="shared" si="688"/>
        <v>8.7335917159452568E-6</v>
      </c>
      <c r="BP4162" s="137" t="str">
        <f t="shared" si="684"/>
        <v/>
      </c>
    </row>
    <row r="4163" spans="63:68" ht="20.100000000000001" customHeight="1" x14ac:dyDescent="0.25">
      <c r="BK4163" s="137">
        <v>3316</v>
      </c>
      <c r="BL4163" s="137">
        <f t="shared" si="685"/>
        <v>21.215999999998708</v>
      </c>
      <c r="BM4163" s="137">
        <f t="shared" si="686"/>
        <v>3.4632729519157787E-3</v>
      </c>
      <c r="BN4163" s="137">
        <f t="shared" si="687"/>
        <v>8.7122567437813124E-6</v>
      </c>
      <c r="BO4163" s="137">
        <f t="shared" si="688"/>
        <v>8.7122567437813124E-6</v>
      </c>
      <c r="BP4163" s="137" t="str">
        <f t="shared" si="684"/>
        <v/>
      </c>
    </row>
    <row r="4164" spans="63:68" ht="20.100000000000001" customHeight="1" x14ac:dyDescent="0.25">
      <c r="BK4164" s="137">
        <v>3317</v>
      </c>
      <c r="BL4164" s="137">
        <f t="shared" si="685"/>
        <v>21.222399999998707</v>
      </c>
      <c r="BM4164" s="137">
        <f t="shared" si="686"/>
        <v>3.4545606951719974E-3</v>
      </c>
      <c r="BN4164" s="137">
        <f t="shared" si="687"/>
        <v>8.6909719134780836E-6</v>
      </c>
      <c r="BO4164" s="137">
        <f t="shared" si="688"/>
        <v>8.6909719134780836E-6</v>
      </c>
      <c r="BP4164" s="137" t="str">
        <f t="shared" si="684"/>
        <v/>
      </c>
    </row>
    <row r="4165" spans="63:68" ht="20.100000000000001" customHeight="1" x14ac:dyDescent="0.25">
      <c r="BK4165" s="137">
        <v>3318</v>
      </c>
      <c r="BL4165" s="137">
        <f t="shared" si="685"/>
        <v>21.228799999998706</v>
      </c>
      <c r="BM4165" s="137">
        <f t="shared" si="686"/>
        <v>3.4458697232585193E-3</v>
      </c>
      <c r="BN4165" s="137">
        <f t="shared" si="687"/>
        <v>8.6697371133948389E-6</v>
      </c>
      <c r="BO4165" s="137">
        <f t="shared" si="688"/>
        <v>8.6697371133948389E-6</v>
      </c>
      <c r="BP4165" s="137" t="str">
        <f t="shared" si="684"/>
        <v/>
      </c>
    </row>
    <row r="4166" spans="63:68" ht="20.100000000000001" customHeight="1" x14ac:dyDescent="0.25">
      <c r="BK4166" s="137">
        <v>3319</v>
      </c>
      <c r="BL4166" s="137">
        <f t="shared" si="685"/>
        <v>21.235199999998706</v>
      </c>
      <c r="BM4166" s="137">
        <f t="shared" si="686"/>
        <v>3.4371999861451245E-3</v>
      </c>
      <c r="BN4166" s="137">
        <f t="shared" si="687"/>
        <v>8.6485522321193969E-6</v>
      </c>
      <c r="BO4166" s="137">
        <f t="shared" si="688"/>
        <v>8.6485522321193969E-6</v>
      </c>
      <c r="BP4166" s="137" t="str">
        <f t="shared" si="684"/>
        <v/>
      </c>
    </row>
    <row r="4167" spans="63:68" ht="20.100000000000001" customHeight="1" x14ac:dyDescent="0.25">
      <c r="BK4167" s="137">
        <v>3320</v>
      </c>
      <c r="BL4167" s="137">
        <f t="shared" si="685"/>
        <v>21.241599999998705</v>
      </c>
      <c r="BM4167" s="137">
        <f t="shared" si="686"/>
        <v>3.4285514339130051E-3</v>
      </c>
      <c r="BN4167" s="137">
        <f t="shared" si="687"/>
        <v>8.6274171584633554E-6</v>
      </c>
      <c r="BO4167" s="137">
        <f t="shared" si="688"/>
        <v>8.6274171584633554E-6</v>
      </c>
      <c r="BP4167" s="137" t="str">
        <f t="shared" si="684"/>
        <v/>
      </c>
    </row>
    <row r="4168" spans="63:68" ht="20.100000000000001" customHeight="1" x14ac:dyDescent="0.25">
      <c r="BK4168" s="137">
        <v>3321</v>
      </c>
      <c r="BL4168" s="137">
        <f t="shared" si="685"/>
        <v>21.247999999998704</v>
      </c>
      <c r="BM4168" s="137">
        <f t="shared" si="686"/>
        <v>3.4199240167545417E-3</v>
      </c>
      <c r="BN4168" s="137">
        <f t="shared" si="687"/>
        <v>8.6063317814677291E-6</v>
      </c>
      <c r="BO4168" s="137">
        <f t="shared" si="688"/>
        <v>8.6063317814677291E-6</v>
      </c>
      <c r="BP4168" s="137" t="str">
        <f t="shared" si="684"/>
        <v/>
      </c>
    </row>
    <row r="4169" spans="63:68" ht="20.100000000000001" customHeight="1" x14ac:dyDescent="0.25">
      <c r="BK4169" s="137">
        <v>3322</v>
      </c>
      <c r="BL4169" s="137">
        <f t="shared" si="685"/>
        <v>21.254399999998704</v>
      </c>
      <c r="BM4169" s="137">
        <f t="shared" si="686"/>
        <v>3.411317684973074E-3</v>
      </c>
      <c r="BN4169" s="137">
        <f t="shared" si="687"/>
        <v>8.5852959904103229E-6</v>
      </c>
      <c r="BO4169" s="137">
        <f t="shared" si="688"/>
        <v>8.5852959904103229E-6</v>
      </c>
      <c r="BP4169" s="137" t="str">
        <f t="shared" si="684"/>
        <v/>
      </c>
    </row>
    <row r="4170" spans="63:68" ht="20.100000000000001" customHeight="1" x14ac:dyDescent="0.25">
      <c r="BK4170" s="137">
        <v>3323</v>
      </c>
      <c r="BL4170" s="137">
        <f t="shared" si="685"/>
        <v>21.260799999998703</v>
      </c>
      <c r="BM4170" s="137">
        <f t="shared" si="686"/>
        <v>3.4027323889826637E-3</v>
      </c>
      <c r="BN4170" s="137">
        <f t="shared" si="687"/>
        <v>8.5643096747844809E-6</v>
      </c>
      <c r="BO4170" s="137">
        <f t="shared" si="688"/>
        <v>8.5643096747844809E-6</v>
      </c>
      <c r="BP4170" s="137" t="str">
        <f t="shared" si="684"/>
        <v/>
      </c>
    </row>
    <row r="4171" spans="63:68" ht="20.100000000000001" customHeight="1" x14ac:dyDescent="0.25">
      <c r="BK4171" s="137">
        <v>3324</v>
      </c>
      <c r="BL4171" s="137">
        <f t="shared" si="685"/>
        <v>21.267199999998702</v>
      </c>
      <c r="BM4171" s="137">
        <f t="shared" si="686"/>
        <v>3.3941680793078792E-3</v>
      </c>
      <c r="BN4171" s="137">
        <f t="shared" si="687"/>
        <v>8.5433727243186021E-6</v>
      </c>
      <c r="BO4171" s="137">
        <f t="shared" si="688"/>
        <v>8.5433727243186021E-6</v>
      </c>
      <c r="BP4171" s="137" t="str">
        <f t="shared" si="684"/>
        <v/>
      </c>
    </row>
    <row r="4172" spans="63:68" ht="20.100000000000001" customHeight="1" x14ac:dyDescent="0.25">
      <c r="BK4172" s="137">
        <v>3325</v>
      </c>
      <c r="BL4172" s="137">
        <f t="shared" si="685"/>
        <v>21.273599999998702</v>
      </c>
      <c r="BM4172" s="137">
        <f t="shared" si="686"/>
        <v>3.3856247065835606E-3</v>
      </c>
      <c r="BN4172" s="137">
        <f t="shared" si="687"/>
        <v>8.5224850289535893E-6</v>
      </c>
      <c r="BO4172" s="137">
        <f t="shared" si="688"/>
        <v>8.5224850289535893E-6</v>
      </c>
      <c r="BP4172" s="137" t="str">
        <f t="shared" si="684"/>
        <v/>
      </c>
    </row>
    <row r="4173" spans="63:68" ht="20.100000000000001" customHeight="1" x14ac:dyDescent="0.25">
      <c r="BK4173" s="137">
        <v>3326</v>
      </c>
      <c r="BL4173" s="137">
        <f t="shared" si="685"/>
        <v>21.279999999998701</v>
      </c>
      <c r="BM4173" s="137">
        <f t="shared" si="686"/>
        <v>3.377102221554607E-3</v>
      </c>
      <c r="BN4173" s="137">
        <f t="shared" si="687"/>
        <v>8.5016464788792781E-6</v>
      </c>
      <c r="BO4173" s="137">
        <f t="shared" si="688"/>
        <v>8.5016464788792781E-6</v>
      </c>
      <c r="BP4173" s="137" t="str">
        <f t="shared" si="684"/>
        <v/>
      </c>
    </row>
    <row r="4174" spans="63:68" ht="20.100000000000001" customHeight="1" x14ac:dyDescent="0.25">
      <c r="BK4174" s="137">
        <v>3327</v>
      </c>
      <c r="BL4174" s="137">
        <f t="shared" si="685"/>
        <v>21.2863999999987</v>
      </c>
      <c r="BM4174" s="137">
        <f t="shared" si="686"/>
        <v>3.3686005750757277E-3</v>
      </c>
      <c r="BN4174" s="137">
        <f t="shared" si="687"/>
        <v>8.4808569644849972E-6</v>
      </c>
      <c r="BO4174" s="137">
        <f t="shared" si="688"/>
        <v>8.4808569644849972E-6</v>
      </c>
      <c r="BP4174" s="137" t="str">
        <f t="shared" si="684"/>
        <v/>
      </c>
    </row>
    <row r="4175" spans="63:68" ht="20.100000000000001" customHeight="1" x14ac:dyDescent="0.25">
      <c r="BK4175" s="137">
        <v>3328</v>
      </c>
      <c r="BL4175" s="137">
        <f t="shared" si="685"/>
        <v>21.292799999998699</v>
      </c>
      <c r="BM4175" s="137">
        <f t="shared" si="686"/>
        <v>3.3601197181112427E-3</v>
      </c>
      <c r="BN4175" s="137">
        <f t="shared" si="687"/>
        <v>8.4601163764159472E-6</v>
      </c>
      <c r="BO4175" s="137">
        <f t="shared" si="688"/>
        <v>8.4601163764159472E-6</v>
      </c>
      <c r="BP4175" s="137" t="str">
        <f t="shared" si="684"/>
        <v/>
      </c>
    </row>
    <row r="4176" spans="63:68" ht="20.100000000000001" customHeight="1" x14ac:dyDescent="0.25">
      <c r="BK4176" s="137">
        <v>3329</v>
      </c>
      <c r="BL4176" s="137">
        <f t="shared" si="685"/>
        <v>21.299199999998699</v>
      </c>
      <c r="BM4176" s="137">
        <f t="shared" si="686"/>
        <v>3.3516596017348268E-3</v>
      </c>
      <c r="BN4176" s="137">
        <f t="shared" si="687"/>
        <v>8.4394246055159543E-6</v>
      </c>
      <c r="BO4176" s="137">
        <f t="shared" si="688"/>
        <v>8.4394246055159543E-6</v>
      </c>
      <c r="BP4176" s="137" t="str">
        <f t="shared" ref="BP4176:BP4239" si="689">IF($BM4176&lt;(1-$BI$860),$BN4176,"")</f>
        <v/>
      </c>
    </row>
    <row r="4177" spans="63:68" ht="20.100000000000001" customHeight="1" x14ac:dyDescent="0.25">
      <c r="BK4177" s="137">
        <v>3330</v>
      </c>
      <c r="BL4177" s="137">
        <f t="shared" si="685"/>
        <v>21.305599999998698</v>
      </c>
      <c r="BM4177" s="137">
        <f t="shared" si="686"/>
        <v>3.3432201771293108E-3</v>
      </c>
      <c r="BN4177" s="137">
        <f t="shared" si="687"/>
        <v>8.4187815428500221E-6</v>
      </c>
      <c r="BO4177" s="137">
        <f t="shared" si="688"/>
        <v>8.4187815428500221E-6</v>
      </c>
      <c r="BP4177" s="137" t="str">
        <f t="shared" si="689"/>
        <v/>
      </c>
    </row>
    <row r="4178" spans="63:68" ht="20.100000000000001" customHeight="1" x14ac:dyDescent="0.25">
      <c r="BK4178" s="137">
        <v>3331</v>
      </c>
      <c r="BL4178" s="137">
        <f t="shared" si="685"/>
        <v>21.311999999998697</v>
      </c>
      <c r="BM4178" s="137">
        <f t="shared" si="686"/>
        <v>3.3348013955864608E-3</v>
      </c>
      <c r="BN4178" s="137">
        <f t="shared" si="687"/>
        <v>8.3981870797472657E-6</v>
      </c>
      <c r="BO4178" s="137">
        <f t="shared" si="688"/>
        <v>8.3981870797472657E-6</v>
      </c>
      <c r="BP4178" s="137" t="str">
        <f t="shared" si="689"/>
        <v/>
      </c>
    </row>
    <row r="4179" spans="63:68" ht="20.100000000000001" customHeight="1" x14ac:dyDescent="0.25">
      <c r="BK4179" s="137">
        <v>3332</v>
      </c>
      <c r="BL4179" s="137">
        <f t="shared" si="685"/>
        <v>21.318399999998697</v>
      </c>
      <c r="BM4179" s="137">
        <f t="shared" si="686"/>
        <v>3.3264032085067135E-3</v>
      </c>
      <c r="BN4179" s="137">
        <f t="shared" si="687"/>
        <v>8.377641107703334E-6</v>
      </c>
      <c r="BO4179" s="137">
        <f t="shared" si="688"/>
        <v>8.377641107703334E-6</v>
      </c>
      <c r="BP4179" s="137" t="str">
        <f t="shared" si="689"/>
        <v/>
      </c>
    </row>
    <row r="4180" spans="63:68" ht="20.100000000000001" customHeight="1" x14ac:dyDescent="0.25">
      <c r="BK4180" s="137">
        <v>3333</v>
      </c>
      <c r="BL4180" s="137">
        <f t="shared" si="685"/>
        <v>21.324799999998696</v>
      </c>
      <c r="BM4180" s="137">
        <f t="shared" si="686"/>
        <v>3.3180255673990102E-3</v>
      </c>
      <c r="BN4180" s="137">
        <f t="shared" si="687"/>
        <v>8.3571435184975028E-6</v>
      </c>
      <c r="BO4180" s="137">
        <f t="shared" si="688"/>
        <v>8.3571435184975028E-6</v>
      </c>
      <c r="BP4180" s="137" t="str">
        <f t="shared" si="689"/>
        <v/>
      </c>
    </row>
    <row r="4181" spans="63:68" ht="20.100000000000001" customHeight="1" x14ac:dyDescent="0.25">
      <c r="BK4181" s="137">
        <v>3334</v>
      </c>
      <c r="BL4181" s="137">
        <f t="shared" si="685"/>
        <v>21.331199999998695</v>
      </c>
      <c r="BM4181" s="137">
        <f t="shared" si="686"/>
        <v>3.3096684238805127E-3</v>
      </c>
      <c r="BN4181" s="137">
        <f t="shared" si="687"/>
        <v>8.3366942040699436E-6</v>
      </c>
      <c r="BO4181" s="137">
        <f t="shared" si="688"/>
        <v>8.3366942040699436E-6</v>
      </c>
      <c r="BP4181" s="137" t="str">
        <f t="shared" si="689"/>
        <v/>
      </c>
    </row>
    <row r="4182" spans="63:68" ht="20.100000000000001" customHeight="1" x14ac:dyDescent="0.25">
      <c r="BK4182" s="137">
        <v>3335</v>
      </c>
      <c r="BL4182" s="137">
        <f t="shared" si="685"/>
        <v>21.337599999998694</v>
      </c>
      <c r="BM4182" s="137">
        <f t="shared" si="686"/>
        <v>3.3013317296764428E-3</v>
      </c>
      <c r="BN4182" s="137">
        <f t="shared" si="687"/>
        <v>8.3162930566275418E-6</v>
      </c>
      <c r="BO4182" s="137">
        <f t="shared" si="688"/>
        <v>8.3162930566275418E-6</v>
      </c>
      <c r="BP4182" s="137" t="str">
        <f t="shared" si="689"/>
        <v/>
      </c>
    </row>
    <row r="4183" spans="63:68" ht="20.100000000000001" customHeight="1" x14ac:dyDescent="0.25">
      <c r="BK4183" s="137">
        <v>3336</v>
      </c>
      <c r="BL4183" s="137">
        <f t="shared" si="685"/>
        <v>21.343999999998694</v>
      </c>
      <c r="BM4183" s="137">
        <f t="shared" si="686"/>
        <v>3.2930154366198152E-3</v>
      </c>
      <c r="BN4183" s="137">
        <f t="shared" si="687"/>
        <v>8.295939968600962E-6</v>
      </c>
      <c r="BO4183" s="137">
        <f t="shared" si="688"/>
        <v>8.295939968600962E-6</v>
      </c>
      <c r="BP4183" s="137" t="str">
        <f t="shared" si="689"/>
        <v/>
      </c>
    </row>
    <row r="4184" spans="63:68" ht="20.100000000000001" customHeight="1" x14ac:dyDescent="0.25">
      <c r="BK4184" s="137">
        <v>3337</v>
      </c>
      <c r="BL4184" s="137">
        <f t="shared" si="685"/>
        <v>21.350399999998693</v>
      </c>
      <c r="BM4184" s="137">
        <f t="shared" si="686"/>
        <v>3.2847194966512143E-3</v>
      </c>
      <c r="BN4184" s="137">
        <f t="shared" si="687"/>
        <v>8.2756348326008464E-6</v>
      </c>
      <c r="BO4184" s="137">
        <f t="shared" si="688"/>
        <v>8.2756348326008464E-6</v>
      </c>
      <c r="BP4184" s="137" t="str">
        <f t="shared" si="689"/>
        <v/>
      </c>
    </row>
    <row r="4185" spans="63:68" ht="20.100000000000001" customHeight="1" x14ac:dyDescent="0.25">
      <c r="BK4185" s="137">
        <v>3338</v>
      </c>
      <c r="BL4185" s="137">
        <f t="shared" si="685"/>
        <v>21.356799999998692</v>
      </c>
      <c r="BM4185" s="137">
        <f t="shared" si="686"/>
        <v>3.2764438618186134E-3</v>
      </c>
      <c r="BN4185" s="137">
        <f t="shared" si="687"/>
        <v>8.2553775415088876E-6</v>
      </c>
      <c r="BO4185" s="137">
        <f t="shared" si="688"/>
        <v>8.2553775415088876E-6</v>
      </c>
      <c r="BP4185" s="137" t="str">
        <f t="shared" si="689"/>
        <v/>
      </c>
    </row>
    <row r="4186" spans="63:68" ht="20.100000000000001" customHeight="1" x14ac:dyDescent="0.25">
      <c r="BK4186" s="137">
        <v>3339</v>
      </c>
      <c r="BL4186" s="137">
        <f t="shared" si="685"/>
        <v>21.363199999998692</v>
      </c>
      <c r="BM4186" s="137">
        <f t="shared" si="686"/>
        <v>3.2681884842771045E-3</v>
      </c>
      <c r="BN4186" s="137">
        <f t="shared" si="687"/>
        <v>8.2351679883910928E-6</v>
      </c>
      <c r="BO4186" s="137">
        <f t="shared" si="688"/>
        <v>8.2351679883910928E-6</v>
      </c>
      <c r="BP4186" s="137" t="str">
        <f t="shared" si="689"/>
        <v/>
      </c>
    </row>
    <row r="4187" spans="63:68" ht="20.100000000000001" customHeight="1" x14ac:dyDescent="0.25">
      <c r="BK4187" s="137">
        <v>3340</v>
      </c>
      <c r="BL4187" s="137">
        <f t="shared" si="685"/>
        <v>21.369599999998691</v>
      </c>
      <c r="BM4187" s="137">
        <f t="shared" si="686"/>
        <v>3.2599533162887134E-3</v>
      </c>
      <c r="BN4187" s="137">
        <f t="shared" si="687"/>
        <v>8.2150060665415851E-6</v>
      </c>
      <c r="BO4187" s="137">
        <f t="shared" si="688"/>
        <v>8.2150060665415851E-6</v>
      </c>
      <c r="BP4187" s="137" t="str">
        <f t="shared" si="689"/>
        <v/>
      </c>
    </row>
    <row r="4188" spans="63:68" ht="20.100000000000001" customHeight="1" x14ac:dyDescent="0.25">
      <c r="BK4188" s="137">
        <v>3341</v>
      </c>
      <c r="BL4188" s="137">
        <f t="shared" si="685"/>
        <v>21.37599999999869</v>
      </c>
      <c r="BM4188" s="137">
        <f t="shared" si="686"/>
        <v>3.2517383102221718E-3</v>
      </c>
      <c r="BN4188" s="137">
        <f t="shared" si="687"/>
        <v>8.1948916695060228E-6</v>
      </c>
      <c r="BO4188" s="137">
        <f t="shared" si="688"/>
        <v>8.1948916695060228E-6</v>
      </c>
      <c r="BP4188" s="137" t="str">
        <f t="shared" si="689"/>
        <v/>
      </c>
    </row>
    <row r="4189" spans="63:68" ht="20.100000000000001" customHeight="1" x14ac:dyDescent="0.25">
      <c r="BK4189" s="137">
        <v>3342</v>
      </c>
      <c r="BL4189" s="137">
        <f t="shared" si="685"/>
        <v>21.38239999999869</v>
      </c>
      <c r="BM4189" s="137">
        <f t="shared" si="686"/>
        <v>3.2435434185526658E-3</v>
      </c>
      <c r="BN4189" s="137">
        <f t="shared" si="687"/>
        <v>8.1748246909952964E-6</v>
      </c>
      <c r="BO4189" s="137">
        <f t="shared" si="688"/>
        <v>8.1748246909952964E-6</v>
      </c>
      <c r="BP4189" s="137" t="str">
        <f t="shared" si="689"/>
        <v/>
      </c>
    </row>
    <row r="4190" spans="63:68" ht="20.100000000000001" customHeight="1" x14ac:dyDescent="0.25">
      <c r="BK4190" s="137">
        <v>3343</v>
      </c>
      <c r="BL4190" s="137">
        <f t="shared" si="685"/>
        <v>21.388799999998689</v>
      </c>
      <c r="BM4190" s="137">
        <f t="shared" si="686"/>
        <v>3.2353685938616705E-3</v>
      </c>
      <c r="BN4190" s="137">
        <f t="shared" si="687"/>
        <v>8.1548050249926479E-6</v>
      </c>
      <c r="BO4190" s="137">
        <f t="shared" si="688"/>
        <v>8.1548050249926479E-6</v>
      </c>
      <c r="BP4190" s="137" t="str">
        <f t="shared" si="689"/>
        <v/>
      </c>
    </row>
    <row r="4191" spans="63:68" ht="20.100000000000001" customHeight="1" x14ac:dyDescent="0.25">
      <c r="BK4191" s="137">
        <v>3344</v>
      </c>
      <c r="BL4191" s="137">
        <f t="shared" si="685"/>
        <v>21.395199999998688</v>
      </c>
      <c r="BM4191" s="137">
        <f t="shared" si="686"/>
        <v>3.2272137888366779E-3</v>
      </c>
      <c r="BN4191" s="137">
        <f t="shared" si="687"/>
        <v>8.1348325656521898E-6</v>
      </c>
      <c r="BO4191" s="137">
        <f t="shared" si="688"/>
        <v>8.1348325656521898E-6</v>
      </c>
      <c r="BP4191" s="137" t="str">
        <f t="shared" si="689"/>
        <v/>
      </c>
    </row>
    <row r="4192" spans="63:68" ht="20.100000000000001" customHeight="1" x14ac:dyDescent="0.25">
      <c r="BK4192" s="137">
        <v>3345</v>
      </c>
      <c r="BL4192" s="137">
        <f t="shared" si="685"/>
        <v>21.401599999998687</v>
      </c>
      <c r="BM4192" s="137">
        <f t="shared" si="686"/>
        <v>3.2190789562710257E-3</v>
      </c>
      <c r="BN4192" s="137">
        <f t="shared" si="687"/>
        <v>8.1149072073973504E-6</v>
      </c>
      <c r="BO4192" s="137">
        <f t="shared" si="688"/>
        <v>8.1149072073973504E-6</v>
      </c>
      <c r="BP4192" s="137" t="str">
        <f t="shared" si="689"/>
        <v/>
      </c>
    </row>
    <row r="4193" spans="63:68" ht="20.100000000000001" customHeight="1" x14ac:dyDescent="0.25">
      <c r="BK4193" s="137">
        <v>3346</v>
      </c>
      <c r="BL4193" s="137">
        <f t="shared" si="685"/>
        <v>21.407999999998687</v>
      </c>
      <c r="BM4193" s="137">
        <f t="shared" si="686"/>
        <v>3.2109640490636283E-3</v>
      </c>
      <c r="BN4193" s="137">
        <f t="shared" si="687"/>
        <v>8.0950288448189585E-6</v>
      </c>
      <c r="BO4193" s="137">
        <f t="shared" si="688"/>
        <v>8.0950288448189585E-6</v>
      </c>
      <c r="BP4193" s="137" t="str">
        <f t="shared" si="689"/>
        <v/>
      </c>
    </row>
    <row r="4194" spans="63:68" ht="20.100000000000001" customHeight="1" x14ac:dyDescent="0.25">
      <c r="BK4194" s="137">
        <v>3347</v>
      </c>
      <c r="BL4194" s="137">
        <f t="shared" si="685"/>
        <v>21.414399999998686</v>
      </c>
      <c r="BM4194" s="137">
        <f t="shared" si="686"/>
        <v>3.2028690202188094E-3</v>
      </c>
      <c r="BN4194" s="137">
        <f t="shared" si="687"/>
        <v>8.0751973727624139E-6</v>
      </c>
      <c r="BO4194" s="137">
        <f t="shared" si="688"/>
        <v>8.0751973727624139E-6</v>
      </c>
      <c r="BP4194" s="137" t="str">
        <f t="shared" si="689"/>
        <v/>
      </c>
    </row>
    <row r="4195" spans="63:68" ht="20.100000000000001" customHeight="1" x14ac:dyDescent="0.25">
      <c r="BK4195" s="137">
        <v>3348</v>
      </c>
      <c r="BL4195" s="137">
        <f t="shared" si="685"/>
        <v>21.420799999998685</v>
      </c>
      <c r="BM4195" s="137">
        <f t="shared" si="686"/>
        <v>3.194793822846047E-3</v>
      </c>
      <c r="BN4195" s="137">
        <f t="shared" si="687"/>
        <v>8.055412686274778E-6</v>
      </c>
      <c r="BO4195" s="137">
        <f t="shared" si="688"/>
        <v>8.055412686274778E-6</v>
      </c>
      <c r="BP4195" s="137" t="str">
        <f t="shared" si="689"/>
        <v/>
      </c>
    </row>
    <row r="4196" spans="63:68" ht="20.100000000000001" customHeight="1" x14ac:dyDescent="0.25">
      <c r="BK4196" s="137">
        <v>3349</v>
      </c>
      <c r="BL4196" s="137">
        <f t="shared" si="685"/>
        <v>21.427199999998685</v>
      </c>
      <c r="BM4196" s="137">
        <f t="shared" si="686"/>
        <v>3.1867384101597722E-3</v>
      </c>
      <c r="BN4196" s="137">
        <f t="shared" si="687"/>
        <v>8.0356746806186513E-6</v>
      </c>
      <c r="BO4196" s="137">
        <f t="shared" si="688"/>
        <v>8.0356746806186513E-6</v>
      </c>
      <c r="BP4196" s="137" t="str">
        <f t="shared" si="689"/>
        <v/>
      </c>
    </row>
    <row r="4197" spans="63:68" ht="20.100000000000001" customHeight="1" x14ac:dyDescent="0.25">
      <c r="BK4197" s="137">
        <v>3350</v>
      </c>
      <c r="BL4197" s="137">
        <f t="shared" ref="BL4197:BL4260" si="690">BL4196+$BO$845</f>
        <v>21.433599999998684</v>
      </c>
      <c r="BM4197" s="137">
        <f t="shared" ref="BM4197:BM4260" si="691">_xlfn.CHISQ.DIST.RT(BL4197,7)</f>
        <v>3.1787027354791535E-3</v>
      </c>
      <c r="BN4197" s="137">
        <f t="shared" ref="BN4197:BN4260" si="692">BM4197-BM4198</f>
        <v>8.0159832512869192E-6</v>
      </c>
      <c r="BO4197" s="137">
        <f t="shared" ref="BO4197:BO4260" si="693">IF(BM4197&lt;(1-$BI$852),BN4197,"")</f>
        <v>8.0159832512869192E-6</v>
      </c>
      <c r="BP4197" s="137" t="str">
        <f t="shared" si="689"/>
        <v/>
      </c>
    </row>
    <row r="4198" spans="63:68" ht="20.100000000000001" customHeight="1" x14ac:dyDescent="0.25">
      <c r="BK4198" s="137">
        <v>3351</v>
      </c>
      <c r="BL4198" s="137">
        <f t="shared" si="690"/>
        <v>21.439999999998683</v>
      </c>
      <c r="BM4198" s="137">
        <f t="shared" si="691"/>
        <v>3.1706867522278666E-3</v>
      </c>
      <c r="BN4198" s="137">
        <f t="shared" si="692"/>
        <v>7.9963382939637201E-6</v>
      </c>
      <c r="BO4198" s="137">
        <f t="shared" si="693"/>
        <v>7.9963382939637201E-6</v>
      </c>
      <c r="BP4198" s="137" t="str">
        <f t="shared" si="689"/>
        <v/>
      </c>
    </row>
    <row r="4199" spans="63:68" ht="20.100000000000001" customHeight="1" x14ac:dyDescent="0.25">
      <c r="BK4199" s="137">
        <v>3352</v>
      </c>
      <c r="BL4199" s="137">
        <f t="shared" si="690"/>
        <v>21.446399999998683</v>
      </c>
      <c r="BM4199" s="137">
        <f t="shared" si="691"/>
        <v>3.1626904139339029E-3</v>
      </c>
      <c r="BN4199" s="137">
        <f t="shared" si="692"/>
        <v>7.9767397045886305E-6</v>
      </c>
      <c r="BO4199" s="137">
        <f t="shared" si="693"/>
        <v>7.9767397045886305E-6</v>
      </c>
      <c r="BP4199" s="137" t="str">
        <f t="shared" si="689"/>
        <v/>
      </c>
    </row>
    <row r="4200" spans="63:68" ht="20.100000000000001" customHeight="1" x14ac:dyDescent="0.25">
      <c r="BK4200" s="137">
        <v>3353</v>
      </c>
      <c r="BL4200" s="137">
        <f t="shared" si="690"/>
        <v>21.452799999998682</v>
      </c>
      <c r="BM4200" s="137">
        <f t="shared" si="691"/>
        <v>3.1547136742293143E-3</v>
      </c>
      <c r="BN4200" s="137">
        <f t="shared" si="692"/>
        <v>7.957187379261689E-6</v>
      </c>
      <c r="BO4200" s="137">
        <f t="shared" si="693"/>
        <v>7.957187379261689E-6</v>
      </c>
      <c r="BP4200" s="137" t="str">
        <f t="shared" si="689"/>
        <v/>
      </c>
    </row>
    <row r="4201" spans="63:68" ht="20.100000000000001" customHeight="1" x14ac:dyDescent="0.25">
      <c r="BK4201" s="137">
        <v>3354</v>
      </c>
      <c r="BL4201" s="137">
        <f t="shared" si="690"/>
        <v>21.459199999998681</v>
      </c>
      <c r="BM4201" s="137">
        <f t="shared" si="691"/>
        <v>3.1467564868500526E-3</v>
      </c>
      <c r="BN4201" s="137">
        <f t="shared" si="692"/>
        <v>7.9376812143526834E-6</v>
      </c>
      <c r="BO4201" s="137">
        <f t="shared" si="693"/>
        <v>7.9376812143526834E-6</v>
      </c>
      <c r="BP4201" s="137" t="str">
        <f t="shared" si="689"/>
        <v/>
      </c>
    </row>
    <row r="4202" spans="63:68" ht="20.100000000000001" customHeight="1" x14ac:dyDescent="0.25">
      <c r="BK4202" s="137">
        <v>3355</v>
      </c>
      <c r="BL4202" s="137">
        <f t="shared" si="690"/>
        <v>21.46559999999868</v>
      </c>
      <c r="BM4202" s="137">
        <f t="shared" si="691"/>
        <v>3.1388188056356999E-3</v>
      </c>
      <c r="BN4202" s="137">
        <f t="shared" si="692"/>
        <v>7.9182211064057414E-6</v>
      </c>
      <c r="BO4202" s="137">
        <f t="shared" si="693"/>
        <v>7.9182211064057414E-6</v>
      </c>
      <c r="BP4202" s="137" t="str">
        <f t="shared" si="689"/>
        <v/>
      </c>
    </row>
    <row r="4203" spans="63:68" ht="20.100000000000001" customHeight="1" x14ac:dyDescent="0.25">
      <c r="BK4203" s="137">
        <v>3356</v>
      </c>
      <c r="BL4203" s="137">
        <f t="shared" si="690"/>
        <v>21.47199999999868</v>
      </c>
      <c r="BM4203" s="137">
        <f t="shared" si="691"/>
        <v>3.1309005845292942E-3</v>
      </c>
      <c r="BN4203" s="137">
        <f t="shared" si="692"/>
        <v>7.8988069522117552E-6</v>
      </c>
      <c r="BO4203" s="137">
        <f t="shared" si="693"/>
        <v>7.8988069522117552E-6</v>
      </c>
      <c r="BP4203" s="137" t="str">
        <f t="shared" si="689"/>
        <v/>
      </c>
    </row>
    <row r="4204" spans="63:68" ht="20.100000000000001" customHeight="1" x14ac:dyDescent="0.25">
      <c r="BK4204" s="137">
        <v>3357</v>
      </c>
      <c r="BL4204" s="137">
        <f t="shared" si="690"/>
        <v>21.478399999998679</v>
      </c>
      <c r="BM4204" s="137">
        <f t="shared" si="691"/>
        <v>3.1230017775770824E-3</v>
      </c>
      <c r="BN4204" s="137">
        <f t="shared" si="692"/>
        <v>7.8794386487450636E-6</v>
      </c>
      <c r="BO4204" s="137">
        <f t="shared" si="693"/>
        <v>7.8794386487450636E-6</v>
      </c>
      <c r="BP4204" s="137" t="str">
        <f t="shared" si="689"/>
        <v/>
      </c>
    </row>
    <row r="4205" spans="63:68" ht="20.100000000000001" customHeight="1" x14ac:dyDescent="0.25">
      <c r="BK4205" s="137">
        <v>3358</v>
      </c>
      <c r="BL4205" s="137">
        <f t="shared" si="690"/>
        <v>21.484799999998678</v>
      </c>
      <c r="BM4205" s="137">
        <f t="shared" si="691"/>
        <v>3.1151223389283373E-3</v>
      </c>
      <c r="BN4205" s="137">
        <f t="shared" si="692"/>
        <v>7.8601160932059537E-6</v>
      </c>
      <c r="BO4205" s="137">
        <f t="shared" si="693"/>
        <v>7.8601160932059537E-6</v>
      </c>
      <c r="BP4205" s="137" t="str">
        <f t="shared" si="689"/>
        <v/>
      </c>
    </row>
    <row r="4206" spans="63:68" ht="20.100000000000001" customHeight="1" x14ac:dyDescent="0.25">
      <c r="BK4206" s="137">
        <v>3359</v>
      </c>
      <c r="BL4206" s="137">
        <f t="shared" si="690"/>
        <v>21.491199999998678</v>
      </c>
      <c r="BM4206" s="137">
        <f t="shared" si="691"/>
        <v>3.1072622228351314E-3</v>
      </c>
      <c r="BN4206" s="137">
        <f t="shared" si="692"/>
        <v>7.8408391830288998E-6</v>
      </c>
      <c r="BO4206" s="137">
        <f t="shared" si="693"/>
        <v>7.8408391830288998E-6</v>
      </c>
      <c r="BP4206" s="137" t="str">
        <f t="shared" si="689"/>
        <v/>
      </c>
    </row>
    <row r="4207" spans="63:68" ht="20.100000000000001" customHeight="1" x14ac:dyDescent="0.25">
      <c r="BK4207" s="137">
        <v>3360</v>
      </c>
      <c r="BL4207" s="137">
        <f t="shared" si="690"/>
        <v>21.497599999998677</v>
      </c>
      <c r="BM4207" s="137">
        <f t="shared" si="691"/>
        <v>3.0994213836521025E-3</v>
      </c>
      <c r="BN4207" s="137">
        <f t="shared" si="692"/>
        <v>7.8216078158123079E-6</v>
      </c>
      <c r="BO4207" s="137">
        <f t="shared" si="693"/>
        <v>7.8216078158123079E-6</v>
      </c>
      <c r="BP4207" s="137" t="str">
        <f t="shared" si="689"/>
        <v/>
      </c>
    </row>
    <row r="4208" spans="63:68" ht="20.100000000000001" customHeight="1" x14ac:dyDescent="0.25">
      <c r="BK4208" s="137">
        <v>3361</v>
      </c>
      <c r="BL4208" s="137">
        <f t="shared" si="690"/>
        <v>21.503999999998676</v>
      </c>
      <c r="BM4208" s="137">
        <f t="shared" si="691"/>
        <v>3.0915997758362902E-3</v>
      </c>
      <c r="BN4208" s="137">
        <f t="shared" si="692"/>
        <v>7.8024218894221647E-6</v>
      </c>
      <c r="BO4208" s="137">
        <f t="shared" si="693"/>
        <v>7.8024218894221647E-6</v>
      </c>
      <c r="BP4208" s="137" t="str">
        <f t="shared" si="689"/>
        <v/>
      </c>
    </row>
    <row r="4209" spans="63:68" ht="20.100000000000001" customHeight="1" x14ac:dyDescent="0.25">
      <c r="BK4209" s="137">
        <v>3362</v>
      </c>
      <c r="BL4209" s="137">
        <f t="shared" si="690"/>
        <v>21.510399999998675</v>
      </c>
      <c r="BM4209" s="137">
        <f t="shared" si="691"/>
        <v>3.083797353946868E-3</v>
      </c>
      <c r="BN4209" s="137">
        <f t="shared" si="692"/>
        <v>7.7832813018927256E-6</v>
      </c>
      <c r="BO4209" s="137">
        <f t="shared" si="693"/>
        <v>7.7832813018927256E-6</v>
      </c>
      <c r="BP4209" s="137" t="str">
        <f t="shared" si="689"/>
        <v/>
      </c>
    </row>
    <row r="4210" spans="63:68" ht="20.100000000000001" customHeight="1" x14ac:dyDescent="0.25">
      <c r="BK4210" s="137">
        <v>3363</v>
      </c>
      <c r="BL4210" s="137">
        <f t="shared" si="690"/>
        <v>21.516799999998675</v>
      </c>
      <c r="BM4210" s="137">
        <f t="shared" si="691"/>
        <v>3.0760140726449753E-3</v>
      </c>
      <c r="BN4210" s="137">
        <f t="shared" si="692"/>
        <v>7.7641859515015406E-6</v>
      </c>
      <c r="BO4210" s="137">
        <f t="shared" si="693"/>
        <v>7.7641859515015406E-6</v>
      </c>
      <c r="BP4210" s="137" t="str">
        <f t="shared" si="689"/>
        <v/>
      </c>
    </row>
    <row r="4211" spans="63:68" ht="20.100000000000001" customHeight="1" x14ac:dyDescent="0.25">
      <c r="BK4211" s="137">
        <v>3364</v>
      </c>
      <c r="BL4211" s="137">
        <f t="shared" si="690"/>
        <v>21.523199999998674</v>
      </c>
      <c r="BM4211" s="137">
        <f t="shared" si="691"/>
        <v>3.0682498866934737E-3</v>
      </c>
      <c r="BN4211" s="137">
        <f t="shared" si="692"/>
        <v>7.7451357367052699E-6</v>
      </c>
      <c r="BO4211" s="137">
        <f t="shared" si="693"/>
        <v>7.7451357367052699E-6</v>
      </c>
      <c r="BP4211" s="137" t="str">
        <f t="shared" si="689"/>
        <v/>
      </c>
    </row>
    <row r="4212" spans="63:68" ht="20.100000000000001" customHeight="1" x14ac:dyDescent="0.25">
      <c r="BK4212" s="137">
        <v>3365</v>
      </c>
      <c r="BL4212" s="137">
        <f t="shared" si="690"/>
        <v>21.529599999998673</v>
      </c>
      <c r="BM4212" s="137">
        <f t="shared" si="691"/>
        <v>3.0605047509567685E-3</v>
      </c>
      <c r="BN4212" s="137">
        <f t="shared" si="692"/>
        <v>7.7261305562030015E-6</v>
      </c>
      <c r="BO4212" s="137">
        <f t="shared" si="693"/>
        <v>7.7261305562030015E-6</v>
      </c>
      <c r="BP4212" s="137" t="str">
        <f t="shared" si="689"/>
        <v/>
      </c>
    </row>
    <row r="4213" spans="63:68" ht="20.100000000000001" customHeight="1" x14ac:dyDescent="0.25">
      <c r="BK4213" s="137">
        <v>3366</v>
      </c>
      <c r="BL4213" s="137">
        <f t="shared" si="690"/>
        <v>21.535999999998673</v>
      </c>
      <c r="BM4213" s="137">
        <f t="shared" si="691"/>
        <v>3.0527786204005655E-3</v>
      </c>
      <c r="BN4213" s="137">
        <f t="shared" si="692"/>
        <v>7.7071703088911481E-6</v>
      </c>
      <c r="BO4213" s="137">
        <f t="shared" si="693"/>
        <v>7.7071703088911481E-6</v>
      </c>
      <c r="BP4213" s="137" t="str">
        <f t="shared" si="689"/>
        <v/>
      </c>
    </row>
    <row r="4214" spans="63:68" ht="20.100000000000001" customHeight="1" x14ac:dyDescent="0.25">
      <c r="BK4214" s="137">
        <v>3367</v>
      </c>
      <c r="BL4214" s="137">
        <f t="shared" si="690"/>
        <v>21.542399999998672</v>
      </c>
      <c r="BM4214" s="137">
        <f t="shared" si="691"/>
        <v>3.0450714500916743E-3</v>
      </c>
      <c r="BN4214" s="137">
        <f t="shared" si="692"/>
        <v>7.6882548938582429E-6</v>
      </c>
      <c r="BO4214" s="137">
        <f t="shared" si="693"/>
        <v>7.6882548938582429E-6</v>
      </c>
      <c r="BP4214" s="137" t="str">
        <f t="shared" si="689"/>
        <v/>
      </c>
    </row>
    <row r="4215" spans="63:68" ht="20.100000000000001" customHeight="1" x14ac:dyDescent="0.25">
      <c r="BK4215" s="137">
        <v>3368</v>
      </c>
      <c r="BL4215" s="137">
        <f t="shared" si="690"/>
        <v>21.548799999998671</v>
      </c>
      <c r="BM4215" s="137">
        <f t="shared" si="691"/>
        <v>3.0373831951978161E-3</v>
      </c>
      <c r="BN4215" s="137">
        <f t="shared" si="692"/>
        <v>7.6693842104439205E-6</v>
      </c>
      <c r="BO4215" s="137">
        <f t="shared" si="693"/>
        <v>7.6693842104439205E-6</v>
      </c>
      <c r="BP4215" s="137" t="str">
        <f t="shared" si="689"/>
        <v/>
      </c>
    </row>
    <row r="4216" spans="63:68" ht="20.100000000000001" customHeight="1" x14ac:dyDescent="0.25">
      <c r="BK4216" s="137">
        <v>3369</v>
      </c>
      <c r="BL4216" s="137">
        <f t="shared" si="690"/>
        <v>21.555199999998671</v>
      </c>
      <c r="BM4216" s="137">
        <f t="shared" si="691"/>
        <v>3.0297138109873722E-3</v>
      </c>
      <c r="BN4216" s="137">
        <f t="shared" si="692"/>
        <v>7.6505581581552164E-6</v>
      </c>
      <c r="BO4216" s="137">
        <f t="shared" si="693"/>
        <v>7.6505581581552164E-6</v>
      </c>
      <c r="BP4216" s="137" t="str">
        <f t="shared" si="689"/>
        <v/>
      </c>
    </row>
    <row r="4217" spans="63:68" ht="20.100000000000001" customHeight="1" x14ac:dyDescent="0.25">
      <c r="BK4217" s="137">
        <v>3370</v>
      </c>
      <c r="BL4217" s="137">
        <f t="shared" si="690"/>
        <v>21.56159999999867</v>
      </c>
      <c r="BM4217" s="137">
        <f t="shared" si="691"/>
        <v>3.0220632528292169E-3</v>
      </c>
      <c r="BN4217" s="137">
        <f t="shared" si="692"/>
        <v>7.6317766367264145E-6</v>
      </c>
      <c r="BO4217" s="137">
        <f t="shared" si="693"/>
        <v>7.6317766367264145E-6</v>
      </c>
      <c r="BP4217" s="137" t="str">
        <f t="shared" si="689"/>
        <v/>
      </c>
    </row>
    <row r="4218" spans="63:68" ht="20.100000000000001" customHeight="1" x14ac:dyDescent="0.25">
      <c r="BK4218" s="137">
        <v>3371</v>
      </c>
      <c r="BL4218" s="137">
        <f t="shared" si="690"/>
        <v>21.567999999998669</v>
      </c>
      <c r="BM4218" s="137">
        <f t="shared" si="691"/>
        <v>3.0144314761924905E-3</v>
      </c>
      <c r="BN4218" s="137">
        <f t="shared" si="692"/>
        <v>7.6130395461012669E-6</v>
      </c>
      <c r="BO4218" s="137">
        <f t="shared" si="693"/>
        <v>7.6130395461012669E-6</v>
      </c>
      <c r="BP4218" s="137" t="str">
        <f t="shared" si="689"/>
        <v/>
      </c>
    </row>
    <row r="4219" spans="63:68" ht="20.100000000000001" customHeight="1" x14ac:dyDescent="0.25">
      <c r="BK4219" s="137">
        <v>3372</v>
      </c>
      <c r="BL4219" s="137">
        <f t="shared" si="690"/>
        <v>21.574399999998668</v>
      </c>
      <c r="BM4219" s="137">
        <f t="shared" si="691"/>
        <v>3.0068184366463893E-3</v>
      </c>
      <c r="BN4219" s="137">
        <f t="shared" si="692"/>
        <v>7.5943467864394987E-6</v>
      </c>
      <c r="BO4219" s="137">
        <f t="shared" si="693"/>
        <v>7.5943467864394987E-6</v>
      </c>
      <c r="BP4219" s="137" t="str">
        <f t="shared" si="689"/>
        <v/>
      </c>
    </row>
    <row r="4220" spans="63:68" ht="20.100000000000001" customHeight="1" x14ac:dyDescent="0.25">
      <c r="BK4220" s="137">
        <v>3373</v>
      </c>
      <c r="BL4220" s="137">
        <f t="shared" si="690"/>
        <v>21.580799999998668</v>
      </c>
      <c r="BM4220" s="137">
        <f t="shared" si="691"/>
        <v>2.9992240898599498E-3</v>
      </c>
      <c r="BN4220" s="137">
        <f t="shared" si="692"/>
        <v>7.575698258077343E-6</v>
      </c>
      <c r="BO4220" s="137">
        <f t="shared" si="693"/>
        <v>7.575698258077343E-6</v>
      </c>
      <c r="BP4220" s="137" t="str">
        <f t="shared" si="689"/>
        <v/>
      </c>
    </row>
    <row r="4221" spans="63:68" ht="20.100000000000001" customHeight="1" x14ac:dyDescent="0.25">
      <c r="BK4221" s="137">
        <v>3374</v>
      </c>
      <c r="BL4221" s="137">
        <f t="shared" si="690"/>
        <v>21.587199999998667</v>
      </c>
      <c r="BM4221" s="137">
        <f t="shared" si="691"/>
        <v>2.9916483916018724E-3</v>
      </c>
      <c r="BN4221" s="137">
        <f t="shared" si="692"/>
        <v>7.557093861606471E-6</v>
      </c>
      <c r="BO4221" s="137">
        <f t="shared" si="693"/>
        <v>7.557093861606471E-6</v>
      </c>
      <c r="BP4221" s="137" t="str">
        <f t="shared" si="689"/>
        <v/>
      </c>
    </row>
    <row r="4222" spans="63:68" ht="20.100000000000001" customHeight="1" x14ac:dyDescent="0.25">
      <c r="BK4222" s="137">
        <v>3375</v>
      </c>
      <c r="BL4222" s="137">
        <f t="shared" si="690"/>
        <v>21.593599999998666</v>
      </c>
      <c r="BM4222" s="137">
        <f t="shared" si="691"/>
        <v>2.9840912977402659E-3</v>
      </c>
      <c r="BN4222" s="137">
        <f t="shared" si="692"/>
        <v>7.5385334977746792E-6</v>
      </c>
      <c r="BO4222" s="137">
        <f t="shared" si="693"/>
        <v>7.5385334977746792E-6</v>
      </c>
      <c r="BP4222" s="137" t="str">
        <f t="shared" si="689"/>
        <v/>
      </c>
    </row>
    <row r="4223" spans="63:68" ht="20.100000000000001" customHeight="1" x14ac:dyDescent="0.25">
      <c r="BK4223" s="137">
        <v>3376</v>
      </c>
      <c r="BL4223" s="137">
        <f t="shared" si="690"/>
        <v>21.599999999998666</v>
      </c>
      <c r="BM4223" s="137">
        <f t="shared" si="691"/>
        <v>2.9765527642424913E-3</v>
      </c>
      <c r="BN4223" s="137">
        <f t="shared" si="692"/>
        <v>7.5200170675726249E-6</v>
      </c>
      <c r="BO4223" s="137">
        <f t="shared" si="693"/>
        <v>7.5200170675726249E-6</v>
      </c>
      <c r="BP4223" s="137" t="str">
        <f t="shared" si="689"/>
        <v/>
      </c>
    </row>
    <row r="4224" spans="63:68" ht="20.100000000000001" customHeight="1" x14ac:dyDescent="0.25">
      <c r="BK4224" s="137">
        <v>3377</v>
      </c>
      <c r="BL4224" s="137">
        <f t="shared" si="690"/>
        <v>21.606399999998665</v>
      </c>
      <c r="BM4224" s="137">
        <f t="shared" si="691"/>
        <v>2.9690327471749186E-3</v>
      </c>
      <c r="BN4224" s="137">
        <f t="shared" si="692"/>
        <v>7.5015444721830866E-6</v>
      </c>
      <c r="BO4224" s="137">
        <f t="shared" si="693"/>
        <v>7.5015444721830866E-6</v>
      </c>
      <c r="BP4224" s="137" t="str">
        <f t="shared" si="689"/>
        <v/>
      </c>
    </row>
    <row r="4225" spans="63:68" ht="20.100000000000001" customHeight="1" x14ac:dyDescent="0.25">
      <c r="BK4225" s="137">
        <v>3378</v>
      </c>
      <c r="BL4225" s="137">
        <f t="shared" si="690"/>
        <v>21.612799999998664</v>
      </c>
      <c r="BM4225" s="137">
        <f t="shared" si="691"/>
        <v>2.9615312027027356E-3</v>
      </c>
      <c r="BN4225" s="137">
        <f t="shared" si="692"/>
        <v>7.4831156129944072E-6</v>
      </c>
      <c r="BO4225" s="137">
        <f t="shared" si="693"/>
        <v>7.4831156129944072E-6</v>
      </c>
      <c r="BP4225" s="137" t="str">
        <f t="shared" si="689"/>
        <v/>
      </c>
    </row>
    <row r="4226" spans="63:68" ht="20.100000000000001" customHeight="1" x14ac:dyDescent="0.25">
      <c r="BK4226" s="137">
        <v>3379</v>
      </c>
      <c r="BL4226" s="137">
        <f t="shared" si="690"/>
        <v>21.619199999998663</v>
      </c>
      <c r="BM4226" s="137">
        <f t="shared" si="691"/>
        <v>2.9540480870897412E-3</v>
      </c>
      <c r="BN4226" s="137">
        <f t="shared" si="692"/>
        <v>7.4647303916030965E-6</v>
      </c>
      <c r="BO4226" s="137">
        <f t="shared" si="693"/>
        <v>7.4647303916030965E-6</v>
      </c>
      <c r="BP4226" s="137" t="str">
        <f t="shared" si="689"/>
        <v/>
      </c>
    </row>
    <row r="4227" spans="63:68" ht="20.100000000000001" customHeight="1" x14ac:dyDescent="0.25">
      <c r="BK4227" s="137">
        <v>3380</v>
      </c>
      <c r="BL4227" s="137">
        <f t="shared" si="690"/>
        <v>21.625599999998663</v>
      </c>
      <c r="BM4227" s="137">
        <f t="shared" si="691"/>
        <v>2.9465833566981381E-3</v>
      </c>
      <c r="BN4227" s="137">
        <f t="shared" si="692"/>
        <v>7.4463887098159993E-6</v>
      </c>
      <c r="BO4227" s="137">
        <f t="shared" si="693"/>
        <v>7.4463887098159993E-6</v>
      </c>
      <c r="BP4227" s="137" t="str">
        <f t="shared" si="689"/>
        <v/>
      </c>
    </row>
    <row r="4228" spans="63:68" ht="20.100000000000001" customHeight="1" x14ac:dyDescent="0.25">
      <c r="BK4228" s="137">
        <v>3381</v>
      </c>
      <c r="BL4228" s="137">
        <f t="shared" si="690"/>
        <v>21.631999999998662</v>
      </c>
      <c r="BM4228" s="137">
        <f t="shared" si="691"/>
        <v>2.9391369679883221E-3</v>
      </c>
      <c r="BN4228" s="137">
        <f t="shared" si="692"/>
        <v>7.4280904696264437E-6</v>
      </c>
      <c r="BO4228" s="137">
        <f t="shared" si="693"/>
        <v>7.4280904696264437E-6</v>
      </c>
      <c r="BP4228" s="137" t="str">
        <f t="shared" si="689"/>
        <v/>
      </c>
    </row>
    <row r="4229" spans="63:68" ht="20.100000000000001" customHeight="1" x14ac:dyDescent="0.25">
      <c r="BK4229" s="137">
        <v>3382</v>
      </c>
      <c r="BL4229" s="137">
        <f t="shared" si="690"/>
        <v>21.638399999998661</v>
      </c>
      <c r="BM4229" s="137">
        <f t="shared" si="691"/>
        <v>2.9317088775186956E-3</v>
      </c>
      <c r="BN4229" s="137">
        <f t="shared" si="692"/>
        <v>7.4098355732545723E-6</v>
      </c>
      <c r="BO4229" s="137">
        <f t="shared" si="693"/>
        <v>7.4098355732545723E-6</v>
      </c>
      <c r="BP4229" s="137" t="str">
        <f t="shared" si="689"/>
        <v/>
      </c>
    </row>
    <row r="4230" spans="63:68" ht="20.100000000000001" customHeight="1" x14ac:dyDescent="0.25">
      <c r="BK4230" s="137">
        <v>3383</v>
      </c>
      <c r="BL4230" s="137">
        <f t="shared" si="690"/>
        <v>21.644799999998661</v>
      </c>
      <c r="BM4230" s="137">
        <f t="shared" si="691"/>
        <v>2.924299041945441E-3</v>
      </c>
      <c r="BN4230" s="137">
        <f t="shared" si="692"/>
        <v>7.3916239231122151E-6</v>
      </c>
      <c r="BO4230" s="137">
        <f t="shared" si="693"/>
        <v>7.3916239231122151E-6</v>
      </c>
      <c r="BP4230" s="137" t="str">
        <f t="shared" si="689"/>
        <v/>
      </c>
    </row>
    <row r="4231" spans="63:68" ht="20.100000000000001" customHeight="1" x14ac:dyDescent="0.25">
      <c r="BK4231" s="137">
        <v>3384</v>
      </c>
      <c r="BL4231" s="137">
        <f t="shared" si="690"/>
        <v>21.65119999999866</v>
      </c>
      <c r="BM4231" s="137">
        <f t="shared" si="691"/>
        <v>2.9169074180223288E-3</v>
      </c>
      <c r="BN4231" s="137">
        <f t="shared" si="692"/>
        <v>7.3734554218163328E-6</v>
      </c>
      <c r="BO4231" s="137">
        <f t="shared" si="693"/>
        <v>7.3734554218163328E-6</v>
      </c>
      <c r="BP4231" s="137" t="str">
        <f t="shared" si="689"/>
        <v/>
      </c>
    </row>
    <row r="4232" spans="63:68" ht="20.100000000000001" customHeight="1" x14ac:dyDescent="0.25">
      <c r="BK4232" s="137">
        <v>3385</v>
      </c>
      <c r="BL4232" s="137">
        <f t="shared" si="690"/>
        <v>21.657599999998659</v>
      </c>
      <c r="BM4232" s="137">
        <f t="shared" si="691"/>
        <v>2.9095339626005125E-3</v>
      </c>
      <c r="BN4232" s="137">
        <f t="shared" si="692"/>
        <v>7.3553299721851144E-6</v>
      </c>
      <c r="BO4232" s="137">
        <f t="shared" si="693"/>
        <v>7.3553299721851144E-6</v>
      </c>
      <c r="BP4232" s="137" t="str">
        <f t="shared" si="689"/>
        <v/>
      </c>
    </row>
    <row r="4233" spans="63:68" ht="20.100000000000001" customHeight="1" x14ac:dyDescent="0.25">
      <c r="BK4233" s="137">
        <v>3386</v>
      </c>
      <c r="BL4233" s="137">
        <f t="shared" si="690"/>
        <v>21.663999999998659</v>
      </c>
      <c r="BM4233" s="137">
        <f t="shared" si="691"/>
        <v>2.9021786326283274E-3</v>
      </c>
      <c r="BN4233" s="137">
        <f t="shared" si="692"/>
        <v>7.3372474772423132E-6</v>
      </c>
      <c r="BO4233" s="137">
        <f t="shared" si="693"/>
        <v>7.3372474772423132E-6</v>
      </c>
      <c r="BP4233" s="137" t="str">
        <f t="shared" si="689"/>
        <v/>
      </c>
    </row>
    <row r="4234" spans="63:68" ht="20.100000000000001" customHeight="1" x14ac:dyDescent="0.25">
      <c r="BK4234" s="137">
        <v>3387</v>
      </c>
      <c r="BL4234" s="137">
        <f t="shared" si="690"/>
        <v>21.670399999998658</v>
      </c>
      <c r="BM4234" s="137">
        <f t="shared" si="691"/>
        <v>2.8948413851510851E-3</v>
      </c>
      <c r="BN4234" s="137">
        <f t="shared" si="692"/>
        <v>7.319207840226355E-6</v>
      </c>
      <c r="BO4234" s="137">
        <f t="shared" si="693"/>
        <v>7.319207840226355E-6</v>
      </c>
      <c r="BP4234" s="137" t="str">
        <f t="shared" si="689"/>
        <v/>
      </c>
    </row>
    <row r="4235" spans="63:68" ht="20.100000000000001" customHeight="1" x14ac:dyDescent="0.25">
      <c r="BK4235" s="137">
        <v>3388</v>
      </c>
      <c r="BL4235" s="137">
        <f t="shared" si="690"/>
        <v>21.676799999998657</v>
      </c>
      <c r="BM4235" s="137">
        <f t="shared" si="691"/>
        <v>2.8875221773108587E-3</v>
      </c>
      <c r="BN4235" s="137">
        <f t="shared" si="692"/>
        <v>7.3012109645404638E-6</v>
      </c>
      <c r="BO4235" s="137">
        <f t="shared" si="693"/>
        <v>7.3012109645404638E-6</v>
      </c>
      <c r="BP4235" s="137" t="str">
        <f t="shared" si="689"/>
        <v/>
      </c>
    </row>
    <row r="4236" spans="63:68" ht="20.100000000000001" customHeight="1" x14ac:dyDescent="0.25">
      <c r="BK4236" s="137">
        <v>3389</v>
      </c>
      <c r="BL4236" s="137">
        <f t="shared" si="690"/>
        <v>21.683199999998656</v>
      </c>
      <c r="BM4236" s="137">
        <f t="shared" si="691"/>
        <v>2.8802209663463182E-3</v>
      </c>
      <c r="BN4236" s="137">
        <f t="shared" si="692"/>
        <v>7.2832567538446032E-6</v>
      </c>
      <c r="BO4236" s="137">
        <f t="shared" si="693"/>
        <v>7.2832567538446032E-6</v>
      </c>
      <c r="BP4236" s="137" t="str">
        <f t="shared" si="689"/>
        <v/>
      </c>
    </row>
    <row r="4237" spans="63:68" ht="20.100000000000001" customHeight="1" x14ac:dyDescent="0.25">
      <c r="BK4237" s="137">
        <v>3390</v>
      </c>
      <c r="BL4237" s="137">
        <f t="shared" si="690"/>
        <v>21.689599999998656</v>
      </c>
      <c r="BM4237" s="137">
        <f t="shared" si="691"/>
        <v>2.8729377095924736E-3</v>
      </c>
      <c r="BN4237" s="137">
        <f t="shared" si="692"/>
        <v>7.2653451119466216E-6</v>
      </c>
      <c r="BO4237" s="137">
        <f t="shared" si="693"/>
        <v>7.2653451119466216E-6</v>
      </c>
      <c r="BP4237" s="137" t="str">
        <f t="shared" si="689"/>
        <v/>
      </c>
    </row>
    <row r="4238" spans="63:68" ht="20.100000000000001" customHeight="1" x14ac:dyDescent="0.25">
      <c r="BK4238" s="137">
        <v>3391</v>
      </c>
      <c r="BL4238" s="137">
        <f t="shared" si="690"/>
        <v>21.695999999998655</v>
      </c>
      <c r="BM4238" s="137">
        <f t="shared" si="691"/>
        <v>2.865672364480527E-3</v>
      </c>
      <c r="BN4238" s="137">
        <f t="shared" si="692"/>
        <v>7.2474759428816163E-6</v>
      </c>
      <c r="BO4238" s="137">
        <f t="shared" si="693"/>
        <v>7.2474759428816163E-6</v>
      </c>
      <c r="BP4238" s="137" t="str">
        <f t="shared" si="689"/>
        <v/>
      </c>
    </row>
    <row r="4239" spans="63:68" ht="20.100000000000001" customHeight="1" x14ac:dyDescent="0.25">
      <c r="BK4239" s="137">
        <v>3392</v>
      </c>
      <c r="BL4239" s="137">
        <f t="shared" si="690"/>
        <v>21.702399999998654</v>
      </c>
      <c r="BM4239" s="137">
        <f t="shared" si="691"/>
        <v>2.8584248885376454E-3</v>
      </c>
      <c r="BN4239" s="137">
        <f t="shared" si="692"/>
        <v>7.229649150897622E-6</v>
      </c>
      <c r="BO4239" s="137">
        <f t="shared" si="693"/>
        <v>7.229649150897622E-6</v>
      </c>
      <c r="BP4239" s="137" t="str">
        <f t="shared" si="689"/>
        <v/>
      </c>
    </row>
    <row r="4240" spans="63:68" ht="20.100000000000001" customHeight="1" x14ac:dyDescent="0.25">
      <c r="BK4240" s="137">
        <v>3393</v>
      </c>
      <c r="BL4240" s="137">
        <f t="shared" si="690"/>
        <v>21.708799999998654</v>
      </c>
      <c r="BM4240" s="137">
        <f t="shared" si="691"/>
        <v>2.8511952393867478E-3</v>
      </c>
      <c r="BN4240" s="137">
        <f t="shared" si="692"/>
        <v>7.2118646404135435E-6</v>
      </c>
      <c r="BO4240" s="137">
        <f t="shared" si="693"/>
        <v>7.2118646404135435E-6</v>
      </c>
      <c r="BP4240" s="137" t="str">
        <f t="shared" ref="BP4240:BP4303" si="694">IF($BM4240&lt;(1-$BI$860),$BN4240,"")</f>
        <v/>
      </c>
    </row>
    <row r="4241" spans="63:68" ht="20.100000000000001" customHeight="1" x14ac:dyDescent="0.25">
      <c r="BK4241" s="137">
        <v>3394</v>
      </c>
      <c r="BL4241" s="137">
        <f t="shared" si="690"/>
        <v>21.715199999998653</v>
      </c>
      <c r="BM4241" s="137">
        <f t="shared" si="691"/>
        <v>2.8439833747463342E-3</v>
      </c>
      <c r="BN4241" s="137">
        <f t="shared" si="692"/>
        <v>7.1941223160716314E-6</v>
      </c>
      <c r="BO4241" s="137">
        <f t="shared" si="693"/>
        <v>7.1941223160716314E-6</v>
      </c>
      <c r="BP4241" s="137" t="str">
        <f t="shared" si="694"/>
        <v/>
      </c>
    </row>
    <row r="4242" spans="63:68" ht="20.100000000000001" customHeight="1" x14ac:dyDescent="0.25">
      <c r="BK4242" s="137">
        <v>3395</v>
      </c>
      <c r="BL4242" s="137">
        <f t="shared" si="690"/>
        <v>21.721599999998652</v>
      </c>
      <c r="BM4242" s="137">
        <f t="shared" si="691"/>
        <v>2.8367892524302626E-3</v>
      </c>
      <c r="BN4242" s="137">
        <f t="shared" si="692"/>
        <v>7.1764220826919453E-6</v>
      </c>
      <c r="BO4242" s="137">
        <f t="shared" si="693"/>
        <v>7.1764220826919453E-6</v>
      </c>
      <c r="BP4242" s="137" t="str">
        <f t="shared" si="694"/>
        <v/>
      </c>
    </row>
    <row r="4243" spans="63:68" ht="20.100000000000001" customHeight="1" x14ac:dyDescent="0.25">
      <c r="BK4243" s="137">
        <v>3396</v>
      </c>
      <c r="BL4243" s="137">
        <f t="shared" si="690"/>
        <v>21.727999999998652</v>
      </c>
      <c r="BM4243" s="137">
        <f t="shared" si="691"/>
        <v>2.8296128303475707E-3</v>
      </c>
      <c r="BN4243" s="137">
        <f t="shared" si="692"/>
        <v>7.1587638453157222E-6</v>
      </c>
      <c r="BO4243" s="137">
        <f t="shared" si="693"/>
        <v>7.1587638453157222E-6</v>
      </c>
      <c r="BP4243" s="137" t="str">
        <f t="shared" si="694"/>
        <v/>
      </c>
    </row>
    <row r="4244" spans="63:68" ht="20.100000000000001" customHeight="1" x14ac:dyDescent="0.25">
      <c r="BK4244" s="137">
        <v>3397</v>
      </c>
      <c r="BL4244" s="137">
        <f t="shared" si="690"/>
        <v>21.734399999998651</v>
      </c>
      <c r="BM4244" s="137">
        <f t="shared" si="691"/>
        <v>2.8224540665022549E-3</v>
      </c>
      <c r="BN4244" s="137">
        <f t="shared" si="692"/>
        <v>7.1411475091758859E-6</v>
      </c>
      <c r="BO4244" s="137">
        <f t="shared" si="693"/>
        <v>7.1411475091758859E-6</v>
      </c>
      <c r="BP4244" s="137" t="str">
        <f t="shared" si="694"/>
        <v/>
      </c>
    </row>
    <row r="4245" spans="63:68" ht="20.100000000000001" customHeight="1" x14ac:dyDescent="0.25">
      <c r="BK4245" s="137">
        <v>3398</v>
      </c>
      <c r="BL4245" s="137">
        <f t="shared" si="690"/>
        <v>21.74079999999865</v>
      </c>
      <c r="BM4245" s="137">
        <f t="shared" si="691"/>
        <v>2.8153129189930791E-3</v>
      </c>
      <c r="BN4245" s="137">
        <f t="shared" si="692"/>
        <v>7.1235729796914095E-6</v>
      </c>
      <c r="BO4245" s="137">
        <f t="shared" si="693"/>
        <v>7.1235729796914095E-6</v>
      </c>
      <c r="BP4245" s="137" t="str">
        <f t="shared" si="694"/>
        <v/>
      </c>
    </row>
    <row r="4246" spans="63:68" ht="20.100000000000001" customHeight="1" x14ac:dyDescent="0.25">
      <c r="BK4246" s="137">
        <v>3399</v>
      </c>
      <c r="BL4246" s="137">
        <f t="shared" si="690"/>
        <v>21.747199999998649</v>
      </c>
      <c r="BM4246" s="137">
        <f t="shared" si="691"/>
        <v>2.8081893460133876E-3</v>
      </c>
      <c r="BN4246" s="137">
        <f t="shared" si="692"/>
        <v>7.1060401625015757E-6</v>
      </c>
      <c r="BO4246" s="137">
        <f t="shared" si="693"/>
        <v>7.1060401625015757E-6</v>
      </c>
      <c r="BP4246" s="137" t="str">
        <f t="shared" si="694"/>
        <v/>
      </c>
    </row>
    <row r="4247" spans="63:68" ht="20.100000000000001" customHeight="1" x14ac:dyDescent="0.25">
      <c r="BK4247" s="137">
        <v>3400</v>
      </c>
      <c r="BL4247" s="137">
        <f t="shared" si="690"/>
        <v>21.753599999998649</v>
      </c>
      <c r="BM4247" s="137">
        <f t="shared" si="691"/>
        <v>2.8010833058508861E-3</v>
      </c>
      <c r="BN4247" s="137">
        <f t="shared" si="692"/>
        <v>7.0885489634195734E-6</v>
      </c>
      <c r="BO4247" s="137">
        <f t="shared" si="693"/>
        <v>7.0885489634195734E-6</v>
      </c>
      <c r="BP4247" s="137" t="str">
        <f t="shared" si="694"/>
        <v/>
      </c>
    </row>
    <row r="4248" spans="63:68" ht="20.100000000000001" customHeight="1" x14ac:dyDescent="0.25">
      <c r="BK4248" s="137">
        <v>3401</v>
      </c>
      <c r="BL4248" s="137">
        <f t="shared" si="690"/>
        <v>21.759999999998648</v>
      </c>
      <c r="BM4248" s="137">
        <f t="shared" si="691"/>
        <v>2.7939947568874665E-3</v>
      </c>
      <c r="BN4248" s="137">
        <f t="shared" si="692"/>
        <v>7.0710992884762992E-6</v>
      </c>
      <c r="BO4248" s="137">
        <f t="shared" si="693"/>
        <v>7.0710992884762992E-6</v>
      </c>
      <c r="BP4248" s="137" t="str">
        <f t="shared" si="694"/>
        <v/>
      </c>
    </row>
    <row r="4249" spans="63:68" ht="20.100000000000001" customHeight="1" x14ac:dyDescent="0.25">
      <c r="BK4249" s="137">
        <v>3402</v>
      </c>
      <c r="BL4249" s="137">
        <f t="shared" si="690"/>
        <v>21.766399999998647</v>
      </c>
      <c r="BM4249" s="137">
        <f t="shared" si="691"/>
        <v>2.7869236575989902E-3</v>
      </c>
      <c r="BN4249" s="137">
        <f t="shared" si="692"/>
        <v>7.053691043877857E-6</v>
      </c>
      <c r="BO4249" s="137">
        <f t="shared" si="693"/>
        <v>7.053691043877857E-6</v>
      </c>
      <c r="BP4249" s="137" t="str">
        <f t="shared" si="694"/>
        <v/>
      </c>
    </row>
    <row r="4250" spans="63:68" ht="20.100000000000001" customHeight="1" x14ac:dyDescent="0.25">
      <c r="BK4250" s="137">
        <v>3403</v>
      </c>
      <c r="BL4250" s="137">
        <f t="shared" si="690"/>
        <v>21.772799999998647</v>
      </c>
      <c r="BM4250" s="137">
        <f t="shared" si="691"/>
        <v>2.7798699665551123E-3</v>
      </c>
      <c r="BN4250" s="137">
        <f t="shared" si="692"/>
        <v>7.0363241360580329E-6</v>
      </c>
      <c r="BO4250" s="137">
        <f t="shared" si="693"/>
        <v>7.0363241360580329E-6</v>
      </c>
      <c r="BP4250" s="137" t="str">
        <f t="shared" si="694"/>
        <v/>
      </c>
    </row>
    <row r="4251" spans="63:68" ht="20.100000000000001" customHeight="1" x14ac:dyDescent="0.25">
      <c r="BK4251" s="137">
        <v>3404</v>
      </c>
      <c r="BL4251" s="137">
        <f t="shared" si="690"/>
        <v>21.779199999998646</v>
      </c>
      <c r="BM4251" s="137">
        <f t="shared" si="691"/>
        <v>2.7728336424190543E-3</v>
      </c>
      <c r="BN4251" s="137">
        <f t="shared" si="692"/>
        <v>7.0189984716167129E-6</v>
      </c>
      <c r="BO4251" s="137">
        <f t="shared" si="693"/>
        <v>7.0189984716167129E-6</v>
      </c>
      <c r="BP4251" s="137" t="str">
        <f t="shared" si="694"/>
        <v/>
      </c>
    </row>
    <row r="4252" spans="63:68" ht="20.100000000000001" customHeight="1" x14ac:dyDescent="0.25">
      <c r="BK4252" s="137">
        <v>3405</v>
      </c>
      <c r="BL4252" s="137">
        <f t="shared" si="690"/>
        <v>21.785599999998645</v>
      </c>
      <c r="BM4252" s="137">
        <f t="shared" si="691"/>
        <v>2.7658146439474376E-3</v>
      </c>
      <c r="BN4252" s="137">
        <f t="shared" si="692"/>
        <v>7.0017139573610825E-6</v>
      </c>
      <c r="BO4252" s="137">
        <f t="shared" si="693"/>
        <v>7.0017139573610825E-6</v>
      </c>
      <c r="BP4252" s="137" t="str">
        <f t="shared" si="694"/>
        <v/>
      </c>
    </row>
    <row r="4253" spans="63:68" ht="20.100000000000001" customHeight="1" x14ac:dyDescent="0.25">
      <c r="BK4253" s="137">
        <v>3406</v>
      </c>
      <c r="BL4253" s="137">
        <f t="shared" si="690"/>
        <v>21.791999999998644</v>
      </c>
      <c r="BM4253" s="137">
        <f t="shared" si="691"/>
        <v>2.7588129299900765E-3</v>
      </c>
      <c r="BN4253" s="137">
        <f t="shared" si="692"/>
        <v>6.9844705002947843E-6</v>
      </c>
      <c r="BO4253" s="137">
        <f t="shared" si="693"/>
        <v>6.9844705002947843E-6</v>
      </c>
      <c r="BP4253" s="137" t="str">
        <f t="shared" si="694"/>
        <v/>
      </c>
    </row>
    <row r="4254" spans="63:68" ht="20.100000000000001" customHeight="1" x14ac:dyDescent="0.25">
      <c r="BK4254" s="137">
        <v>3407</v>
      </c>
      <c r="BL4254" s="137">
        <f t="shared" si="690"/>
        <v>21.798399999998644</v>
      </c>
      <c r="BM4254" s="137">
        <f t="shared" si="691"/>
        <v>2.7518284594897817E-3</v>
      </c>
      <c r="BN4254" s="137">
        <f t="shared" si="692"/>
        <v>6.9672680076252914E-6</v>
      </c>
      <c r="BO4254" s="137">
        <f t="shared" si="693"/>
        <v>6.9672680076252914E-6</v>
      </c>
      <c r="BP4254" s="137" t="str">
        <f t="shared" si="694"/>
        <v/>
      </c>
    </row>
    <row r="4255" spans="63:68" ht="20.100000000000001" customHeight="1" x14ac:dyDescent="0.25">
      <c r="BK4255" s="137">
        <v>3408</v>
      </c>
      <c r="BL4255" s="137">
        <f t="shared" si="690"/>
        <v>21.804799999998643</v>
      </c>
      <c r="BM4255" s="137">
        <f t="shared" si="691"/>
        <v>2.7448611914821564E-3</v>
      </c>
      <c r="BN4255" s="137">
        <f t="shared" si="692"/>
        <v>6.9501063867378858E-6</v>
      </c>
      <c r="BO4255" s="137">
        <f t="shared" si="693"/>
        <v>6.9501063867378858E-6</v>
      </c>
      <c r="BP4255" s="137" t="str">
        <f t="shared" si="694"/>
        <v/>
      </c>
    </row>
    <row r="4256" spans="63:68" ht="20.100000000000001" customHeight="1" x14ac:dyDescent="0.25">
      <c r="BK4256" s="137">
        <v>3409</v>
      </c>
      <c r="BL4256" s="137">
        <f t="shared" si="690"/>
        <v>21.811199999998642</v>
      </c>
      <c r="BM4256" s="137">
        <f t="shared" si="691"/>
        <v>2.7379110850954185E-3</v>
      </c>
      <c r="BN4256" s="137">
        <f t="shared" si="692"/>
        <v>6.9329855452186437E-6</v>
      </c>
      <c r="BO4256" s="137">
        <f t="shared" si="693"/>
        <v>6.9329855452186437E-6</v>
      </c>
      <c r="BP4256" s="137" t="str">
        <f t="shared" si="694"/>
        <v/>
      </c>
    </row>
    <row r="4257" spans="63:68" ht="20.100000000000001" customHeight="1" x14ac:dyDescent="0.25">
      <c r="BK4257" s="137">
        <v>3410</v>
      </c>
      <c r="BL4257" s="137">
        <f t="shared" si="690"/>
        <v>21.817599999998642</v>
      </c>
      <c r="BM4257" s="137">
        <f t="shared" si="691"/>
        <v>2.7309780995501999E-3</v>
      </c>
      <c r="BN4257" s="137">
        <f t="shared" si="692"/>
        <v>6.9159053908440273E-6</v>
      </c>
      <c r="BO4257" s="137">
        <f t="shared" si="693"/>
        <v>6.9159053908440273E-6</v>
      </c>
      <c r="BP4257" s="137" t="str">
        <f t="shared" si="694"/>
        <v/>
      </c>
    </row>
    <row r="4258" spans="63:68" ht="20.100000000000001" customHeight="1" x14ac:dyDescent="0.25">
      <c r="BK4258" s="137">
        <v>3411</v>
      </c>
      <c r="BL4258" s="137">
        <f t="shared" si="690"/>
        <v>21.823999999998641</v>
      </c>
      <c r="BM4258" s="137">
        <f t="shared" si="691"/>
        <v>2.7240621941593559E-3</v>
      </c>
      <c r="BN4258" s="137">
        <f t="shared" si="692"/>
        <v>6.8988658316121096E-6</v>
      </c>
      <c r="BO4258" s="137">
        <f t="shared" si="693"/>
        <v>6.8988658316121096E-6</v>
      </c>
      <c r="BP4258" s="137" t="str">
        <f t="shared" si="694"/>
        <v/>
      </c>
    </row>
    <row r="4259" spans="63:68" ht="20.100000000000001" customHeight="1" x14ac:dyDescent="0.25">
      <c r="BK4259" s="137">
        <v>3412</v>
      </c>
      <c r="BL4259" s="137">
        <f t="shared" si="690"/>
        <v>21.83039999999864</v>
      </c>
      <c r="BM4259" s="137">
        <f t="shared" si="691"/>
        <v>2.7171633283277438E-3</v>
      </c>
      <c r="BN4259" s="137">
        <f t="shared" si="692"/>
        <v>6.8818667756684153E-6</v>
      </c>
      <c r="BO4259" s="137">
        <f t="shared" si="693"/>
        <v>6.8818667756684153E-6</v>
      </c>
      <c r="BP4259" s="137" t="str">
        <f t="shared" si="694"/>
        <v/>
      </c>
    </row>
    <row r="4260" spans="63:68" ht="20.100000000000001" customHeight="1" x14ac:dyDescent="0.25">
      <c r="BK4260" s="137">
        <v>3413</v>
      </c>
      <c r="BL4260" s="137">
        <f t="shared" si="690"/>
        <v>21.83679999999864</v>
      </c>
      <c r="BM4260" s="137">
        <f t="shared" si="691"/>
        <v>2.7102814615520754E-3</v>
      </c>
      <c r="BN4260" s="137">
        <f t="shared" si="692"/>
        <v>6.8649081313809472E-6</v>
      </c>
      <c r="BO4260" s="137">
        <f t="shared" si="693"/>
        <v>6.8649081313809472E-6</v>
      </c>
      <c r="BP4260" s="137" t="str">
        <f t="shared" si="694"/>
        <v/>
      </c>
    </row>
    <row r="4261" spans="63:68" ht="20.100000000000001" customHeight="1" x14ac:dyDescent="0.25">
      <c r="BK4261" s="137">
        <v>3414</v>
      </c>
      <c r="BL4261" s="137">
        <f t="shared" ref="BL4261:BL4324" si="695">BL4260+$BO$845</f>
        <v>21.843199999998639</v>
      </c>
      <c r="BM4261" s="137">
        <f t="shared" ref="BM4261:BM4324" si="696">_xlfn.CHISQ.DIST.RT(BL4261,7)</f>
        <v>2.7034165534206944E-3</v>
      </c>
      <c r="BN4261" s="137">
        <f t="shared" ref="BN4261:BN4324" si="697">BM4261-BM4262</f>
        <v>6.8479898073020226E-6</v>
      </c>
      <c r="BO4261" s="137">
        <f t="shared" ref="BO4261:BO4324" si="698">IF(BM4261&lt;(1-$BI$852),BN4261,"")</f>
        <v>6.8479898073020226E-6</v>
      </c>
      <c r="BP4261" s="137" t="str">
        <f t="shared" si="694"/>
        <v/>
      </c>
    </row>
    <row r="4262" spans="63:68" ht="20.100000000000001" customHeight="1" x14ac:dyDescent="0.25">
      <c r="BK4262" s="137">
        <v>3415</v>
      </c>
      <c r="BL4262" s="137">
        <f t="shared" si="695"/>
        <v>21.849599999998638</v>
      </c>
      <c r="BM4262" s="137">
        <f t="shared" si="696"/>
        <v>2.6965685636133924E-3</v>
      </c>
      <c r="BN4262" s="137">
        <f t="shared" si="697"/>
        <v>6.8311117121903908E-6</v>
      </c>
      <c r="BO4262" s="137">
        <f t="shared" si="698"/>
        <v>6.8311117121903908E-6</v>
      </c>
      <c r="BP4262" s="137" t="str">
        <f t="shared" si="694"/>
        <v/>
      </c>
    </row>
    <row r="4263" spans="63:68" ht="20.100000000000001" customHeight="1" x14ac:dyDescent="0.25">
      <c r="BK4263" s="137">
        <v>3416</v>
      </c>
      <c r="BL4263" s="137">
        <f t="shared" si="695"/>
        <v>21.855999999998637</v>
      </c>
      <c r="BM4263" s="137">
        <f t="shared" si="696"/>
        <v>2.689737451901202E-3</v>
      </c>
      <c r="BN4263" s="137">
        <f t="shared" si="697"/>
        <v>6.814273754973503E-6</v>
      </c>
      <c r="BO4263" s="137">
        <f t="shared" si="698"/>
        <v>6.814273754973503E-6</v>
      </c>
      <c r="BP4263" s="137" t="str">
        <f t="shared" si="694"/>
        <v/>
      </c>
    </row>
    <row r="4264" spans="63:68" ht="20.100000000000001" customHeight="1" x14ac:dyDescent="0.25">
      <c r="BK4264" s="137">
        <v>3417</v>
      </c>
      <c r="BL4264" s="137">
        <f t="shared" si="695"/>
        <v>21.862399999998637</v>
      </c>
      <c r="BM4264" s="137">
        <f t="shared" si="696"/>
        <v>2.6829231781462285E-3</v>
      </c>
      <c r="BN4264" s="137">
        <f t="shared" si="697"/>
        <v>6.7974758447796046E-6</v>
      </c>
      <c r="BO4264" s="137">
        <f t="shared" si="698"/>
        <v>6.7974758447796046E-6</v>
      </c>
      <c r="BP4264" s="137" t="str">
        <f t="shared" si="694"/>
        <v/>
      </c>
    </row>
    <row r="4265" spans="63:68" ht="20.100000000000001" customHeight="1" x14ac:dyDescent="0.25">
      <c r="BK4265" s="137">
        <v>3418</v>
      </c>
      <c r="BL4265" s="137">
        <f t="shared" si="695"/>
        <v>21.868799999998636</v>
      </c>
      <c r="BM4265" s="137">
        <f t="shared" si="696"/>
        <v>2.6761257023014489E-3</v>
      </c>
      <c r="BN4265" s="137">
        <f t="shared" si="697"/>
        <v>6.780717890935567E-6</v>
      </c>
      <c r="BO4265" s="137">
        <f t="shared" si="698"/>
        <v>6.780717890935567E-6</v>
      </c>
      <c r="BP4265" s="137" t="str">
        <f t="shared" si="694"/>
        <v/>
      </c>
    </row>
    <row r="4266" spans="63:68" ht="20.100000000000001" customHeight="1" x14ac:dyDescent="0.25">
      <c r="BK4266" s="137">
        <v>3419</v>
      </c>
      <c r="BL4266" s="137">
        <f t="shared" si="695"/>
        <v>21.875199999998635</v>
      </c>
      <c r="BM4266" s="137">
        <f t="shared" si="696"/>
        <v>2.6693449844105133E-3</v>
      </c>
      <c r="BN4266" s="137">
        <f t="shared" si="697"/>
        <v>6.7639998029530093E-6</v>
      </c>
      <c r="BO4266" s="137">
        <f t="shared" si="698"/>
        <v>6.7639998029530093E-6</v>
      </c>
      <c r="BP4266" s="137" t="str">
        <f t="shared" si="694"/>
        <v/>
      </c>
    </row>
    <row r="4267" spans="63:68" ht="20.100000000000001" customHeight="1" x14ac:dyDescent="0.25">
      <c r="BK4267" s="137">
        <v>3420</v>
      </c>
      <c r="BL4267" s="137">
        <f t="shared" si="695"/>
        <v>21.881599999998635</v>
      </c>
      <c r="BM4267" s="137">
        <f t="shared" si="696"/>
        <v>2.6625809846075603E-3</v>
      </c>
      <c r="BN4267" s="137">
        <f t="shared" si="697"/>
        <v>6.7473214905322022E-6</v>
      </c>
      <c r="BO4267" s="137">
        <f t="shared" si="698"/>
        <v>6.7473214905322022E-6</v>
      </c>
      <c r="BP4267" s="137" t="str">
        <f t="shared" si="694"/>
        <v/>
      </c>
    </row>
    <row r="4268" spans="63:68" ht="20.100000000000001" customHeight="1" x14ac:dyDescent="0.25">
      <c r="BK4268" s="137">
        <v>3421</v>
      </c>
      <c r="BL4268" s="137">
        <f t="shared" si="695"/>
        <v>21.887999999998634</v>
      </c>
      <c r="BM4268" s="137">
        <f t="shared" si="696"/>
        <v>2.6558336631170281E-3</v>
      </c>
      <c r="BN4268" s="137">
        <f t="shared" si="697"/>
        <v>6.7306828635677052E-6</v>
      </c>
      <c r="BO4268" s="137">
        <f t="shared" si="698"/>
        <v>6.7306828635677052E-6</v>
      </c>
      <c r="BP4268" s="137" t="str">
        <f t="shared" si="694"/>
        <v/>
      </c>
    </row>
    <row r="4269" spans="63:68" ht="20.100000000000001" customHeight="1" x14ac:dyDescent="0.25">
      <c r="BK4269" s="137">
        <v>3422</v>
      </c>
      <c r="BL4269" s="137">
        <f t="shared" si="695"/>
        <v>21.894399999998633</v>
      </c>
      <c r="BM4269" s="137">
        <f t="shared" si="696"/>
        <v>2.6491029802534604E-3</v>
      </c>
      <c r="BN4269" s="137">
        <f t="shared" si="697"/>
        <v>6.7140838321344889E-6</v>
      </c>
      <c r="BO4269" s="137">
        <f t="shared" si="698"/>
        <v>6.7140838321344889E-6</v>
      </c>
      <c r="BP4269" s="137" t="str">
        <f t="shared" si="694"/>
        <v/>
      </c>
    </row>
    <row r="4270" spans="63:68" ht="20.100000000000001" customHeight="1" x14ac:dyDescent="0.25">
      <c r="BK4270" s="137">
        <v>3423</v>
      </c>
      <c r="BL4270" s="137">
        <f t="shared" si="695"/>
        <v>21.900799999998632</v>
      </c>
      <c r="BM4270" s="137">
        <f t="shared" si="696"/>
        <v>2.6423888964213259E-3</v>
      </c>
      <c r="BN4270" s="137">
        <f t="shared" si="697"/>
        <v>6.6975243065239311E-6</v>
      </c>
      <c r="BO4270" s="137">
        <f t="shared" si="698"/>
        <v>6.6975243065239311E-6</v>
      </c>
      <c r="BP4270" s="137" t="str">
        <f t="shared" si="694"/>
        <v/>
      </c>
    </row>
    <row r="4271" spans="63:68" ht="20.100000000000001" customHeight="1" x14ac:dyDescent="0.25">
      <c r="BK4271" s="137">
        <v>3424</v>
      </c>
      <c r="BL4271" s="137">
        <f t="shared" si="695"/>
        <v>21.907199999998632</v>
      </c>
      <c r="BM4271" s="137">
        <f t="shared" si="696"/>
        <v>2.635691372114802E-3</v>
      </c>
      <c r="BN4271" s="137">
        <f t="shared" si="697"/>
        <v>6.6810041971718248E-6</v>
      </c>
      <c r="BO4271" s="137">
        <f t="shared" si="698"/>
        <v>6.6810041971718248E-6</v>
      </c>
      <c r="BP4271" s="137" t="str">
        <f t="shared" si="694"/>
        <v/>
      </c>
    </row>
    <row r="4272" spans="63:68" ht="20.100000000000001" customHeight="1" x14ac:dyDescent="0.25">
      <c r="BK4272" s="137">
        <v>3425</v>
      </c>
      <c r="BL4272" s="137">
        <f t="shared" si="695"/>
        <v>21.913599999998631</v>
      </c>
      <c r="BM4272" s="137">
        <f t="shared" si="696"/>
        <v>2.6290103679176302E-3</v>
      </c>
      <c r="BN4272" s="137">
        <f t="shared" si="697"/>
        <v>6.6645234147494521E-6</v>
      </c>
      <c r="BO4272" s="137">
        <f t="shared" si="698"/>
        <v>6.6645234147494521E-6</v>
      </c>
      <c r="BP4272" s="137" t="str">
        <f t="shared" si="694"/>
        <v/>
      </c>
    </row>
    <row r="4273" spans="63:68" ht="20.100000000000001" customHeight="1" x14ac:dyDescent="0.25">
      <c r="BK4273" s="137">
        <v>3426</v>
      </c>
      <c r="BL4273" s="137">
        <f t="shared" si="695"/>
        <v>21.91999999999863</v>
      </c>
      <c r="BM4273" s="137">
        <f t="shared" si="696"/>
        <v>2.6223458445028807E-3</v>
      </c>
      <c r="BN4273" s="137">
        <f t="shared" si="697"/>
        <v>6.6480818700790159E-6</v>
      </c>
      <c r="BO4273" s="137">
        <f t="shared" si="698"/>
        <v>6.6480818700790159E-6</v>
      </c>
      <c r="BP4273" s="137" t="str">
        <f t="shared" si="694"/>
        <v/>
      </c>
    </row>
    <row r="4274" spans="63:68" ht="20.100000000000001" customHeight="1" x14ac:dyDescent="0.25">
      <c r="BK4274" s="137">
        <v>3427</v>
      </c>
      <c r="BL4274" s="137">
        <f t="shared" si="695"/>
        <v>21.92639999999863</v>
      </c>
      <c r="BM4274" s="137">
        <f t="shared" si="696"/>
        <v>2.6156977626328017E-3</v>
      </c>
      <c r="BN4274" s="137">
        <f t="shared" si="697"/>
        <v>6.6316794741939217E-6</v>
      </c>
      <c r="BO4274" s="137">
        <f t="shared" si="698"/>
        <v>6.6316794741939217E-6</v>
      </c>
      <c r="BP4274" s="137" t="str">
        <f t="shared" si="694"/>
        <v/>
      </c>
    </row>
    <row r="4275" spans="63:68" ht="20.100000000000001" customHeight="1" x14ac:dyDescent="0.25">
      <c r="BK4275" s="137">
        <v>3428</v>
      </c>
      <c r="BL4275" s="137">
        <f t="shared" si="695"/>
        <v>21.932799999998629</v>
      </c>
      <c r="BM4275" s="137">
        <f t="shared" si="696"/>
        <v>2.6090660831586078E-3</v>
      </c>
      <c r="BN4275" s="137">
        <f t="shared" si="697"/>
        <v>6.6153161383131903E-6</v>
      </c>
      <c r="BO4275" s="137">
        <f t="shared" si="698"/>
        <v>6.6153161383131903E-6</v>
      </c>
      <c r="BP4275" s="137" t="str">
        <f t="shared" si="694"/>
        <v/>
      </c>
    </row>
    <row r="4276" spans="63:68" ht="20.100000000000001" customHeight="1" x14ac:dyDescent="0.25">
      <c r="BK4276" s="137">
        <v>3429</v>
      </c>
      <c r="BL4276" s="137">
        <f t="shared" si="695"/>
        <v>21.939199999998628</v>
      </c>
      <c r="BM4276" s="137">
        <f t="shared" si="696"/>
        <v>2.6024507670202946E-3</v>
      </c>
      <c r="BN4276" s="137">
        <f t="shared" si="697"/>
        <v>6.5989917738310498E-6</v>
      </c>
      <c r="BO4276" s="137">
        <f t="shared" si="698"/>
        <v>6.5989917738310498E-6</v>
      </c>
      <c r="BP4276" s="137" t="str">
        <f t="shared" si="694"/>
        <v/>
      </c>
    </row>
    <row r="4277" spans="63:68" ht="20.100000000000001" customHeight="1" x14ac:dyDescent="0.25">
      <c r="BK4277" s="137">
        <v>3430</v>
      </c>
      <c r="BL4277" s="137">
        <f t="shared" si="695"/>
        <v>21.945599999998628</v>
      </c>
      <c r="BM4277" s="137">
        <f t="shared" si="696"/>
        <v>2.5958517752464635E-3</v>
      </c>
      <c r="BN4277" s="137">
        <f t="shared" si="697"/>
        <v>6.5827062923273436E-6</v>
      </c>
      <c r="BO4277" s="137">
        <f t="shared" si="698"/>
        <v>6.5827062923273436E-6</v>
      </c>
      <c r="BP4277" s="137" t="str">
        <f t="shared" si="694"/>
        <v/>
      </c>
    </row>
    <row r="4278" spans="63:68" ht="20.100000000000001" customHeight="1" x14ac:dyDescent="0.25">
      <c r="BK4278" s="137">
        <v>3431</v>
      </c>
      <c r="BL4278" s="137">
        <f t="shared" si="695"/>
        <v>21.951999999998627</v>
      </c>
      <c r="BM4278" s="137">
        <f t="shared" si="696"/>
        <v>2.5892690689541362E-3</v>
      </c>
      <c r="BN4278" s="137">
        <f t="shared" si="697"/>
        <v>6.5664596055961533E-6</v>
      </c>
      <c r="BO4278" s="137">
        <f t="shared" si="698"/>
        <v>6.5664596055961533E-6</v>
      </c>
      <c r="BP4278" s="137" t="str">
        <f t="shared" si="694"/>
        <v/>
      </c>
    </row>
    <row r="4279" spans="63:68" ht="20.100000000000001" customHeight="1" x14ac:dyDescent="0.25">
      <c r="BK4279" s="137">
        <v>3432</v>
      </c>
      <c r="BL4279" s="137">
        <f t="shared" si="695"/>
        <v>21.958399999998626</v>
      </c>
      <c r="BM4279" s="137">
        <f t="shared" si="696"/>
        <v>2.58270260934854E-3</v>
      </c>
      <c r="BN4279" s="137">
        <f t="shared" si="697"/>
        <v>6.5502516255889869E-6</v>
      </c>
      <c r="BO4279" s="137">
        <f t="shared" si="698"/>
        <v>6.5502516255889869E-6</v>
      </c>
      <c r="BP4279" s="137" t="str">
        <f t="shared" si="694"/>
        <v/>
      </c>
    </row>
    <row r="4280" spans="63:68" ht="20.100000000000001" customHeight="1" x14ac:dyDescent="0.25">
      <c r="BK4280" s="137">
        <v>3433</v>
      </c>
      <c r="BL4280" s="137">
        <f t="shared" si="695"/>
        <v>21.964799999998625</v>
      </c>
      <c r="BM4280" s="137">
        <f t="shared" si="696"/>
        <v>2.576152357722951E-3</v>
      </c>
      <c r="BN4280" s="137">
        <f t="shared" si="697"/>
        <v>6.534082264443835E-6</v>
      </c>
      <c r="BO4280" s="137">
        <f t="shared" si="698"/>
        <v>6.534082264443835E-6</v>
      </c>
      <c r="BP4280" s="137" t="str">
        <f t="shared" si="694"/>
        <v/>
      </c>
    </row>
    <row r="4281" spans="63:68" ht="20.100000000000001" customHeight="1" x14ac:dyDescent="0.25">
      <c r="BK4281" s="137">
        <v>3434</v>
      </c>
      <c r="BL4281" s="137">
        <f t="shared" si="695"/>
        <v>21.971199999998625</v>
      </c>
      <c r="BM4281" s="137">
        <f t="shared" si="696"/>
        <v>2.5696182754585072E-3</v>
      </c>
      <c r="BN4281" s="137">
        <f t="shared" si="697"/>
        <v>6.5179514345111919E-6</v>
      </c>
      <c r="BO4281" s="137">
        <f t="shared" si="698"/>
        <v>6.5179514345111919E-6</v>
      </c>
      <c r="BP4281" s="137" t="str">
        <f t="shared" si="694"/>
        <v/>
      </c>
    </row>
    <row r="4282" spans="63:68" ht="20.100000000000001" customHeight="1" x14ac:dyDescent="0.25">
      <c r="BK4282" s="137">
        <v>3435</v>
      </c>
      <c r="BL4282" s="137">
        <f t="shared" si="695"/>
        <v>21.977599999998624</v>
      </c>
      <c r="BM4282" s="137">
        <f t="shared" si="696"/>
        <v>2.563100324023996E-3</v>
      </c>
      <c r="BN4282" s="137">
        <f t="shared" si="697"/>
        <v>6.5018590482946413E-6</v>
      </c>
      <c r="BO4282" s="137">
        <f t="shared" si="698"/>
        <v>6.5018590482946413E-6</v>
      </c>
      <c r="BP4282" s="137" t="str">
        <f t="shared" si="694"/>
        <v/>
      </c>
    </row>
    <row r="4283" spans="63:68" ht="20.100000000000001" customHeight="1" x14ac:dyDescent="0.25">
      <c r="BK4283" s="137">
        <v>3436</v>
      </c>
      <c r="BL4283" s="137">
        <f t="shared" si="695"/>
        <v>21.983999999998623</v>
      </c>
      <c r="BM4283" s="137">
        <f t="shared" si="696"/>
        <v>2.5565984649757014E-3</v>
      </c>
      <c r="BN4283" s="137">
        <f t="shared" si="697"/>
        <v>6.4858050184989947E-6</v>
      </c>
      <c r="BO4283" s="137">
        <f t="shared" si="698"/>
        <v>6.4858050184989947E-6</v>
      </c>
      <c r="BP4283" s="137" t="str">
        <f t="shared" si="694"/>
        <v/>
      </c>
    </row>
    <row r="4284" spans="63:68" ht="20.100000000000001" customHeight="1" x14ac:dyDescent="0.25">
      <c r="BK4284" s="137">
        <v>3437</v>
      </c>
      <c r="BL4284" s="137">
        <f t="shared" si="695"/>
        <v>21.990399999998623</v>
      </c>
      <c r="BM4284" s="137">
        <f t="shared" si="696"/>
        <v>2.5501126599572024E-3</v>
      </c>
      <c r="BN4284" s="137">
        <f t="shared" si="697"/>
        <v>6.4697892580159802E-6</v>
      </c>
      <c r="BO4284" s="137">
        <f t="shared" si="698"/>
        <v>6.4697892580159802E-6</v>
      </c>
      <c r="BP4284" s="137" t="str">
        <f t="shared" si="694"/>
        <v/>
      </c>
    </row>
    <row r="4285" spans="63:68" ht="20.100000000000001" customHeight="1" x14ac:dyDescent="0.25">
      <c r="BK4285" s="137">
        <v>3438</v>
      </c>
      <c r="BL4285" s="137">
        <f t="shared" si="695"/>
        <v>21.996799999998622</v>
      </c>
      <c r="BM4285" s="137">
        <f t="shared" si="696"/>
        <v>2.5436428706991864E-3</v>
      </c>
      <c r="BN4285" s="137">
        <f t="shared" si="697"/>
        <v>6.4538116799181706E-6</v>
      </c>
      <c r="BO4285" s="137">
        <f t="shared" si="698"/>
        <v>6.4538116799181706E-6</v>
      </c>
      <c r="BP4285" s="137" t="str">
        <f t="shared" si="694"/>
        <v/>
      </c>
    </row>
    <row r="4286" spans="63:68" ht="20.100000000000001" customHeight="1" x14ac:dyDescent="0.25">
      <c r="BK4286" s="137">
        <v>3439</v>
      </c>
      <c r="BL4286" s="137">
        <f t="shared" si="695"/>
        <v>22.003199999998621</v>
      </c>
      <c r="BM4286" s="137">
        <f t="shared" si="696"/>
        <v>2.5371890590192682E-3</v>
      </c>
      <c r="BN4286" s="137">
        <f t="shared" si="697"/>
        <v>6.4378721974550808E-6</v>
      </c>
      <c r="BO4286" s="137">
        <f t="shared" si="698"/>
        <v>6.4378721974550808E-6</v>
      </c>
      <c r="BP4286" s="137" t="str">
        <f t="shared" si="694"/>
        <v/>
      </c>
    </row>
    <row r="4287" spans="63:68" ht="20.100000000000001" customHeight="1" x14ac:dyDescent="0.25">
      <c r="BK4287" s="137">
        <v>3440</v>
      </c>
      <c r="BL4287" s="137">
        <f t="shared" si="695"/>
        <v>22.00959999999862</v>
      </c>
      <c r="BM4287" s="137">
        <f t="shared" si="696"/>
        <v>2.5307511868218131E-3</v>
      </c>
      <c r="BN4287" s="137">
        <f t="shared" si="697"/>
        <v>6.421970724067045E-6</v>
      </c>
      <c r="BO4287" s="137">
        <f t="shared" si="698"/>
        <v>6.421970724067045E-6</v>
      </c>
      <c r="BP4287" s="137" t="str">
        <f t="shared" si="694"/>
        <v/>
      </c>
    </row>
    <row r="4288" spans="63:68" ht="20.100000000000001" customHeight="1" x14ac:dyDescent="0.25">
      <c r="BK4288" s="137">
        <v>3441</v>
      </c>
      <c r="BL4288" s="137">
        <f t="shared" si="695"/>
        <v>22.01599999999862</v>
      </c>
      <c r="BM4288" s="137">
        <f t="shared" si="696"/>
        <v>2.5243292160977461E-3</v>
      </c>
      <c r="BN4288" s="137">
        <f t="shared" si="697"/>
        <v>6.4061071733769771E-6</v>
      </c>
      <c r="BO4288" s="137">
        <f t="shared" si="698"/>
        <v>6.4061071733769771E-6</v>
      </c>
      <c r="BP4288" s="137" t="str">
        <f t="shared" si="694"/>
        <v/>
      </c>
    </row>
    <row r="4289" spans="63:68" ht="20.100000000000001" customHeight="1" x14ac:dyDescent="0.25">
      <c r="BK4289" s="137">
        <v>3442</v>
      </c>
      <c r="BL4289" s="137">
        <f t="shared" si="695"/>
        <v>22.022399999998619</v>
      </c>
      <c r="BM4289" s="137">
        <f t="shared" si="696"/>
        <v>2.5179231089243691E-3</v>
      </c>
      <c r="BN4289" s="137">
        <f t="shared" si="697"/>
        <v>6.3902814591921056E-6</v>
      </c>
      <c r="BO4289" s="137">
        <f t="shared" si="698"/>
        <v>6.3902814591921056E-6</v>
      </c>
      <c r="BP4289" s="137" t="str">
        <f t="shared" si="694"/>
        <v/>
      </c>
    </row>
    <row r="4290" spans="63:68" ht="20.100000000000001" customHeight="1" x14ac:dyDescent="0.25">
      <c r="BK4290" s="137">
        <v>3443</v>
      </c>
      <c r="BL4290" s="137">
        <f t="shared" si="695"/>
        <v>22.028799999998618</v>
      </c>
      <c r="BM4290" s="137">
        <f t="shared" si="696"/>
        <v>2.511532827465177E-3</v>
      </c>
      <c r="BN4290" s="137">
        <f t="shared" si="697"/>
        <v>6.3744934954931311E-6</v>
      </c>
      <c r="BO4290" s="137">
        <f t="shared" si="698"/>
        <v>6.3744934954931311E-6</v>
      </c>
      <c r="BP4290" s="137" t="str">
        <f t="shared" si="694"/>
        <v/>
      </c>
    </row>
    <row r="4291" spans="63:68" ht="20.100000000000001" customHeight="1" x14ac:dyDescent="0.25">
      <c r="BK4291" s="137">
        <v>3444</v>
      </c>
      <c r="BL4291" s="137">
        <f t="shared" si="695"/>
        <v>22.035199999998618</v>
      </c>
      <c r="BM4291" s="137">
        <f t="shared" si="696"/>
        <v>2.5051583339696839E-3</v>
      </c>
      <c r="BN4291" s="137">
        <f t="shared" si="697"/>
        <v>6.3587431964576453E-6</v>
      </c>
      <c r="BO4291" s="137">
        <f t="shared" si="698"/>
        <v>6.3587431964576453E-6</v>
      </c>
      <c r="BP4291" s="137" t="str">
        <f t="shared" si="694"/>
        <v/>
      </c>
    </row>
    <row r="4292" spans="63:68" ht="20.100000000000001" customHeight="1" x14ac:dyDescent="0.25">
      <c r="BK4292" s="137">
        <v>3445</v>
      </c>
      <c r="BL4292" s="137">
        <f t="shared" si="695"/>
        <v>22.041599999998617</v>
      </c>
      <c r="BM4292" s="137">
        <f t="shared" si="696"/>
        <v>2.4987995907732262E-3</v>
      </c>
      <c r="BN4292" s="137">
        <f t="shared" si="697"/>
        <v>6.3430304764271715E-6</v>
      </c>
      <c r="BO4292" s="137">
        <f t="shared" si="698"/>
        <v>6.3430304764271715E-6</v>
      </c>
      <c r="BP4292" s="137" t="str">
        <f t="shared" si="694"/>
        <v/>
      </c>
    </row>
    <row r="4293" spans="63:68" ht="20.100000000000001" customHeight="1" x14ac:dyDescent="0.25">
      <c r="BK4293" s="137">
        <v>3446</v>
      </c>
      <c r="BL4293" s="137">
        <f t="shared" si="695"/>
        <v>22.047999999998616</v>
      </c>
      <c r="BM4293" s="137">
        <f t="shared" si="696"/>
        <v>2.4924565602967991E-3</v>
      </c>
      <c r="BN4293" s="137">
        <f t="shared" si="697"/>
        <v>6.3273552499379555E-6</v>
      </c>
      <c r="BO4293" s="137">
        <f t="shared" si="698"/>
        <v>6.3273552499379555E-6</v>
      </c>
      <c r="BP4293" s="137" t="str">
        <f t="shared" si="694"/>
        <v/>
      </c>
    </row>
    <row r="4294" spans="63:68" ht="20.100000000000001" customHeight="1" x14ac:dyDescent="0.25">
      <c r="BK4294" s="137">
        <v>3447</v>
      </c>
      <c r="BL4294" s="137">
        <f t="shared" si="695"/>
        <v>22.054399999998616</v>
      </c>
      <c r="BM4294" s="137">
        <f t="shared" si="696"/>
        <v>2.4861292050468611E-3</v>
      </c>
      <c r="BN4294" s="137">
        <f t="shared" si="697"/>
        <v>6.3117174317122923E-6</v>
      </c>
      <c r="BO4294" s="137">
        <f t="shared" si="698"/>
        <v>6.3117174317122923E-6</v>
      </c>
      <c r="BP4294" s="137" t="str">
        <f t="shared" si="694"/>
        <v/>
      </c>
    </row>
    <row r="4295" spans="63:68" ht="20.100000000000001" customHeight="1" x14ac:dyDescent="0.25">
      <c r="BK4295" s="137">
        <v>3448</v>
      </c>
      <c r="BL4295" s="137">
        <f t="shared" si="695"/>
        <v>22.060799999998615</v>
      </c>
      <c r="BM4295" s="137">
        <f t="shared" si="696"/>
        <v>2.4798174876151488E-3</v>
      </c>
      <c r="BN4295" s="137">
        <f t="shared" si="697"/>
        <v>6.2961169366294693E-6</v>
      </c>
      <c r="BO4295" s="137">
        <f t="shared" si="698"/>
        <v>6.2961169366294693E-6</v>
      </c>
      <c r="BP4295" s="137" t="str">
        <f t="shared" si="694"/>
        <v/>
      </c>
    </row>
    <row r="4296" spans="63:68" ht="20.100000000000001" customHeight="1" x14ac:dyDescent="0.25">
      <c r="BK4296" s="137">
        <v>3449</v>
      </c>
      <c r="BL4296" s="137">
        <f t="shared" si="695"/>
        <v>22.067199999998614</v>
      </c>
      <c r="BM4296" s="137">
        <f t="shared" si="696"/>
        <v>2.4735213706785194E-3</v>
      </c>
      <c r="BN4296" s="137">
        <f t="shared" si="697"/>
        <v>6.2805536797739051E-6</v>
      </c>
      <c r="BO4296" s="137">
        <f t="shared" si="698"/>
        <v>6.2805536797739051E-6</v>
      </c>
      <c r="BP4296" s="137" t="str">
        <f t="shared" si="694"/>
        <v/>
      </c>
    </row>
    <row r="4297" spans="63:68" ht="20.100000000000001" customHeight="1" x14ac:dyDescent="0.25">
      <c r="BK4297" s="137">
        <v>3450</v>
      </c>
      <c r="BL4297" s="137">
        <f t="shared" si="695"/>
        <v>22.073599999998613</v>
      </c>
      <c r="BM4297" s="137">
        <f t="shared" si="696"/>
        <v>2.4672408169987455E-3</v>
      </c>
      <c r="BN4297" s="137">
        <f t="shared" si="697"/>
        <v>6.2650275764047914E-6</v>
      </c>
      <c r="BO4297" s="137">
        <f t="shared" si="698"/>
        <v>6.2650275764047914E-6</v>
      </c>
      <c r="BP4297" s="137" t="str">
        <f t="shared" si="694"/>
        <v/>
      </c>
    </row>
    <row r="4298" spans="63:68" ht="20.100000000000001" customHeight="1" x14ac:dyDescent="0.25">
      <c r="BK4298" s="137">
        <v>3451</v>
      </c>
      <c r="BL4298" s="137">
        <f t="shared" si="695"/>
        <v>22.079999999998613</v>
      </c>
      <c r="BM4298" s="137">
        <f t="shared" si="696"/>
        <v>2.4609757894223407E-3</v>
      </c>
      <c r="BN4298" s="137">
        <f t="shared" si="697"/>
        <v>6.2495385419430831E-6</v>
      </c>
      <c r="BO4298" s="137">
        <f t="shared" si="698"/>
        <v>6.2495385419430831E-6</v>
      </c>
      <c r="BP4298" s="137" t="str">
        <f t="shared" si="694"/>
        <v/>
      </c>
    </row>
    <row r="4299" spans="63:68" ht="20.100000000000001" customHeight="1" x14ac:dyDescent="0.25">
      <c r="BK4299" s="137">
        <v>3452</v>
      </c>
      <c r="BL4299" s="137">
        <f t="shared" si="695"/>
        <v>22.086399999998612</v>
      </c>
      <c r="BM4299" s="137">
        <f t="shared" si="696"/>
        <v>2.4547262508803976E-3</v>
      </c>
      <c r="BN4299" s="137">
        <f t="shared" si="697"/>
        <v>6.2340864920074936E-6</v>
      </c>
      <c r="BO4299" s="137">
        <f t="shared" si="698"/>
        <v>6.2340864920074936E-6</v>
      </c>
      <c r="BP4299" s="137" t="str">
        <f t="shared" si="694"/>
        <v/>
      </c>
    </row>
    <row r="4300" spans="63:68" ht="20.100000000000001" customHeight="1" x14ac:dyDescent="0.25">
      <c r="BK4300" s="137">
        <v>3453</v>
      </c>
      <c r="BL4300" s="137">
        <f t="shared" si="695"/>
        <v>22.092799999998611</v>
      </c>
      <c r="BM4300" s="137">
        <f t="shared" si="696"/>
        <v>2.4484921643883901E-3</v>
      </c>
      <c r="BN4300" s="137">
        <f t="shared" si="697"/>
        <v>6.2186713424062547E-6</v>
      </c>
      <c r="BO4300" s="137">
        <f t="shared" si="698"/>
        <v>6.2186713424062547E-6</v>
      </c>
      <c r="BP4300" s="137" t="str">
        <f t="shared" si="694"/>
        <v/>
      </c>
    </row>
    <row r="4301" spans="63:68" ht="20.100000000000001" customHeight="1" x14ac:dyDescent="0.25">
      <c r="BK4301" s="137">
        <v>3454</v>
      </c>
      <c r="BL4301" s="137">
        <f t="shared" si="695"/>
        <v>22.099199999998611</v>
      </c>
      <c r="BM4301" s="137">
        <f t="shared" si="696"/>
        <v>2.4422734930459838E-3</v>
      </c>
      <c r="BN4301" s="137">
        <f t="shared" si="697"/>
        <v>6.2032930090872435E-6</v>
      </c>
      <c r="BO4301" s="137">
        <f t="shared" si="698"/>
        <v>6.2032930090872435E-6</v>
      </c>
      <c r="BP4301" s="137" t="str">
        <f t="shared" si="694"/>
        <v/>
      </c>
    </row>
    <row r="4302" spans="63:68" ht="20.100000000000001" customHeight="1" x14ac:dyDescent="0.25">
      <c r="BK4302" s="137">
        <v>3455</v>
      </c>
      <c r="BL4302" s="137">
        <f t="shared" si="695"/>
        <v>22.10559999999861</v>
      </c>
      <c r="BM4302" s="137">
        <f t="shared" si="696"/>
        <v>2.4360702000368966E-3</v>
      </c>
      <c r="BN4302" s="137">
        <f t="shared" si="697"/>
        <v>6.1879514082195143E-6</v>
      </c>
      <c r="BO4302" s="137">
        <f t="shared" si="698"/>
        <v>6.1879514082195143E-6</v>
      </c>
      <c r="BP4302" s="137" t="str">
        <f t="shared" si="694"/>
        <v/>
      </c>
    </row>
    <row r="4303" spans="63:68" ht="20.100000000000001" customHeight="1" x14ac:dyDescent="0.25">
      <c r="BK4303" s="137">
        <v>3456</v>
      </c>
      <c r="BL4303" s="137">
        <f t="shared" si="695"/>
        <v>22.111999999998609</v>
      </c>
      <c r="BM4303" s="137">
        <f t="shared" si="696"/>
        <v>2.4298822486286771E-3</v>
      </c>
      <c r="BN4303" s="137">
        <f t="shared" si="697"/>
        <v>6.1726464561148026E-6</v>
      </c>
      <c r="BO4303" s="137">
        <f t="shared" si="698"/>
        <v>6.1726464561148026E-6</v>
      </c>
      <c r="BP4303" s="137" t="str">
        <f t="shared" si="694"/>
        <v/>
      </c>
    </row>
    <row r="4304" spans="63:68" ht="20.100000000000001" customHeight="1" x14ac:dyDescent="0.25">
      <c r="BK4304" s="137">
        <v>3457</v>
      </c>
      <c r="BL4304" s="137">
        <f t="shared" si="695"/>
        <v>22.118399999998609</v>
      </c>
      <c r="BM4304" s="137">
        <f t="shared" si="696"/>
        <v>2.4237096021725623E-3</v>
      </c>
      <c r="BN4304" s="137">
        <f t="shared" si="697"/>
        <v>6.1573780692999493E-6</v>
      </c>
      <c r="BO4304" s="137">
        <f t="shared" si="698"/>
        <v>6.1573780692999493E-6</v>
      </c>
      <c r="BP4304" s="137" t="str">
        <f t="shared" ref="BP4304:BP4367" si="699">IF($BM4304&lt;(1-$BI$860),$BN4304,"")</f>
        <v/>
      </c>
    </row>
    <row r="4305" spans="63:68" ht="20.100000000000001" customHeight="1" x14ac:dyDescent="0.25">
      <c r="BK4305" s="137">
        <v>3458</v>
      </c>
      <c r="BL4305" s="137">
        <f t="shared" si="695"/>
        <v>22.124799999998608</v>
      </c>
      <c r="BM4305" s="137">
        <f t="shared" si="696"/>
        <v>2.4175522241032623E-3</v>
      </c>
      <c r="BN4305" s="137">
        <f t="shared" si="697"/>
        <v>6.1421461644401397E-6</v>
      </c>
      <c r="BO4305" s="137">
        <f t="shared" si="698"/>
        <v>6.1421461644401397E-6</v>
      </c>
      <c r="BP4305" s="137" t="str">
        <f t="shared" si="699"/>
        <v/>
      </c>
    </row>
    <row r="4306" spans="63:68" ht="20.100000000000001" customHeight="1" x14ac:dyDescent="0.25">
      <c r="BK4306" s="137">
        <v>3459</v>
      </c>
      <c r="BL4306" s="137">
        <f t="shared" si="695"/>
        <v>22.131199999998607</v>
      </c>
      <c r="BM4306" s="137">
        <f t="shared" si="696"/>
        <v>2.4114100779388222E-3</v>
      </c>
      <c r="BN4306" s="137">
        <f t="shared" si="697"/>
        <v>6.1269506583983176E-6</v>
      </c>
      <c r="BO4306" s="137">
        <f t="shared" si="698"/>
        <v>6.1269506583983176E-6</v>
      </c>
      <c r="BP4306" s="137" t="str">
        <f t="shared" si="699"/>
        <v/>
      </c>
    </row>
    <row r="4307" spans="63:68" ht="20.100000000000001" customHeight="1" x14ac:dyDescent="0.25">
      <c r="BK4307" s="137">
        <v>3460</v>
      </c>
      <c r="BL4307" s="137">
        <f t="shared" si="695"/>
        <v>22.137599999998606</v>
      </c>
      <c r="BM4307" s="137">
        <f t="shared" si="696"/>
        <v>2.4052831272804239E-3</v>
      </c>
      <c r="BN4307" s="137">
        <f t="shared" si="697"/>
        <v>6.1117914682260778E-6</v>
      </c>
      <c r="BO4307" s="137">
        <f t="shared" si="698"/>
        <v>6.1117914682260778E-6</v>
      </c>
      <c r="BP4307" s="137" t="str">
        <f t="shared" si="699"/>
        <v/>
      </c>
    </row>
    <row r="4308" spans="63:68" ht="20.100000000000001" customHeight="1" x14ac:dyDescent="0.25">
      <c r="BK4308" s="137">
        <v>3461</v>
      </c>
      <c r="BL4308" s="137">
        <f t="shared" si="695"/>
        <v>22.143999999998606</v>
      </c>
      <c r="BM4308" s="137">
        <f t="shared" si="696"/>
        <v>2.3991713358121978E-3</v>
      </c>
      <c r="BN4308" s="137">
        <f t="shared" si="697"/>
        <v>6.0966685111159616E-6</v>
      </c>
      <c r="BO4308" s="137">
        <f t="shared" si="698"/>
        <v>6.0966685111159616E-6</v>
      </c>
      <c r="BP4308" s="137" t="str">
        <f t="shared" si="699"/>
        <v/>
      </c>
    </row>
    <row r="4309" spans="63:68" ht="20.100000000000001" customHeight="1" x14ac:dyDescent="0.25">
      <c r="BK4309" s="137">
        <v>3462</v>
      </c>
      <c r="BL4309" s="137">
        <f t="shared" si="695"/>
        <v>22.150399999998605</v>
      </c>
      <c r="BM4309" s="137">
        <f t="shared" si="696"/>
        <v>2.3930746673010818E-3</v>
      </c>
      <c r="BN4309" s="137">
        <f t="shared" si="697"/>
        <v>6.0815817044769169E-6</v>
      </c>
      <c r="BO4309" s="137">
        <f t="shared" si="698"/>
        <v>6.0815817044769169E-6</v>
      </c>
      <c r="BP4309" s="137" t="str">
        <f t="shared" si="699"/>
        <v/>
      </c>
    </row>
    <row r="4310" spans="63:68" ht="20.100000000000001" customHeight="1" x14ac:dyDescent="0.25">
      <c r="BK4310" s="137">
        <v>3463</v>
      </c>
      <c r="BL4310" s="137">
        <f t="shared" si="695"/>
        <v>22.156799999998604</v>
      </c>
      <c r="BM4310" s="137">
        <f t="shared" si="696"/>
        <v>2.3869930855966049E-3</v>
      </c>
      <c r="BN4310" s="137">
        <f t="shared" si="697"/>
        <v>6.0665309658575368E-6</v>
      </c>
      <c r="BO4310" s="137">
        <f t="shared" si="698"/>
        <v>6.0665309658575368E-6</v>
      </c>
      <c r="BP4310" s="137" t="str">
        <f t="shared" si="699"/>
        <v/>
      </c>
    </row>
    <row r="4311" spans="63:68" ht="20.100000000000001" customHeight="1" x14ac:dyDescent="0.25">
      <c r="BK4311" s="137">
        <v>3464</v>
      </c>
      <c r="BL4311" s="137">
        <f t="shared" si="695"/>
        <v>22.163199999998604</v>
      </c>
      <c r="BM4311" s="137">
        <f t="shared" si="696"/>
        <v>2.3809265546307474E-3</v>
      </c>
      <c r="BN4311" s="137">
        <f t="shared" si="697"/>
        <v>6.0515162130119794E-6</v>
      </c>
      <c r="BO4311" s="137">
        <f t="shared" si="698"/>
        <v>6.0515162130119794E-6</v>
      </c>
      <c r="BP4311" s="137" t="str">
        <f t="shared" si="699"/>
        <v/>
      </c>
    </row>
    <row r="4312" spans="63:68" ht="20.100000000000001" customHeight="1" x14ac:dyDescent="0.25">
      <c r="BK4312" s="137">
        <v>3465</v>
      </c>
      <c r="BL4312" s="137">
        <f t="shared" si="695"/>
        <v>22.169599999998603</v>
      </c>
      <c r="BM4312" s="137">
        <f t="shared" si="696"/>
        <v>2.3748750384177354E-3</v>
      </c>
      <c r="BN4312" s="137">
        <f t="shared" si="697"/>
        <v>6.0365373638435887E-6</v>
      </c>
      <c r="BO4312" s="137">
        <f t="shared" si="698"/>
        <v>6.0365373638435887E-6</v>
      </c>
      <c r="BP4312" s="137" t="str">
        <f t="shared" si="699"/>
        <v/>
      </c>
    </row>
    <row r="4313" spans="63:68" ht="20.100000000000001" customHeight="1" x14ac:dyDescent="0.25">
      <c r="BK4313" s="137">
        <v>3466</v>
      </c>
      <c r="BL4313" s="137">
        <f t="shared" si="695"/>
        <v>22.175999999998602</v>
      </c>
      <c r="BM4313" s="137">
        <f t="shared" si="696"/>
        <v>2.3688385010538918E-3</v>
      </c>
      <c r="BN4313" s="137">
        <f t="shared" si="697"/>
        <v>6.0215943364565032E-6</v>
      </c>
      <c r="BO4313" s="137">
        <f t="shared" si="698"/>
        <v>6.0215943364565032E-6</v>
      </c>
      <c r="BP4313" s="137" t="str">
        <f t="shared" si="699"/>
        <v/>
      </c>
    </row>
    <row r="4314" spans="63:68" ht="20.100000000000001" customHeight="1" x14ac:dyDescent="0.25">
      <c r="BK4314" s="137">
        <v>3467</v>
      </c>
      <c r="BL4314" s="137">
        <f t="shared" si="695"/>
        <v>22.182399999998601</v>
      </c>
      <c r="BM4314" s="137">
        <f t="shared" si="696"/>
        <v>2.3628169067174353E-3</v>
      </c>
      <c r="BN4314" s="137">
        <f t="shared" si="697"/>
        <v>6.0066870491049147E-6</v>
      </c>
      <c r="BO4314" s="137">
        <f t="shared" si="698"/>
        <v>6.0066870491049147E-6</v>
      </c>
      <c r="BP4314" s="137" t="str">
        <f t="shared" si="699"/>
        <v/>
      </c>
    </row>
    <row r="4315" spans="63:68" ht="20.100000000000001" customHeight="1" x14ac:dyDescent="0.25">
      <c r="BK4315" s="137">
        <v>3468</v>
      </c>
      <c r="BL4315" s="137">
        <f t="shared" si="695"/>
        <v>22.188799999998601</v>
      </c>
      <c r="BM4315" s="137">
        <f t="shared" si="696"/>
        <v>2.3568102196683304E-3</v>
      </c>
      <c r="BN4315" s="137">
        <f t="shared" si="697"/>
        <v>5.9918154202316665E-6</v>
      </c>
      <c r="BO4315" s="137">
        <f t="shared" si="698"/>
        <v>5.9918154202316665E-6</v>
      </c>
      <c r="BP4315" s="137" t="str">
        <f t="shared" si="699"/>
        <v/>
      </c>
    </row>
    <row r="4316" spans="63:68" ht="20.100000000000001" customHeight="1" x14ac:dyDescent="0.25">
      <c r="BK4316" s="137">
        <v>3469</v>
      </c>
      <c r="BL4316" s="137">
        <f t="shared" si="695"/>
        <v>22.1951999999986</v>
      </c>
      <c r="BM4316" s="137">
        <f t="shared" si="696"/>
        <v>2.3508184042480987E-3</v>
      </c>
      <c r="BN4316" s="137">
        <f t="shared" si="697"/>
        <v>5.9769793684435329E-6</v>
      </c>
      <c r="BO4316" s="137">
        <f t="shared" si="698"/>
        <v>5.9769793684435329E-6</v>
      </c>
      <c r="BP4316" s="137" t="str">
        <f t="shared" si="699"/>
        <v/>
      </c>
    </row>
    <row r="4317" spans="63:68" ht="20.100000000000001" customHeight="1" x14ac:dyDescent="0.25">
      <c r="BK4317" s="137">
        <v>3470</v>
      </c>
      <c r="BL4317" s="137">
        <f t="shared" si="695"/>
        <v>22.201599999998599</v>
      </c>
      <c r="BM4317" s="137">
        <f t="shared" si="696"/>
        <v>2.3448414248796552E-3</v>
      </c>
      <c r="BN4317" s="137">
        <f t="shared" si="697"/>
        <v>5.962178812541144E-6</v>
      </c>
      <c r="BO4317" s="137">
        <f t="shared" si="698"/>
        <v>5.962178812541144E-6</v>
      </c>
      <c r="BP4317" s="137" t="str">
        <f t="shared" si="699"/>
        <v/>
      </c>
    </row>
    <row r="4318" spans="63:68" ht="20.100000000000001" customHeight="1" x14ac:dyDescent="0.25">
      <c r="BK4318" s="137">
        <v>3471</v>
      </c>
      <c r="BL4318" s="137">
        <f t="shared" si="695"/>
        <v>22.207999999998599</v>
      </c>
      <c r="BM4318" s="137">
        <f t="shared" si="696"/>
        <v>2.338879246067114E-3</v>
      </c>
      <c r="BN4318" s="137">
        <f t="shared" si="697"/>
        <v>5.94741367146304E-6</v>
      </c>
      <c r="BO4318" s="137">
        <f t="shared" si="698"/>
        <v>5.94741367146304E-6</v>
      </c>
      <c r="BP4318" s="137" t="str">
        <f t="shared" si="699"/>
        <v/>
      </c>
    </row>
    <row r="4319" spans="63:68" ht="20.100000000000001" customHeight="1" x14ac:dyDescent="0.25">
      <c r="BK4319" s="137">
        <v>3472</v>
      </c>
      <c r="BL4319" s="137">
        <f t="shared" si="695"/>
        <v>22.214399999998598</v>
      </c>
      <c r="BM4319" s="137">
        <f t="shared" si="696"/>
        <v>2.332931832395651E-3</v>
      </c>
      <c r="BN4319" s="137">
        <f t="shared" si="697"/>
        <v>5.9326838643615661E-6</v>
      </c>
      <c r="BO4319" s="137">
        <f t="shared" si="698"/>
        <v>5.9326838643615661E-6</v>
      </c>
      <c r="BP4319" s="137" t="str">
        <f t="shared" si="699"/>
        <v/>
      </c>
    </row>
    <row r="4320" spans="63:68" ht="20.100000000000001" customHeight="1" x14ac:dyDescent="0.25">
      <c r="BK4320" s="137">
        <v>3473</v>
      </c>
      <c r="BL4320" s="137">
        <f t="shared" si="695"/>
        <v>22.220799999998597</v>
      </c>
      <c r="BM4320" s="137">
        <f t="shared" si="696"/>
        <v>2.3269991485312894E-3</v>
      </c>
      <c r="BN4320" s="137">
        <f t="shared" si="697"/>
        <v>5.9179893105222071E-6</v>
      </c>
      <c r="BO4320" s="137">
        <f t="shared" si="698"/>
        <v>5.9179893105222071E-6</v>
      </c>
      <c r="BP4320" s="137" t="str">
        <f t="shared" si="699"/>
        <v/>
      </c>
    </row>
    <row r="4321" spans="63:68" ht="20.100000000000001" customHeight="1" x14ac:dyDescent="0.25">
      <c r="BK4321" s="137">
        <v>3474</v>
      </c>
      <c r="BL4321" s="137">
        <f t="shared" si="695"/>
        <v>22.227199999998597</v>
      </c>
      <c r="BM4321" s="137">
        <f t="shared" si="696"/>
        <v>2.3210811592207672E-3</v>
      </c>
      <c r="BN4321" s="137">
        <f t="shared" si="697"/>
        <v>5.9033299294316763E-6</v>
      </c>
      <c r="BO4321" s="137">
        <f t="shared" si="698"/>
        <v>5.9033299294316763E-6</v>
      </c>
      <c r="BP4321" s="137" t="str">
        <f t="shared" si="699"/>
        <v/>
      </c>
    </row>
    <row r="4322" spans="63:68" ht="20.100000000000001" customHeight="1" x14ac:dyDescent="0.25">
      <c r="BK4322" s="137">
        <v>3475</v>
      </c>
      <c r="BL4322" s="137">
        <f t="shared" si="695"/>
        <v>22.233599999998596</v>
      </c>
      <c r="BM4322" s="137">
        <f t="shared" si="696"/>
        <v>2.3151778292913355E-3</v>
      </c>
      <c r="BN4322" s="137">
        <f t="shared" si="697"/>
        <v>5.8887056407410515E-6</v>
      </c>
      <c r="BO4322" s="137">
        <f t="shared" si="698"/>
        <v>5.8887056407410515E-6</v>
      </c>
      <c r="BP4322" s="137" t="str">
        <f t="shared" si="699"/>
        <v/>
      </c>
    </row>
    <row r="4323" spans="63:68" ht="20.100000000000001" customHeight="1" x14ac:dyDescent="0.25">
      <c r="BK4323" s="137">
        <v>3476</v>
      </c>
      <c r="BL4323" s="137">
        <f t="shared" si="695"/>
        <v>22.239999999998595</v>
      </c>
      <c r="BM4323" s="137">
        <f t="shared" si="696"/>
        <v>2.3092891236505945E-3</v>
      </c>
      <c r="BN4323" s="137">
        <f t="shared" si="697"/>
        <v>5.874116364258837E-6</v>
      </c>
      <c r="BO4323" s="137">
        <f t="shared" si="698"/>
        <v>5.874116364258837E-6</v>
      </c>
      <c r="BP4323" s="137" t="str">
        <f t="shared" si="699"/>
        <v/>
      </c>
    </row>
    <row r="4324" spans="63:68" ht="20.100000000000001" customHeight="1" x14ac:dyDescent="0.25">
      <c r="BK4324" s="137">
        <v>3477</v>
      </c>
      <c r="BL4324" s="137">
        <f t="shared" si="695"/>
        <v>22.246399999998594</v>
      </c>
      <c r="BM4324" s="137">
        <f t="shared" si="696"/>
        <v>2.3034150072863357E-3</v>
      </c>
      <c r="BN4324" s="137">
        <f t="shared" si="697"/>
        <v>5.8595620199843566E-6</v>
      </c>
      <c r="BO4324" s="137">
        <f t="shared" si="698"/>
        <v>5.8595620199843566E-6</v>
      </c>
      <c r="BP4324" s="137" t="str">
        <f t="shared" si="699"/>
        <v/>
      </c>
    </row>
    <row r="4325" spans="63:68" ht="20.100000000000001" customHeight="1" x14ac:dyDescent="0.25">
      <c r="BK4325" s="137">
        <v>3478</v>
      </c>
      <c r="BL4325" s="137">
        <f t="shared" ref="BL4325:BL4388" si="700">BL4324+$BO$845</f>
        <v>22.252799999998594</v>
      </c>
      <c r="BM4325" s="137">
        <f t="shared" ref="BM4325:BM4388" si="701">_xlfn.CHISQ.DIST.RT(BL4325,7)</f>
        <v>2.2975554452663513E-3</v>
      </c>
      <c r="BN4325" s="137">
        <f t="shared" ref="BN4325:BN4388" si="702">BM4325-BM4326</f>
        <v>5.8450425280769623E-6</v>
      </c>
      <c r="BO4325" s="137">
        <f t="shared" ref="BO4325:BO4388" si="703">IF(BM4325&lt;(1-$BI$852),BN4325,"")</f>
        <v>5.8450425280769623E-6</v>
      </c>
      <c r="BP4325" s="137" t="str">
        <f t="shared" si="699"/>
        <v/>
      </c>
    </row>
    <row r="4326" spans="63:68" ht="20.100000000000001" customHeight="1" x14ac:dyDescent="0.25">
      <c r="BK4326" s="137">
        <v>3479</v>
      </c>
      <c r="BL4326" s="137">
        <f t="shared" si="700"/>
        <v>22.259199999998593</v>
      </c>
      <c r="BM4326" s="137">
        <f t="shared" si="701"/>
        <v>2.2917104027382743E-3</v>
      </c>
      <c r="BN4326" s="137">
        <f t="shared" si="702"/>
        <v>5.8305578088616722E-6</v>
      </c>
      <c r="BO4326" s="137">
        <f t="shared" si="703"/>
        <v>5.8305578088616722E-6</v>
      </c>
      <c r="BP4326" s="137" t="str">
        <f t="shared" si="699"/>
        <v/>
      </c>
    </row>
    <row r="4327" spans="63:68" ht="20.100000000000001" customHeight="1" x14ac:dyDescent="0.25">
      <c r="BK4327" s="137">
        <v>3480</v>
      </c>
      <c r="BL4327" s="137">
        <f t="shared" si="700"/>
        <v>22.265599999998592</v>
      </c>
      <c r="BM4327" s="137">
        <f t="shared" si="701"/>
        <v>2.2858798449294127E-3</v>
      </c>
      <c r="BN4327" s="137">
        <f t="shared" si="702"/>
        <v>5.8161077828504208E-6</v>
      </c>
      <c r="BO4327" s="137">
        <f t="shared" si="703"/>
        <v>5.8161077828504208E-6</v>
      </c>
      <c r="BP4327" s="137" t="str">
        <f t="shared" si="699"/>
        <v/>
      </c>
    </row>
    <row r="4328" spans="63:68" ht="20.100000000000001" customHeight="1" x14ac:dyDescent="0.25">
      <c r="BK4328" s="137">
        <v>3481</v>
      </c>
      <c r="BL4328" s="137">
        <f t="shared" si="700"/>
        <v>22.271999999998592</v>
      </c>
      <c r="BM4328" s="137">
        <f t="shared" si="701"/>
        <v>2.2800637371465622E-3</v>
      </c>
      <c r="BN4328" s="137">
        <f t="shared" si="702"/>
        <v>5.8016923707060637E-6</v>
      </c>
      <c r="BO4328" s="137">
        <f t="shared" si="703"/>
        <v>5.8016923707060637E-6</v>
      </c>
      <c r="BP4328" s="137" t="str">
        <f t="shared" si="699"/>
        <v/>
      </c>
    </row>
    <row r="4329" spans="63:68" ht="20.100000000000001" customHeight="1" x14ac:dyDescent="0.25">
      <c r="BK4329" s="137">
        <v>3482</v>
      </c>
      <c r="BL4329" s="137">
        <f t="shared" si="700"/>
        <v>22.278399999998591</v>
      </c>
      <c r="BM4329" s="137">
        <f t="shared" si="701"/>
        <v>2.2742620447758562E-3</v>
      </c>
      <c r="BN4329" s="137">
        <f t="shared" si="702"/>
        <v>5.7873114932801076E-6</v>
      </c>
      <c r="BO4329" s="137">
        <f t="shared" si="703"/>
        <v>5.7873114932801076E-6</v>
      </c>
      <c r="BP4329" s="137" t="str">
        <f t="shared" si="699"/>
        <v/>
      </c>
    </row>
    <row r="4330" spans="63:68" ht="20.100000000000001" customHeight="1" x14ac:dyDescent="0.25">
      <c r="BK4330" s="137">
        <v>3483</v>
      </c>
      <c r="BL4330" s="137">
        <f t="shared" si="700"/>
        <v>22.28479999999859</v>
      </c>
      <c r="BM4330" s="137">
        <f t="shared" si="701"/>
        <v>2.2684747332825761E-3</v>
      </c>
      <c r="BN4330" s="137">
        <f t="shared" si="702"/>
        <v>5.7729650715684748E-6</v>
      </c>
      <c r="BO4330" s="137">
        <f t="shared" si="703"/>
        <v>5.7729650715684748E-6</v>
      </c>
      <c r="BP4330" s="137" t="str">
        <f t="shared" si="699"/>
        <v/>
      </c>
    </row>
    <row r="4331" spans="63:68" ht="20.100000000000001" customHeight="1" x14ac:dyDescent="0.25">
      <c r="BK4331" s="137">
        <v>3484</v>
      </c>
      <c r="BL4331" s="137">
        <f t="shared" si="700"/>
        <v>22.291199999998589</v>
      </c>
      <c r="BM4331" s="137">
        <f t="shared" si="701"/>
        <v>2.2627017682110076E-3</v>
      </c>
      <c r="BN4331" s="137">
        <f t="shared" si="702"/>
        <v>5.7586530267579074E-6</v>
      </c>
      <c r="BO4331" s="137">
        <f t="shared" si="703"/>
        <v>5.7586530267579074E-6</v>
      </c>
      <c r="BP4331" s="137" t="str">
        <f t="shared" si="699"/>
        <v/>
      </c>
    </row>
    <row r="4332" spans="63:68" ht="20.100000000000001" customHeight="1" x14ac:dyDescent="0.25">
      <c r="BK4332" s="137">
        <v>3485</v>
      </c>
      <c r="BL4332" s="137">
        <f t="shared" si="700"/>
        <v>22.297599999998589</v>
      </c>
      <c r="BM4332" s="137">
        <f t="shared" si="701"/>
        <v>2.2569431151842497E-3</v>
      </c>
      <c r="BN4332" s="137">
        <f t="shared" si="702"/>
        <v>5.7443752802012471E-6</v>
      </c>
      <c r="BO4332" s="137">
        <f t="shared" si="703"/>
        <v>5.7443752802012471E-6</v>
      </c>
      <c r="BP4332" s="137" t="str">
        <f t="shared" si="699"/>
        <v/>
      </c>
    </row>
    <row r="4333" spans="63:68" ht="20.100000000000001" customHeight="1" x14ac:dyDescent="0.25">
      <c r="BK4333" s="137">
        <v>3486</v>
      </c>
      <c r="BL4333" s="137">
        <f t="shared" si="700"/>
        <v>22.303999999998588</v>
      </c>
      <c r="BM4333" s="137">
        <f t="shared" si="701"/>
        <v>2.2511987399040484E-3</v>
      </c>
      <c r="BN4333" s="137">
        <f t="shared" si="702"/>
        <v>5.7301317534052924E-6</v>
      </c>
      <c r="BO4333" s="137">
        <f t="shared" si="703"/>
        <v>5.7301317534052924E-6</v>
      </c>
      <c r="BP4333" s="137" t="str">
        <f t="shared" si="699"/>
        <v/>
      </c>
    </row>
    <row r="4334" spans="63:68" ht="20.100000000000001" customHeight="1" x14ac:dyDescent="0.25">
      <c r="BK4334" s="137">
        <v>3487</v>
      </c>
      <c r="BL4334" s="137">
        <f t="shared" si="700"/>
        <v>22.310399999998587</v>
      </c>
      <c r="BM4334" s="137">
        <f t="shared" si="701"/>
        <v>2.2454686081506432E-3</v>
      </c>
      <c r="BN4334" s="137">
        <f t="shared" si="702"/>
        <v>5.7159223680542173E-6</v>
      </c>
      <c r="BO4334" s="137">
        <f t="shared" si="703"/>
        <v>5.7159223680542173E-6</v>
      </c>
      <c r="BP4334" s="137" t="str">
        <f t="shared" si="699"/>
        <v/>
      </c>
    </row>
    <row r="4335" spans="63:68" ht="20.100000000000001" customHeight="1" x14ac:dyDescent="0.25">
      <c r="BK4335" s="137">
        <v>3488</v>
      </c>
      <c r="BL4335" s="137">
        <f t="shared" si="700"/>
        <v>22.316799999998587</v>
      </c>
      <c r="BM4335" s="137">
        <f t="shared" si="701"/>
        <v>2.2397526857825889E-3</v>
      </c>
      <c r="BN4335" s="137">
        <f t="shared" si="702"/>
        <v>5.7017470460087039E-6</v>
      </c>
      <c r="BO4335" s="137">
        <f t="shared" si="703"/>
        <v>5.7017470460087039E-6</v>
      </c>
      <c r="BP4335" s="137" t="str">
        <f t="shared" si="699"/>
        <v/>
      </c>
    </row>
    <row r="4336" spans="63:68" ht="20.100000000000001" customHeight="1" x14ac:dyDescent="0.25">
      <c r="BK4336" s="137">
        <v>3489</v>
      </c>
      <c r="BL4336" s="137">
        <f t="shared" si="700"/>
        <v>22.323199999998586</v>
      </c>
      <c r="BM4336" s="137">
        <f t="shared" si="701"/>
        <v>2.2340509387365802E-3</v>
      </c>
      <c r="BN4336" s="137">
        <f t="shared" si="702"/>
        <v>5.6876057092729825E-6</v>
      </c>
      <c r="BO4336" s="137">
        <f t="shared" si="703"/>
        <v>5.6876057092729825E-6</v>
      </c>
      <c r="BP4336" s="137" t="str">
        <f t="shared" si="699"/>
        <v/>
      </c>
    </row>
    <row r="4337" spans="63:68" ht="20.100000000000001" customHeight="1" x14ac:dyDescent="0.25">
      <c r="BK4337" s="137">
        <v>3490</v>
      </c>
      <c r="BL4337" s="137">
        <f t="shared" si="700"/>
        <v>22.329599999998585</v>
      </c>
      <c r="BM4337" s="137">
        <f t="shared" si="701"/>
        <v>2.2283633330273073E-3</v>
      </c>
      <c r="BN4337" s="137">
        <f t="shared" si="702"/>
        <v>5.6734982800421031E-6</v>
      </c>
      <c r="BO4337" s="137">
        <f t="shared" si="703"/>
        <v>5.6734982800421031E-6</v>
      </c>
      <c r="BP4337" s="137" t="str">
        <f t="shared" si="699"/>
        <v/>
      </c>
    </row>
    <row r="4338" spans="63:68" ht="20.100000000000001" customHeight="1" x14ac:dyDescent="0.25">
      <c r="BK4338" s="137">
        <v>3491</v>
      </c>
      <c r="BL4338" s="137">
        <f t="shared" si="700"/>
        <v>22.335999999998585</v>
      </c>
      <c r="BM4338" s="137">
        <f t="shared" si="701"/>
        <v>2.2226898347472651E-3</v>
      </c>
      <c r="BN4338" s="137">
        <f t="shared" si="702"/>
        <v>5.6594246806607358E-6</v>
      </c>
      <c r="BO4338" s="137">
        <f t="shared" si="703"/>
        <v>5.6594246806607358E-6</v>
      </c>
      <c r="BP4338" s="137" t="str">
        <f t="shared" si="699"/>
        <v/>
      </c>
    </row>
    <row r="4339" spans="63:68" ht="20.100000000000001" customHeight="1" x14ac:dyDescent="0.25">
      <c r="BK4339" s="137">
        <v>3492</v>
      </c>
      <c r="BL4339" s="137">
        <f t="shared" si="700"/>
        <v>22.342399999998584</v>
      </c>
      <c r="BM4339" s="137">
        <f t="shared" si="701"/>
        <v>2.2170304100666044E-3</v>
      </c>
      <c r="BN4339" s="137">
        <f t="shared" si="702"/>
        <v>5.6453848336578648E-6</v>
      </c>
      <c r="BO4339" s="137">
        <f t="shared" si="703"/>
        <v>5.6453848336578648E-6</v>
      </c>
      <c r="BP4339" s="137" t="str">
        <f t="shared" si="699"/>
        <v/>
      </c>
    </row>
    <row r="4340" spans="63:68" ht="20.100000000000001" customHeight="1" x14ac:dyDescent="0.25">
      <c r="BK4340" s="137">
        <v>3493</v>
      </c>
      <c r="BL4340" s="137">
        <f t="shared" si="700"/>
        <v>22.348799999998583</v>
      </c>
      <c r="BM4340" s="137">
        <f t="shared" si="701"/>
        <v>2.2113850252329465E-3</v>
      </c>
      <c r="BN4340" s="137">
        <f t="shared" si="702"/>
        <v>5.631378661704288E-6</v>
      </c>
      <c r="BO4340" s="137">
        <f t="shared" si="703"/>
        <v>5.631378661704288E-6</v>
      </c>
      <c r="BP4340" s="137" t="str">
        <f t="shared" si="699"/>
        <v/>
      </c>
    </row>
    <row r="4341" spans="63:68" ht="20.100000000000001" customHeight="1" x14ac:dyDescent="0.25">
      <c r="BK4341" s="137">
        <v>3494</v>
      </c>
      <c r="BL4341" s="137">
        <f t="shared" si="700"/>
        <v>22.355199999998582</v>
      </c>
      <c r="BM4341" s="137">
        <f t="shared" si="701"/>
        <v>2.2057536465712423E-3</v>
      </c>
      <c r="BN4341" s="137">
        <f t="shared" si="702"/>
        <v>5.6174060876611892E-6</v>
      </c>
      <c r="BO4341" s="137">
        <f t="shared" si="703"/>
        <v>5.6174060876611892E-6</v>
      </c>
      <c r="BP4341" s="137" t="str">
        <f t="shared" si="699"/>
        <v/>
      </c>
    </row>
    <row r="4342" spans="63:68" ht="20.100000000000001" customHeight="1" x14ac:dyDescent="0.25">
      <c r="BK4342" s="137">
        <v>3495</v>
      </c>
      <c r="BL4342" s="137">
        <f t="shared" si="700"/>
        <v>22.361599999998582</v>
      </c>
      <c r="BM4342" s="137">
        <f t="shared" si="701"/>
        <v>2.2001362404835811E-3</v>
      </c>
      <c r="BN4342" s="137">
        <f t="shared" si="702"/>
        <v>5.6034670345311323E-6</v>
      </c>
      <c r="BO4342" s="137">
        <f t="shared" si="703"/>
        <v>5.6034670345311323E-6</v>
      </c>
      <c r="BP4342" s="137" t="str">
        <f t="shared" si="699"/>
        <v/>
      </c>
    </row>
    <row r="4343" spans="63:68" ht="20.100000000000001" customHeight="1" x14ac:dyDescent="0.25">
      <c r="BK4343" s="137">
        <v>3496</v>
      </c>
      <c r="BL4343" s="137">
        <f t="shared" si="700"/>
        <v>22.367999999998581</v>
      </c>
      <c r="BM4343" s="137">
        <f t="shared" si="701"/>
        <v>2.1945327734490499E-3</v>
      </c>
      <c r="BN4343" s="137">
        <f t="shared" si="702"/>
        <v>5.5895614255088016E-6</v>
      </c>
      <c r="BO4343" s="137">
        <f t="shared" si="703"/>
        <v>5.5895614255088016E-6</v>
      </c>
      <c r="BP4343" s="137" t="str">
        <f t="shared" si="699"/>
        <v/>
      </c>
    </row>
    <row r="4344" spans="63:68" ht="20.100000000000001" customHeight="1" x14ac:dyDescent="0.25">
      <c r="BK4344" s="137">
        <v>3497</v>
      </c>
      <c r="BL4344" s="137">
        <f t="shared" si="700"/>
        <v>22.37439999999858</v>
      </c>
      <c r="BM4344" s="137">
        <f t="shared" si="701"/>
        <v>2.1889432120235411E-3</v>
      </c>
      <c r="BN4344" s="137">
        <f t="shared" si="702"/>
        <v>5.5756891839220217E-6</v>
      </c>
      <c r="BO4344" s="137">
        <f t="shared" si="703"/>
        <v>5.5756891839220217E-6</v>
      </c>
      <c r="BP4344" s="137" t="str">
        <f t="shared" si="699"/>
        <v/>
      </c>
    </row>
    <row r="4345" spans="63:68" ht="20.100000000000001" customHeight="1" x14ac:dyDescent="0.25">
      <c r="BK4345" s="137">
        <v>3498</v>
      </c>
      <c r="BL4345" s="137">
        <f t="shared" si="700"/>
        <v>22.38079999999858</v>
      </c>
      <c r="BM4345" s="137">
        <f t="shared" si="701"/>
        <v>2.1833675228396191E-3</v>
      </c>
      <c r="BN4345" s="137">
        <f t="shared" si="702"/>
        <v>5.5618502332916049E-6</v>
      </c>
      <c r="BO4345" s="137">
        <f t="shared" si="703"/>
        <v>5.5618502332916049E-6</v>
      </c>
      <c r="BP4345" s="137" t="str">
        <f t="shared" si="699"/>
        <v/>
      </c>
    </row>
    <row r="4346" spans="63:68" ht="20.100000000000001" customHeight="1" x14ac:dyDescent="0.25">
      <c r="BK4346" s="137">
        <v>3499</v>
      </c>
      <c r="BL4346" s="137">
        <f t="shared" si="700"/>
        <v>22.387199999998579</v>
      </c>
      <c r="BM4346" s="137">
        <f t="shared" si="701"/>
        <v>2.1778056726063275E-3</v>
      </c>
      <c r="BN4346" s="137">
        <f t="shared" si="702"/>
        <v>5.5480444972845142E-6</v>
      </c>
      <c r="BO4346" s="137">
        <f t="shared" si="703"/>
        <v>5.5480444972845142E-6</v>
      </c>
      <c r="BP4346" s="137" t="str">
        <f t="shared" si="699"/>
        <v/>
      </c>
    </row>
    <row r="4347" spans="63:68" ht="20.100000000000001" customHeight="1" x14ac:dyDescent="0.25">
      <c r="BK4347" s="137">
        <v>3500</v>
      </c>
      <c r="BL4347" s="137">
        <f t="shared" si="700"/>
        <v>22.393599999998578</v>
      </c>
      <c r="BM4347" s="137">
        <f t="shared" si="701"/>
        <v>2.172257628109043E-3</v>
      </c>
      <c r="BN4347" s="137">
        <f t="shared" si="702"/>
        <v>5.5342718997442204E-6</v>
      </c>
      <c r="BO4347" s="137">
        <f t="shared" si="703"/>
        <v>5.5342718997442204E-6</v>
      </c>
      <c r="BP4347" s="137" t="str">
        <f t="shared" si="699"/>
        <v/>
      </c>
    </row>
    <row r="4348" spans="63:68" ht="20.100000000000001" customHeight="1" x14ac:dyDescent="0.25">
      <c r="BK4348" s="137">
        <v>3501</v>
      </c>
      <c r="BL4348" s="137">
        <f t="shared" si="700"/>
        <v>22.399999999998577</v>
      </c>
      <c r="BM4348" s="137">
        <f t="shared" si="701"/>
        <v>2.1667233562092988E-3</v>
      </c>
      <c r="BN4348" s="137">
        <f t="shared" si="702"/>
        <v>5.5205323646603452E-6</v>
      </c>
      <c r="BO4348" s="137">
        <f t="shared" si="703"/>
        <v>5.5205323646603452E-6</v>
      </c>
      <c r="BP4348" s="137" t="str">
        <f t="shared" si="699"/>
        <v/>
      </c>
    </row>
    <row r="4349" spans="63:68" ht="20.100000000000001" customHeight="1" x14ac:dyDescent="0.25">
      <c r="BK4349" s="137">
        <v>3502</v>
      </c>
      <c r="BL4349" s="137">
        <f t="shared" si="700"/>
        <v>22.406399999998577</v>
      </c>
      <c r="BM4349" s="137">
        <f t="shared" si="701"/>
        <v>2.1612028238446384E-3</v>
      </c>
      <c r="BN4349" s="137">
        <f t="shared" si="702"/>
        <v>5.5068258162063906E-6</v>
      </c>
      <c r="BO4349" s="137">
        <f t="shared" si="703"/>
        <v>5.5068258162063906E-6</v>
      </c>
      <c r="BP4349" s="137" t="str">
        <f t="shared" si="699"/>
        <v/>
      </c>
    </row>
    <row r="4350" spans="63:68" ht="20.100000000000001" customHeight="1" x14ac:dyDescent="0.25">
      <c r="BK4350" s="137">
        <v>3503</v>
      </c>
      <c r="BL4350" s="137">
        <f t="shared" si="700"/>
        <v>22.412799999998576</v>
      </c>
      <c r="BM4350" s="137">
        <f t="shared" si="701"/>
        <v>2.155695998028432E-3</v>
      </c>
      <c r="BN4350" s="137">
        <f t="shared" si="702"/>
        <v>5.4931521787033102E-6</v>
      </c>
      <c r="BO4350" s="137">
        <f t="shared" si="703"/>
        <v>5.4931521787033102E-6</v>
      </c>
      <c r="BP4350" s="137" t="str">
        <f t="shared" si="699"/>
        <v/>
      </c>
    </row>
    <row r="4351" spans="63:68" ht="20.100000000000001" customHeight="1" x14ac:dyDescent="0.25">
      <c r="BK4351" s="137">
        <v>3504</v>
      </c>
      <c r="BL4351" s="137">
        <f t="shared" si="700"/>
        <v>22.419199999998575</v>
      </c>
      <c r="BM4351" s="137">
        <f t="shared" si="701"/>
        <v>2.1502028458497287E-3</v>
      </c>
      <c r="BN4351" s="137">
        <f t="shared" si="702"/>
        <v>5.4795113766355555E-6</v>
      </c>
      <c r="BO4351" s="137">
        <f t="shared" si="703"/>
        <v>5.4795113766355555E-6</v>
      </c>
      <c r="BP4351" s="137" t="str">
        <f t="shared" si="699"/>
        <v/>
      </c>
    </row>
    <row r="4352" spans="63:68" ht="20.100000000000001" customHeight="1" x14ac:dyDescent="0.25">
      <c r="BK4352" s="137">
        <v>3505</v>
      </c>
      <c r="BL4352" s="137">
        <f t="shared" si="700"/>
        <v>22.425599999998575</v>
      </c>
      <c r="BM4352" s="137">
        <f t="shared" si="701"/>
        <v>2.1447233344730932E-3</v>
      </c>
      <c r="BN4352" s="137">
        <f t="shared" si="702"/>
        <v>5.4659033346584479E-6</v>
      </c>
      <c r="BO4352" s="137">
        <f t="shared" si="703"/>
        <v>5.4659033346584479E-6</v>
      </c>
      <c r="BP4352" s="137" t="str">
        <f t="shared" si="699"/>
        <v/>
      </c>
    </row>
    <row r="4353" spans="63:68" ht="20.100000000000001" customHeight="1" x14ac:dyDescent="0.25">
      <c r="BK4353" s="137">
        <v>3506</v>
      </c>
      <c r="BL4353" s="137">
        <f t="shared" si="700"/>
        <v>22.431999999998574</v>
      </c>
      <c r="BM4353" s="137">
        <f t="shared" si="701"/>
        <v>2.1392574311384347E-3</v>
      </c>
      <c r="BN4353" s="137">
        <f t="shared" si="702"/>
        <v>5.4523279775843016E-6</v>
      </c>
      <c r="BO4353" s="137">
        <f t="shared" si="703"/>
        <v>5.4523279775843016E-6</v>
      </c>
      <c r="BP4353" s="137" t="str">
        <f t="shared" si="699"/>
        <v/>
      </c>
    </row>
    <row r="4354" spans="63:68" ht="20.100000000000001" customHeight="1" x14ac:dyDescent="0.25">
      <c r="BK4354" s="137">
        <v>3507</v>
      </c>
      <c r="BL4354" s="137">
        <f t="shared" si="700"/>
        <v>22.438399999998573</v>
      </c>
      <c r="BM4354" s="137">
        <f t="shared" si="701"/>
        <v>2.1338051031608504E-3</v>
      </c>
      <c r="BN4354" s="137">
        <f t="shared" si="702"/>
        <v>5.4387852303819893E-6</v>
      </c>
      <c r="BO4354" s="137">
        <f t="shared" si="703"/>
        <v>5.4387852303819893E-6</v>
      </c>
      <c r="BP4354" s="137" t="str">
        <f t="shared" si="699"/>
        <v/>
      </c>
    </row>
    <row r="4355" spans="63:68" ht="20.100000000000001" customHeight="1" x14ac:dyDescent="0.25">
      <c r="BK4355" s="137">
        <v>3508</v>
      </c>
      <c r="BL4355" s="137">
        <f t="shared" si="700"/>
        <v>22.444799999998573</v>
      </c>
      <c r="BM4355" s="137">
        <f t="shared" si="701"/>
        <v>2.1283663179304684E-3</v>
      </c>
      <c r="BN4355" s="137">
        <f t="shared" si="702"/>
        <v>5.4252750181960248E-6</v>
      </c>
      <c r="BO4355" s="137">
        <f t="shared" si="703"/>
        <v>5.4252750181960248E-6</v>
      </c>
      <c r="BP4355" s="137" t="str">
        <f t="shared" si="699"/>
        <v/>
      </c>
    </row>
    <row r="4356" spans="63:68" ht="20.100000000000001" customHeight="1" x14ac:dyDescent="0.25">
      <c r="BK4356" s="137">
        <v>3509</v>
      </c>
      <c r="BL4356" s="137">
        <f t="shared" si="700"/>
        <v>22.451199999998572</v>
      </c>
      <c r="BM4356" s="137">
        <f t="shared" si="701"/>
        <v>2.1229410429122724E-3</v>
      </c>
      <c r="BN4356" s="137">
        <f t="shared" si="702"/>
        <v>5.4117972663175057E-6</v>
      </c>
      <c r="BO4356" s="137">
        <f t="shared" si="703"/>
        <v>5.4117972663175057E-6</v>
      </c>
      <c r="BP4356" s="137" t="str">
        <f t="shared" si="699"/>
        <v/>
      </c>
    </row>
    <row r="4357" spans="63:68" ht="20.100000000000001" customHeight="1" x14ac:dyDescent="0.25">
      <c r="BK4357" s="137">
        <v>3510</v>
      </c>
      <c r="BL4357" s="137">
        <f t="shared" si="700"/>
        <v>22.457599999998571</v>
      </c>
      <c r="BM4357" s="137">
        <f t="shared" si="701"/>
        <v>2.1175292456459549E-3</v>
      </c>
      <c r="BN4357" s="137">
        <f t="shared" si="702"/>
        <v>5.3983519001945222E-6</v>
      </c>
      <c r="BO4357" s="137">
        <f t="shared" si="703"/>
        <v>5.3983519001945222E-6</v>
      </c>
      <c r="BP4357" s="137" t="str">
        <f t="shared" si="699"/>
        <v/>
      </c>
    </row>
    <row r="4358" spans="63:68" ht="20.100000000000001" customHeight="1" x14ac:dyDescent="0.25">
      <c r="BK4358" s="137">
        <v>3511</v>
      </c>
      <c r="BL4358" s="137">
        <f t="shared" si="700"/>
        <v>22.46399999999857</v>
      </c>
      <c r="BM4358" s="137">
        <f t="shared" si="701"/>
        <v>2.1121308937457604E-3</v>
      </c>
      <c r="BN4358" s="137">
        <f t="shared" si="702"/>
        <v>5.3849388454521065E-6</v>
      </c>
      <c r="BO4358" s="137">
        <f t="shared" si="703"/>
        <v>5.3849388454521065E-6</v>
      </c>
      <c r="BP4358" s="137" t="str">
        <f t="shared" si="699"/>
        <v/>
      </c>
    </row>
    <row r="4359" spans="63:68" ht="20.100000000000001" customHeight="1" x14ac:dyDescent="0.25">
      <c r="BK4359" s="137">
        <v>3512</v>
      </c>
      <c r="BL4359" s="137">
        <f t="shared" si="700"/>
        <v>22.47039999999857</v>
      </c>
      <c r="BM4359" s="137">
        <f t="shared" si="701"/>
        <v>2.1067459549003083E-3</v>
      </c>
      <c r="BN4359" s="137">
        <f t="shared" si="702"/>
        <v>5.3715580278727165E-6</v>
      </c>
      <c r="BO4359" s="137">
        <f t="shared" si="703"/>
        <v>5.3715580278727165E-6</v>
      </c>
      <c r="BP4359" s="137" t="str">
        <f t="shared" si="699"/>
        <v/>
      </c>
    </row>
    <row r="4360" spans="63:68" ht="20.100000000000001" customHeight="1" x14ac:dyDescent="0.25">
      <c r="BK4360" s="137">
        <v>3513</v>
      </c>
      <c r="BL4360" s="137">
        <f t="shared" si="700"/>
        <v>22.476799999998569</v>
      </c>
      <c r="BM4360" s="137">
        <f t="shared" si="701"/>
        <v>2.1013743968724356E-3</v>
      </c>
      <c r="BN4360" s="137">
        <f t="shared" si="702"/>
        <v>5.3582093733827926E-6</v>
      </c>
      <c r="BO4360" s="137">
        <f t="shared" si="703"/>
        <v>5.3582093733827926E-6</v>
      </c>
      <c r="BP4360" s="137" t="str">
        <f t="shared" si="699"/>
        <v/>
      </c>
    </row>
    <row r="4361" spans="63:68" ht="20.100000000000001" customHeight="1" x14ac:dyDescent="0.25">
      <c r="BK4361" s="137">
        <v>3514</v>
      </c>
      <c r="BL4361" s="137">
        <f t="shared" si="700"/>
        <v>22.483199999998568</v>
      </c>
      <c r="BM4361" s="137">
        <f t="shared" si="701"/>
        <v>2.0960161874990528E-3</v>
      </c>
      <c r="BN4361" s="137">
        <f t="shared" si="702"/>
        <v>5.3448928080774769E-6</v>
      </c>
      <c r="BO4361" s="137">
        <f t="shared" si="703"/>
        <v>5.3448928080774769E-6</v>
      </c>
      <c r="BP4361" s="137" t="str">
        <f t="shared" si="699"/>
        <v/>
      </c>
    </row>
    <row r="4362" spans="63:68" ht="20.100000000000001" customHeight="1" x14ac:dyDescent="0.25">
      <c r="BK4362" s="137">
        <v>3515</v>
      </c>
      <c r="BL4362" s="137">
        <f t="shared" si="700"/>
        <v>22.489599999998568</v>
      </c>
      <c r="BM4362" s="137">
        <f t="shared" si="701"/>
        <v>2.0906712946909753E-3</v>
      </c>
      <c r="BN4362" s="137">
        <f t="shared" si="702"/>
        <v>5.3316082582210468E-6</v>
      </c>
      <c r="BO4362" s="137">
        <f t="shared" si="703"/>
        <v>5.3316082582210468E-6</v>
      </c>
      <c r="BP4362" s="137" t="str">
        <f t="shared" si="699"/>
        <v/>
      </c>
    </row>
    <row r="4363" spans="63:68" ht="20.100000000000001" customHeight="1" x14ac:dyDescent="0.25">
      <c r="BK4363" s="137">
        <v>3516</v>
      </c>
      <c r="BL4363" s="137">
        <f t="shared" si="700"/>
        <v>22.495999999998567</v>
      </c>
      <c r="BM4363" s="137">
        <f t="shared" si="701"/>
        <v>2.0853396864327542E-3</v>
      </c>
      <c r="BN4363" s="137">
        <f t="shared" si="702"/>
        <v>5.3183556502213285E-6</v>
      </c>
      <c r="BO4363" s="137">
        <f t="shared" si="703"/>
        <v>5.3183556502213285E-6</v>
      </c>
      <c r="BP4363" s="137" t="str">
        <f t="shared" si="699"/>
        <v/>
      </c>
    </row>
    <row r="4364" spans="63:68" ht="20.100000000000001" customHeight="1" x14ac:dyDescent="0.25">
      <c r="BK4364" s="137">
        <v>3517</v>
      </c>
      <c r="BL4364" s="137">
        <f t="shared" si="700"/>
        <v>22.502399999998566</v>
      </c>
      <c r="BM4364" s="137">
        <f t="shared" si="701"/>
        <v>2.0800213307825329E-3</v>
      </c>
      <c r="BN4364" s="137">
        <f t="shared" si="702"/>
        <v>5.3051349106431403E-6</v>
      </c>
      <c r="BO4364" s="137">
        <f t="shared" si="703"/>
        <v>5.3051349106431403E-6</v>
      </c>
      <c r="BP4364" s="137" t="str">
        <f t="shared" si="699"/>
        <v/>
      </c>
    </row>
    <row r="4365" spans="63:68" ht="20.100000000000001" customHeight="1" x14ac:dyDescent="0.25">
      <c r="BK4365" s="137">
        <v>3518</v>
      </c>
      <c r="BL4365" s="137">
        <f t="shared" si="700"/>
        <v>22.508799999998566</v>
      </c>
      <c r="BM4365" s="137">
        <f t="shared" si="701"/>
        <v>2.0747161958718898E-3</v>
      </c>
      <c r="BN4365" s="137">
        <f t="shared" si="702"/>
        <v>5.2919459662334467E-6</v>
      </c>
      <c r="BO4365" s="137">
        <f t="shared" si="703"/>
        <v>5.2919459662334467E-6</v>
      </c>
      <c r="BP4365" s="137" t="str">
        <f t="shared" si="699"/>
        <v/>
      </c>
    </row>
    <row r="4366" spans="63:68" ht="20.100000000000001" customHeight="1" x14ac:dyDescent="0.25">
      <c r="BK4366" s="137">
        <v>3519</v>
      </c>
      <c r="BL4366" s="137">
        <f t="shared" si="700"/>
        <v>22.515199999998565</v>
      </c>
      <c r="BM4366" s="137">
        <f t="shared" si="701"/>
        <v>2.0694242499056563E-3</v>
      </c>
      <c r="BN4366" s="137">
        <f t="shared" si="702"/>
        <v>5.2787887438636785E-6</v>
      </c>
      <c r="BO4366" s="137">
        <f t="shared" si="703"/>
        <v>5.2787887438636785E-6</v>
      </c>
      <c r="BP4366" s="137" t="str">
        <f t="shared" si="699"/>
        <v/>
      </c>
    </row>
    <row r="4367" spans="63:68" ht="20.100000000000001" customHeight="1" x14ac:dyDescent="0.25">
      <c r="BK4367" s="137">
        <v>3520</v>
      </c>
      <c r="BL4367" s="137">
        <f t="shared" si="700"/>
        <v>22.521599999998564</v>
      </c>
      <c r="BM4367" s="137">
        <f t="shared" si="701"/>
        <v>2.0641454611617926E-3</v>
      </c>
      <c r="BN4367" s="137">
        <f t="shared" si="702"/>
        <v>5.2656631705904483E-6</v>
      </c>
      <c r="BO4367" s="137">
        <f t="shared" si="703"/>
        <v>5.2656631705904483E-6</v>
      </c>
      <c r="BP4367" s="137" t="str">
        <f t="shared" si="699"/>
        <v/>
      </c>
    </row>
    <row r="4368" spans="63:68" ht="20.100000000000001" customHeight="1" x14ac:dyDescent="0.25">
      <c r="BK4368" s="137">
        <v>3521</v>
      </c>
      <c r="BL4368" s="137">
        <f t="shared" si="700"/>
        <v>22.527999999998563</v>
      </c>
      <c r="BM4368" s="137">
        <f t="shared" si="701"/>
        <v>2.0588797979912022E-3</v>
      </c>
      <c r="BN4368" s="137">
        <f t="shared" si="702"/>
        <v>5.2525691736100139E-6</v>
      </c>
      <c r="BO4368" s="137">
        <f t="shared" si="703"/>
        <v>5.2525691736100139E-6</v>
      </c>
      <c r="BP4368" s="137" t="str">
        <f t="shared" ref="BP4368:BP4431" si="704">IF($BM4368&lt;(1-$BI$860),$BN4368,"")</f>
        <v/>
      </c>
    </row>
    <row r="4369" spans="63:68" ht="20.100000000000001" customHeight="1" x14ac:dyDescent="0.25">
      <c r="BK4369" s="137">
        <v>3522</v>
      </c>
      <c r="BL4369" s="137">
        <f t="shared" si="700"/>
        <v>22.534399999998563</v>
      </c>
      <c r="BM4369" s="137">
        <f t="shared" si="701"/>
        <v>2.0536272288175922E-3</v>
      </c>
      <c r="BN4369" s="137">
        <f t="shared" si="702"/>
        <v>5.2395066802821307E-6</v>
      </c>
      <c r="BO4369" s="137">
        <f t="shared" si="703"/>
        <v>5.2395066802821307E-6</v>
      </c>
      <c r="BP4369" s="137" t="str">
        <f t="shared" si="704"/>
        <v/>
      </c>
    </row>
    <row r="4370" spans="63:68" ht="20.100000000000001" customHeight="1" x14ac:dyDescent="0.25">
      <c r="BK4370" s="137">
        <v>3523</v>
      </c>
      <c r="BL4370" s="137">
        <f t="shared" si="700"/>
        <v>22.540799999998562</v>
      </c>
      <c r="BM4370" s="137">
        <f t="shared" si="701"/>
        <v>2.0483877221373101E-3</v>
      </c>
      <c r="BN4370" s="137">
        <f t="shared" si="702"/>
        <v>5.2264756181278835E-6</v>
      </c>
      <c r="BO4370" s="137">
        <f t="shared" si="703"/>
        <v>5.2264756181278835E-6</v>
      </c>
      <c r="BP4370" s="137" t="str">
        <f t="shared" si="704"/>
        <v/>
      </c>
    </row>
    <row r="4371" spans="63:68" ht="20.100000000000001" customHeight="1" x14ac:dyDescent="0.25">
      <c r="BK4371" s="137">
        <v>3524</v>
      </c>
      <c r="BL4371" s="137">
        <f t="shared" si="700"/>
        <v>22.547199999998561</v>
      </c>
      <c r="BM4371" s="137">
        <f t="shared" si="701"/>
        <v>2.0431612465191822E-3</v>
      </c>
      <c r="BN4371" s="137">
        <f t="shared" si="702"/>
        <v>5.2134759148153749E-6</v>
      </c>
      <c r="BO4371" s="137">
        <f t="shared" si="703"/>
        <v>5.2134759148153749E-6</v>
      </c>
      <c r="BP4371" s="137" t="str">
        <f t="shared" si="704"/>
        <v/>
      </c>
    </row>
    <row r="4372" spans="63:68" ht="20.100000000000001" customHeight="1" x14ac:dyDescent="0.25">
      <c r="BK4372" s="137">
        <v>3525</v>
      </c>
      <c r="BL4372" s="137">
        <f t="shared" si="700"/>
        <v>22.553599999998561</v>
      </c>
      <c r="BM4372" s="137">
        <f t="shared" si="701"/>
        <v>2.0379477706043668E-3</v>
      </c>
      <c r="BN4372" s="137">
        <f t="shared" si="702"/>
        <v>5.2005074981714347E-6</v>
      </c>
      <c r="BO4372" s="137">
        <f t="shared" si="703"/>
        <v>5.2005074981714347E-6</v>
      </c>
      <c r="BP4372" s="137" t="str">
        <f t="shared" si="704"/>
        <v/>
      </c>
    </row>
    <row r="4373" spans="63:68" ht="20.100000000000001" customHeight="1" x14ac:dyDescent="0.25">
      <c r="BK4373" s="137">
        <v>3526</v>
      </c>
      <c r="BL4373" s="137">
        <f t="shared" si="700"/>
        <v>22.55999999999856</v>
      </c>
      <c r="BM4373" s="137">
        <f t="shared" si="701"/>
        <v>2.0327472631061954E-3</v>
      </c>
      <c r="BN4373" s="137">
        <f t="shared" si="702"/>
        <v>5.1875702961894261E-6</v>
      </c>
      <c r="BO4373" s="137">
        <f t="shared" si="703"/>
        <v>5.1875702961894261E-6</v>
      </c>
      <c r="BP4373" s="137" t="str">
        <f t="shared" si="704"/>
        <v/>
      </c>
    </row>
    <row r="4374" spans="63:68" ht="20.100000000000001" customHeight="1" x14ac:dyDescent="0.25">
      <c r="BK4374" s="137">
        <v>3527</v>
      </c>
      <c r="BL4374" s="137">
        <f t="shared" si="700"/>
        <v>22.566399999998559</v>
      </c>
      <c r="BM4374" s="137">
        <f t="shared" si="701"/>
        <v>2.0275596928100059E-3</v>
      </c>
      <c r="BN4374" s="137">
        <f t="shared" si="702"/>
        <v>5.1746642369975872E-6</v>
      </c>
      <c r="BO4374" s="137">
        <f t="shared" si="703"/>
        <v>5.1746642369975872E-6</v>
      </c>
      <c r="BP4374" s="137" t="str">
        <f t="shared" si="704"/>
        <v/>
      </c>
    </row>
    <row r="4375" spans="63:68" ht="20.100000000000001" customHeight="1" x14ac:dyDescent="0.25">
      <c r="BK4375" s="137">
        <v>3528</v>
      </c>
      <c r="BL4375" s="137">
        <f t="shared" si="700"/>
        <v>22.572799999998558</v>
      </c>
      <c r="BM4375" s="137">
        <f t="shared" si="701"/>
        <v>2.0223850285730084E-3</v>
      </c>
      <c r="BN4375" s="137">
        <f t="shared" si="702"/>
        <v>5.1617892488902556E-6</v>
      </c>
      <c r="BO4375" s="137">
        <f t="shared" si="703"/>
        <v>5.1617892488902556E-6</v>
      </c>
      <c r="BP4375" s="137" t="str">
        <f t="shared" si="704"/>
        <v/>
      </c>
    </row>
    <row r="4376" spans="63:68" ht="20.100000000000001" customHeight="1" x14ac:dyDescent="0.25">
      <c r="BK4376" s="137">
        <v>3529</v>
      </c>
      <c r="BL4376" s="137">
        <f t="shared" si="700"/>
        <v>22.579199999998558</v>
      </c>
      <c r="BM4376" s="137">
        <f t="shared" si="701"/>
        <v>2.0172232393241181E-3</v>
      </c>
      <c r="BN4376" s="137">
        <f t="shared" si="702"/>
        <v>5.1489452603326394E-6</v>
      </c>
      <c r="BO4376" s="137">
        <f t="shared" si="703"/>
        <v>5.1489452603326394E-6</v>
      </c>
      <c r="BP4376" s="137" t="str">
        <f t="shared" si="704"/>
        <v/>
      </c>
    </row>
    <row r="4377" spans="63:68" ht="20.100000000000001" customHeight="1" x14ac:dyDescent="0.25">
      <c r="BK4377" s="137">
        <v>3530</v>
      </c>
      <c r="BL4377" s="137">
        <f t="shared" si="700"/>
        <v>22.585599999998557</v>
      </c>
      <c r="BM4377" s="137">
        <f t="shared" si="701"/>
        <v>2.0120742940637855E-3</v>
      </c>
      <c r="BN4377" s="137">
        <f t="shared" si="702"/>
        <v>5.1361321999066067E-6</v>
      </c>
      <c r="BO4377" s="137">
        <f t="shared" si="703"/>
        <v>5.1361321999066067E-6</v>
      </c>
      <c r="BP4377" s="137" t="str">
        <f t="shared" si="704"/>
        <v/>
      </c>
    </row>
    <row r="4378" spans="63:68" ht="20.100000000000001" customHeight="1" x14ac:dyDescent="0.25">
      <c r="BK4378" s="137">
        <v>3531</v>
      </c>
      <c r="BL4378" s="137">
        <f t="shared" si="700"/>
        <v>22.591999999998556</v>
      </c>
      <c r="BM4378" s="137">
        <f t="shared" si="701"/>
        <v>2.0069381618638788E-3</v>
      </c>
      <c r="BN4378" s="137">
        <f t="shared" si="702"/>
        <v>5.1233499963917843E-6</v>
      </c>
      <c r="BO4378" s="137">
        <f t="shared" si="703"/>
        <v>5.1233499963917843E-6</v>
      </c>
      <c r="BP4378" s="137" t="str">
        <f t="shared" si="704"/>
        <v/>
      </c>
    </row>
    <row r="4379" spans="63:68" ht="20.100000000000001" customHeight="1" x14ac:dyDescent="0.25">
      <c r="BK4379" s="137">
        <v>3532</v>
      </c>
      <c r="BL4379" s="137">
        <f t="shared" si="700"/>
        <v>22.598399999998556</v>
      </c>
      <c r="BM4379" s="137">
        <f t="shared" si="701"/>
        <v>2.0018148118674871E-3</v>
      </c>
      <c r="BN4379" s="137">
        <f t="shared" si="702"/>
        <v>5.1105985786788211E-6</v>
      </c>
      <c r="BO4379" s="137">
        <f t="shared" si="703"/>
        <v>5.1105985786788211E-6</v>
      </c>
      <c r="BP4379" s="137" t="str">
        <f t="shared" si="704"/>
        <v/>
      </c>
    </row>
    <row r="4380" spans="63:68" ht="20.100000000000001" customHeight="1" x14ac:dyDescent="0.25">
      <c r="BK4380" s="137">
        <v>3533</v>
      </c>
      <c r="BL4380" s="137">
        <f t="shared" si="700"/>
        <v>22.604799999998555</v>
      </c>
      <c r="BM4380" s="137">
        <f t="shared" si="701"/>
        <v>1.9967042132888082E-3</v>
      </c>
      <c r="BN4380" s="137">
        <f t="shared" si="702"/>
        <v>5.0978778758522213E-6</v>
      </c>
      <c r="BO4380" s="137">
        <f t="shared" si="703"/>
        <v>5.0978778758522213E-6</v>
      </c>
      <c r="BP4380" s="137" t="str">
        <f t="shared" si="704"/>
        <v/>
      </c>
    </row>
    <row r="4381" spans="63:68" ht="20.100000000000001" customHeight="1" x14ac:dyDescent="0.25">
      <c r="BK4381" s="137">
        <v>3534</v>
      </c>
      <c r="BL4381" s="137">
        <f t="shared" si="700"/>
        <v>22.611199999998554</v>
      </c>
      <c r="BM4381" s="137">
        <f t="shared" si="701"/>
        <v>1.991606335412956E-3</v>
      </c>
      <c r="BN4381" s="137">
        <f t="shared" si="702"/>
        <v>5.0851878171183536E-6</v>
      </c>
      <c r="BO4381" s="137">
        <f t="shared" si="703"/>
        <v>5.0851878171183536E-6</v>
      </c>
      <c r="BP4381" s="137" t="str">
        <f t="shared" si="704"/>
        <v/>
      </c>
    </row>
    <row r="4382" spans="63:68" ht="20.100000000000001" customHeight="1" x14ac:dyDescent="0.25">
      <c r="BK4382" s="137">
        <v>3535</v>
      </c>
      <c r="BL4382" s="137">
        <f t="shared" si="700"/>
        <v>22.617599999998554</v>
      </c>
      <c r="BM4382" s="137">
        <f t="shared" si="701"/>
        <v>1.9865211475958377E-3</v>
      </c>
      <c r="BN4382" s="137">
        <f t="shared" si="702"/>
        <v>5.0725283318522885E-6</v>
      </c>
      <c r="BO4382" s="137">
        <f t="shared" si="703"/>
        <v>5.0725283318522885E-6</v>
      </c>
      <c r="BP4382" s="137" t="str">
        <f t="shared" si="704"/>
        <v/>
      </c>
    </row>
    <row r="4383" spans="63:68" ht="20.100000000000001" customHeight="1" x14ac:dyDescent="0.25">
      <c r="BK4383" s="137">
        <v>3536</v>
      </c>
      <c r="BL4383" s="137">
        <f t="shared" si="700"/>
        <v>22.623999999998553</v>
      </c>
      <c r="BM4383" s="137">
        <f t="shared" si="701"/>
        <v>1.9814486192639854E-3</v>
      </c>
      <c r="BN4383" s="137">
        <f t="shared" si="702"/>
        <v>5.0598993495774153E-6</v>
      </c>
      <c r="BO4383" s="137">
        <f t="shared" si="703"/>
        <v>5.0598993495774153E-6</v>
      </c>
      <c r="BP4383" s="137" t="str">
        <f t="shared" si="704"/>
        <v/>
      </c>
    </row>
    <row r="4384" spans="63:68" ht="20.100000000000001" customHeight="1" x14ac:dyDescent="0.25">
      <c r="BK4384" s="137">
        <v>3537</v>
      </c>
      <c r="BL4384" s="137">
        <f t="shared" si="700"/>
        <v>22.630399999998552</v>
      </c>
      <c r="BM4384" s="137">
        <f t="shared" si="701"/>
        <v>1.976388719914408E-3</v>
      </c>
      <c r="BN4384" s="137">
        <f t="shared" si="702"/>
        <v>5.0473007999754169E-6</v>
      </c>
      <c r="BO4384" s="137">
        <f t="shared" si="703"/>
        <v>5.0473007999754169E-6</v>
      </c>
      <c r="BP4384" s="137" t="str">
        <f t="shared" si="704"/>
        <v/>
      </c>
    </row>
    <row r="4385" spans="63:68" ht="20.100000000000001" customHeight="1" x14ac:dyDescent="0.25">
      <c r="BK4385" s="137">
        <v>3538</v>
      </c>
      <c r="BL4385" s="137">
        <f t="shared" si="700"/>
        <v>22.636799999998551</v>
      </c>
      <c r="BM4385" s="137">
        <f t="shared" si="701"/>
        <v>1.9713414191144325E-3</v>
      </c>
      <c r="BN4385" s="137">
        <f t="shared" si="702"/>
        <v>5.0347326128723918E-6</v>
      </c>
      <c r="BO4385" s="137">
        <f t="shared" si="703"/>
        <v>5.0347326128723918E-6</v>
      </c>
      <c r="BP4385" s="137" t="str">
        <f t="shared" si="704"/>
        <v/>
      </c>
    </row>
    <row r="4386" spans="63:68" ht="20.100000000000001" customHeight="1" x14ac:dyDescent="0.25">
      <c r="BK4386" s="137">
        <v>3539</v>
      </c>
      <c r="BL4386" s="137">
        <f t="shared" si="700"/>
        <v>22.643199999998551</v>
      </c>
      <c r="BM4386" s="137">
        <f t="shared" si="701"/>
        <v>1.9663066865015602E-3</v>
      </c>
      <c r="BN4386" s="137">
        <f t="shared" si="702"/>
        <v>5.0221947182483954E-6</v>
      </c>
      <c r="BO4386" s="137">
        <f t="shared" si="703"/>
        <v>5.0221947182483954E-6</v>
      </c>
      <c r="BP4386" s="137" t="str">
        <f t="shared" si="704"/>
        <v/>
      </c>
    </row>
    <row r="4387" spans="63:68" ht="20.100000000000001" customHeight="1" x14ac:dyDescent="0.25">
      <c r="BK4387" s="137">
        <v>3540</v>
      </c>
      <c r="BL4387" s="137">
        <f t="shared" si="700"/>
        <v>22.64959999999855</v>
      </c>
      <c r="BM4387" s="137">
        <f t="shared" si="701"/>
        <v>1.9612844917833118E-3</v>
      </c>
      <c r="BN4387" s="137">
        <f t="shared" si="702"/>
        <v>5.0096870462322356E-6</v>
      </c>
      <c r="BO4387" s="137">
        <f t="shared" si="703"/>
        <v>5.0096870462322356E-6</v>
      </c>
      <c r="BP4387" s="137" t="str">
        <f t="shared" si="704"/>
        <v/>
      </c>
    </row>
    <row r="4388" spans="63:68" ht="20.100000000000001" customHeight="1" x14ac:dyDescent="0.25">
      <c r="BK4388" s="137">
        <v>3541</v>
      </c>
      <c r="BL4388" s="137">
        <f t="shared" si="700"/>
        <v>22.655999999998549</v>
      </c>
      <c r="BM4388" s="137">
        <f t="shared" si="701"/>
        <v>1.9562748047370795E-3</v>
      </c>
      <c r="BN4388" s="137">
        <f t="shared" si="702"/>
        <v>4.9972095271129651E-6</v>
      </c>
      <c r="BO4388" s="137">
        <f t="shared" si="703"/>
        <v>4.9972095271129651E-6</v>
      </c>
      <c r="BP4388" s="137" t="str">
        <f t="shared" si="704"/>
        <v/>
      </c>
    </row>
    <row r="4389" spans="63:68" ht="20.100000000000001" customHeight="1" x14ac:dyDescent="0.25">
      <c r="BK4389" s="137">
        <v>3542</v>
      </c>
      <c r="BL4389" s="137">
        <f t="shared" ref="BL4389:BL4452" si="705">BL4388+$BO$845</f>
        <v>22.662399999998549</v>
      </c>
      <c r="BM4389" s="137">
        <f t="shared" ref="BM4389:BM4452" si="706">_xlfn.CHISQ.DIST.RT(BL4389,7)</f>
        <v>1.9512775952099666E-3</v>
      </c>
      <c r="BN4389" s="137">
        <f t="shared" ref="BN4389:BN4452" si="707">BM4389-BM4390</f>
        <v>4.9847620913208001E-6</v>
      </c>
      <c r="BO4389" s="137">
        <f t="shared" ref="BO4389:BO4452" si="708">IF(BM4389&lt;(1-$BI$852),BN4389,"")</f>
        <v>4.9847620913208001E-6</v>
      </c>
      <c r="BP4389" s="137" t="str">
        <f t="shared" si="704"/>
        <v/>
      </c>
    </row>
    <row r="4390" spans="63:68" ht="20.100000000000001" customHeight="1" x14ac:dyDescent="0.25">
      <c r="BK4390" s="137">
        <v>3543</v>
      </c>
      <c r="BL4390" s="137">
        <f t="shared" si="705"/>
        <v>22.668799999998548</v>
      </c>
      <c r="BM4390" s="137">
        <f t="shared" si="706"/>
        <v>1.9462928331186458E-3</v>
      </c>
      <c r="BN4390" s="137">
        <f t="shared" si="707"/>
        <v>4.9723446694464185E-6</v>
      </c>
      <c r="BO4390" s="137">
        <f t="shared" si="708"/>
        <v>4.9723446694464185E-6</v>
      </c>
      <c r="BP4390" s="137" t="str">
        <f t="shared" si="704"/>
        <v/>
      </c>
    </row>
    <row r="4391" spans="63:68" ht="20.100000000000001" customHeight="1" x14ac:dyDescent="0.25">
      <c r="BK4391" s="137">
        <v>3544</v>
      </c>
      <c r="BL4391" s="137">
        <f t="shared" si="705"/>
        <v>22.675199999998547</v>
      </c>
      <c r="BM4391" s="137">
        <f t="shared" si="706"/>
        <v>1.9413204884491993E-3</v>
      </c>
      <c r="BN4391" s="137">
        <f t="shared" si="707"/>
        <v>4.9599571922175414E-6</v>
      </c>
      <c r="BO4391" s="137">
        <f t="shared" si="708"/>
        <v>4.9599571922175414E-6</v>
      </c>
      <c r="BP4391" s="137" t="str">
        <f t="shared" si="704"/>
        <v/>
      </c>
    </row>
    <row r="4392" spans="63:68" ht="20.100000000000001" customHeight="1" x14ac:dyDescent="0.25">
      <c r="BK4392" s="137">
        <v>3545</v>
      </c>
      <c r="BL4392" s="137">
        <f t="shared" si="705"/>
        <v>22.681599999998546</v>
      </c>
      <c r="BM4392" s="137">
        <f t="shared" si="706"/>
        <v>1.9363605312569818E-3</v>
      </c>
      <c r="BN4392" s="137">
        <f t="shared" si="707"/>
        <v>4.947599590524954E-6</v>
      </c>
      <c r="BO4392" s="137">
        <f t="shared" si="708"/>
        <v>4.947599590524954E-6</v>
      </c>
      <c r="BP4392" s="137" t="str">
        <f t="shared" si="704"/>
        <v/>
      </c>
    </row>
    <row r="4393" spans="63:68" ht="20.100000000000001" customHeight="1" x14ac:dyDescent="0.25">
      <c r="BK4393" s="137">
        <v>3546</v>
      </c>
      <c r="BL4393" s="137">
        <f t="shared" si="705"/>
        <v>22.687999999998546</v>
      </c>
      <c r="BM4393" s="137">
        <f t="shared" si="706"/>
        <v>1.9314129316664568E-3</v>
      </c>
      <c r="BN4393" s="137">
        <f t="shared" si="707"/>
        <v>4.9352717954032066E-6</v>
      </c>
      <c r="BO4393" s="137">
        <f t="shared" si="708"/>
        <v>4.9352717954032066E-6</v>
      </c>
      <c r="BP4393" s="137" t="str">
        <f t="shared" si="704"/>
        <v/>
      </c>
    </row>
    <row r="4394" spans="63:68" ht="20.100000000000001" customHeight="1" x14ac:dyDescent="0.25">
      <c r="BK4394" s="137">
        <v>3547</v>
      </c>
      <c r="BL4394" s="137">
        <f t="shared" si="705"/>
        <v>22.694399999998545</v>
      </c>
      <c r="BM4394" s="137">
        <f t="shared" si="706"/>
        <v>1.9264776598710536E-3</v>
      </c>
      <c r="BN4394" s="137">
        <f t="shared" si="707"/>
        <v>4.9229737380310484E-6</v>
      </c>
      <c r="BO4394" s="137">
        <f t="shared" si="708"/>
        <v>4.9229737380310484E-6</v>
      </c>
      <c r="BP4394" s="137" t="str">
        <f t="shared" si="704"/>
        <v/>
      </c>
    </row>
    <row r="4395" spans="63:68" ht="20.100000000000001" customHeight="1" x14ac:dyDescent="0.25">
      <c r="BK4395" s="137">
        <v>3548</v>
      </c>
      <c r="BL4395" s="137">
        <f t="shared" si="705"/>
        <v>22.700799999998544</v>
      </c>
      <c r="BM4395" s="137">
        <f t="shared" si="706"/>
        <v>1.9215546861330226E-3</v>
      </c>
      <c r="BN4395" s="137">
        <f t="shared" si="707"/>
        <v>4.9107053497492083E-6</v>
      </c>
      <c r="BO4395" s="137">
        <f t="shared" si="708"/>
        <v>4.9107053497492083E-6</v>
      </c>
      <c r="BP4395" s="137" t="str">
        <f t="shared" si="704"/>
        <v/>
      </c>
    </row>
    <row r="4396" spans="63:68" ht="20.100000000000001" customHeight="1" x14ac:dyDescent="0.25">
      <c r="BK4396" s="137">
        <v>3549</v>
      </c>
      <c r="BL4396" s="137">
        <f t="shared" si="705"/>
        <v>22.707199999998544</v>
      </c>
      <c r="BM4396" s="137">
        <f t="shared" si="706"/>
        <v>1.9166439807832734E-3</v>
      </c>
      <c r="BN4396" s="137">
        <f t="shared" si="707"/>
        <v>4.8984665620348082E-6</v>
      </c>
      <c r="BO4396" s="137">
        <f t="shared" si="708"/>
        <v>4.8984665620348082E-6</v>
      </c>
      <c r="BP4396" s="137" t="str">
        <f t="shared" si="704"/>
        <v/>
      </c>
    </row>
    <row r="4397" spans="63:68" ht="20.100000000000001" customHeight="1" x14ac:dyDescent="0.25">
      <c r="BK4397" s="137">
        <v>3550</v>
      </c>
      <c r="BL4397" s="137">
        <f t="shared" si="705"/>
        <v>22.713599999998543</v>
      </c>
      <c r="BM4397" s="137">
        <f t="shared" si="706"/>
        <v>1.9117455142212386E-3</v>
      </c>
      <c r="BN4397" s="137">
        <f t="shared" si="707"/>
        <v>4.8862573065243473E-6</v>
      </c>
      <c r="BO4397" s="137">
        <f t="shared" si="708"/>
        <v>4.8862573065243473E-6</v>
      </c>
      <c r="BP4397" s="137" t="str">
        <f t="shared" si="704"/>
        <v/>
      </c>
    </row>
    <row r="4398" spans="63:68" ht="20.100000000000001" customHeight="1" x14ac:dyDescent="0.25">
      <c r="BK4398" s="137">
        <v>3551</v>
      </c>
      <c r="BL4398" s="137">
        <f t="shared" si="705"/>
        <v>22.719999999998542</v>
      </c>
      <c r="BM4398" s="137">
        <f t="shared" si="706"/>
        <v>1.9068592569147142E-3</v>
      </c>
      <c r="BN4398" s="137">
        <f t="shared" si="707"/>
        <v>4.8740775149898503E-6</v>
      </c>
      <c r="BO4398" s="137">
        <f t="shared" si="708"/>
        <v>4.8740775149898503E-6</v>
      </c>
      <c r="BP4398" s="137" t="str">
        <f t="shared" si="704"/>
        <v/>
      </c>
    </row>
    <row r="4399" spans="63:68" ht="20.100000000000001" customHeight="1" x14ac:dyDescent="0.25">
      <c r="BK4399" s="137">
        <v>3552</v>
      </c>
      <c r="BL4399" s="137">
        <f t="shared" si="705"/>
        <v>22.726399999998542</v>
      </c>
      <c r="BM4399" s="137">
        <f t="shared" si="706"/>
        <v>1.9019851793997244E-3</v>
      </c>
      <c r="BN4399" s="137">
        <f t="shared" si="707"/>
        <v>4.8619271193661891E-6</v>
      </c>
      <c r="BO4399" s="137">
        <f t="shared" si="708"/>
        <v>4.8619271193661891E-6</v>
      </c>
      <c r="BP4399" s="137" t="str">
        <f t="shared" si="704"/>
        <v/>
      </c>
    </row>
    <row r="4400" spans="63:68" ht="20.100000000000001" customHeight="1" x14ac:dyDescent="0.25">
      <c r="BK4400" s="137">
        <v>3553</v>
      </c>
      <c r="BL4400" s="137">
        <f t="shared" si="705"/>
        <v>22.732799999998541</v>
      </c>
      <c r="BM4400" s="137">
        <f t="shared" si="706"/>
        <v>1.8971232522803582E-3</v>
      </c>
      <c r="BN4400" s="137">
        <f t="shared" si="707"/>
        <v>4.8498060517254953E-6</v>
      </c>
      <c r="BO4400" s="137">
        <f t="shared" si="708"/>
        <v>4.8498060517254953E-6</v>
      </c>
      <c r="BP4400" s="137" t="str">
        <f t="shared" si="704"/>
        <v/>
      </c>
    </row>
    <row r="4401" spans="63:68" ht="20.100000000000001" customHeight="1" x14ac:dyDescent="0.25">
      <c r="BK4401" s="137">
        <v>3554</v>
      </c>
      <c r="BL4401" s="137">
        <f t="shared" si="705"/>
        <v>22.73919999999854</v>
      </c>
      <c r="BM4401" s="137">
        <f t="shared" si="706"/>
        <v>1.8922734462286327E-3</v>
      </c>
      <c r="BN4401" s="137">
        <f t="shared" si="707"/>
        <v>4.8377142442834493E-6</v>
      </c>
      <c r="BO4401" s="137">
        <f t="shared" si="708"/>
        <v>4.8377142442834493E-6</v>
      </c>
      <c r="BP4401" s="137" t="str">
        <f t="shared" si="704"/>
        <v/>
      </c>
    </row>
    <row r="4402" spans="63:68" ht="20.100000000000001" customHeight="1" x14ac:dyDescent="0.25">
      <c r="BK4402" s="137">
        <v>3555</v>
      </c>
      <c r="BL4402" s="137">
        <f t="shared" si="705"/>
        <v>22.745599999998539</v>
      </c>
      <c r="BM4402" s="137">
        <f t="shared" si="706"/>
        <v>1.8874357319843492E-3</v>
      </c>
      <c r="BN4402" s="137">
        <f t="shared" si="707"/>
        <v>4.8256516294224814E-6</v>
      </c>
      <c r="BO4402" s="137">
        <f t="shared" si="708"/>
        <v>4.8256516294224814E-6</v>
      </c>
      <c r="BP4402" s="137" t="str">
        <f t="shared" si="704"/>
        <v/>
      </c>
    </row>
    <row r="4403" spans="63:68" ht="20.100000000000001" customHeight="1" x14ac:dyDescent="0.25">
      <c r="BK4403" s="137">
        <v>3556</v>
      </c>
      <c r="BL4403" s="137">
        <f t="shared" si="705"/>
        <v>22.751999999998539</v>
      </c>
      <c r="BM4403" s="137">
        <f t="shared" si="706"/>
        <v>1.8826100803549268E-3</v>
      </c>
      <c r="BN4403" s="137">
        <f t="shared" si="707"/>
        <v>4.8136181396471033E-6</v>
      </c>
      <c r="BO4403" s="137">
        <f t="shared" si="708"/>
        <v>4.8136181396471033E-6</v>
      </c>
      <c r="BP4403" s="137" t="str">
        <f t="shared" si="704"/>
        <v/>
      </c>
    </row>
    <row r="4404" spans="63:68" ht="20.100000000000001" customHeight="1" x14ac:dyDescent="0.25">
      <c r="BK4404" s="137">
        <v>3557</v>
      </c>
      <c r="BL4404" s="137">
        <f t="shared" si="705"/>
        <v>22.758399999998538</v>
      </c>
      <c r="BM4404" s="137">
        <f t="shared" si="706"/>
        <v>1.8777964622152797E-3</v>
      </c>
      <c r="BN4404" s="137">
        <f t="shared" si="707"/>
        <v>4.8016137076233728E-6</v>
      </c>
      <c r="BO4404" s="137">
        <f t="shared" si="708"/>
        <v>4.8016137076233728E-6</v>
      </c>
      <c r="BP4404" s="137" t="str">
        <f t="shared" si="704"/>
        <v/>
      </c>
    </row>
    <row r="4405" spans="63:68" ht="20.100000000000001" customHeight="1" x14ac:dyDescent="0.25">
      <c r="BK4405" s="137">
        <v>3558</v>
      </c>
      <c r="BL4405" s="137">
        <f t="shared" si="705"/>
        <v>22.764799999998537</v>
      </c>
      <c r="BM4405" s="137">
        <f t="shared" si="706"/>
        <v>1.8729948485076563E-3</v>
      </c>
      <c r="BN4405" s="137">
        <f t="shared" si="707"/>
        <v>4.7896382661671844E-6</v>
      </c>
      <c r="BO4405" s="137">
        <f t="shared" si="708"/>
        <v>4.7896382661671844E-6</v>
      </c>
      <c r="BP4405" s="137" t="str">
        <f t="shared" si="704"/>
        <v/>
      </c>
    </row>
    <row r="4406" spans="63:68" ht="20.100000000000001" customHeight="1" x14ac:dyDescent="0.25">
      <c r="BK4406" s="137">
        <v>3559</v>
      </c>
      <c r="BL4406" s="137">
        <f t="shared" si="705"/>
        <v>22.771199999998537</v>
      </c>
      <c r="BM4406" s="137">
        <f t="shared" si="706"/>
        <v>1.8682052102414891E-3</v>
      </c>
      <c r="BN4406" s="137">
        <f t="shared" si="707"/>
        <v>4.7776917482223683E-6</v>
      </c>
      <c r="BO4406" s="137">
        <f t="shared" si="708"/>
        <v>4.7776917482223683E-6</v>
      </c>
      <c r="BP4406" s="137" t="str">
        <f t="shared" si="704"/>
        <v/>
      </c>
    </row>
    <row r="4407" spans="63:68" ht="20.100000000000001" customHeight="1" x14ac:dyDescent="0.25">
      <c r="BK4407" s="137">
        <v>3560</v>
      </c>
      <c r="BL4407" s="137">
        <f t="shared" si="705"/>
        <v>22.777599999998536</v>
      </c>
      <c r="BM4407" s="137">
        <f t="shared" si="706"/>
        <v>1.8634275184932667E-3</v>
      </c>
      <c r="BN4407" s="137">
        <f t="shared" si="707"/>
        <v>4.7657740868982043E-6</v>
      </c>
      <c r="BO4407" s="137">
        <f t="shared" si="708"/>
        <v>4.7657740868982043E-6</v>
      </c>
      <c r="BP4407" s="137" t="str">
        <f t="shared" si="704"/>
        <v/>
      </c>
    </row>
    <row r="4408" spans="63:68" ht="20.100000000000001" customHeight="1" x14ac:dyDescent="0.25">
      <c r="BK4408" s="137">
        <v>3561</v>
      </c>
      <c r="BL4408" s="137">
        <f t="shared" si="705"/>
        <v>22.783999999998535</v>
      </c>
      <c r="BM4408" s="137">
        <f t="shared" si="706"/>
        <v>1.8586617444063685E-3</v>
      </c>
      <c r="BN4408" s="137">
        <f t="shared" si="707"/>
        <v>4.7538852154362446E-6</v>
      </c>
      <c r="BO4408" s="137">
        <f t="shared" si="708"/>
        <v>4.7538852154362446E-6</v>
      </c>
      <c r="BP4408" s="137" t="str">
        <f t="shared" si="704"/>
        <v/>
      </c>
    </row>
    <row r="4409" spans="63:68" ht="20.100000000000001" customHeight="1" x14ac:dyDescent="0.25">
      <c r="BK4409" s="137">
        <v>3562</v>
      </c>
      <c r="BL4409" s="137">
        <f t="shared" si="705"/>
        <v>22.790399999998534</v>
      </c>
      <c r="BM4409" s="137">
        <f t="shared" si="706"/>
        <v>1.8539078591909323E-3</v>
      </c>
      <c r="BN4409" s="137">
        <f t="shared" si="707"/>
        <v>4.7420250672298297E-6</v>
      </c>
      <c r="BO4409" s="137">
        <f t="shared" si="708"/>
        <v>4.7420250672298297E-6</v>
      </c>
      <c r="BP4409" s="137" t="str">
        <f t="shared" si="704"/>
        <v/>
      </c>
    </row>
    <row r="4410" spans="63:68" ht="20.100000000000001" customHeight="1" x14ac:dyDescent="0.25">
      <c r="BK4410" s="137">
        <v>3563</v>
      </c>
      <c r="BL4410" s="137">
        <f t="shared" si="705"/>
        <v>22.796799999998534</v>
      </c>
      <c r="BM4410" s="137">
        <f t="shared" si="706"/>
        <v>1.8491658341237025E-3</v>
      </c>
      <c r="BN4410" s="137">
        <f t="shared" si="707"/>
        <v>4.7301935758143308E-6</v>
      </c>
      <c r="BO4410" s="137">
        <f t="shared" si="708"/>
        <v>4.7301935758143308E-6</v>
      </c>
      <c r="BP4410" s="137" t="str">
        <f t="shared" si="704"/>
        <v/>
      </c>
    </row>
    <row r="4411" spans="63:68" ht="20.100000000000001" customHeight="1" x14ac:dyDescent="0.25">
      <c r="BK4411" s="137">
        <v>3564</v>
      </c>
      <c r="BL4411" s="137">
        <f t="shared" si="705"/>
        <v>22.803199999998533</v>
      </c>
      <c r="BM4411" s="137">
        <f t="shared" si="706"/>
        <v>1.8444356405478881E-3</v>
      </c>
      <c r="BN4411" s="137">
        <f t="shared" si="707"/>
        <v>4.718390674874522E-6</v>
      </c>
      <c r="BO4411" s="137">
        <f t="shared" si="708"/>
        <v>4.718390674874522E-6</v>
      </c>
      <c r="BP4411" s="137" t="str">
        <f t="shared" si="704"/>
        <v/>
      </c>
    </row>
    <row r="4412" spans="63:68" ht="20.100000000000001" customHeight="1" x14ac:dyDescent="0.25">
      <c r="BK4412" s="137">
        <v>3565</v>
      </c>
      <c r="BL4412" s="137">
        <f t="shared" si="705"/>
        <v>22.809599999998532</v>
      </c>
      <c r="BM4412" s="137">
        <f t="shared" si="706"/>
        <v>1.8397172498730136E-3</v>
      </c>
      <c r="BN4412" s="137">
        <f t="shared" si="707"/>
        <v>4.7066162982220289E-6</v>
      </c>
      <c r="BO4412" s="137">
        <f t="shared" si="708"/>
        <v>4.7066162982220289E-6</v>
      </c>
      <c r="BP4412" s="137" t="str">
        <f t="shared" si="704"/>
        <v/>
      </c>
    </row>
    <row r="4413" spans="63:68" ht="20.100000000000001" customHeight="1" x14ac:dyDescent="0.25">
      <c r="BK4413" s="137">
        <v>3566</v>
      </c>
      <c r="BL4413" s="137">
        <f t="shared" si="705"/>
        <v>22.815999999998532</v>
      </c>
      <c r="BM4413" s="137">
        <f t="shared" si="706"/>
        <v>1.8350106335747916E-3</v>
      </c>
      <c r="BN4413" s="137">
        <f t="shared" si="707"/>
        <v>4.694870379840432E-6</v>
      </c>
      <c r="BO4413" s="137">
        <f t="shared" si="708"/>
        <v>4.694870379840432E-6</v>
      </c>
      <c r="BP4413" s="137" t="str">
        <f t="shared" si="704"/>
        <v/>
      </c>
    </row>
    <row r="4414" spans="63:68" ht="20.100000000000001" customHeight="1" x14ac:dyDescent="0.25">
      <c r="BK4414" s="137">
        <v>3567</v>
      </c>
      <c r="BL4414" s="137">
        <f t="shared" si="705"/>
        <v>22.822399999998531</v>
      </c>
      <c r="BM4414" s="137">
        <f t="shared" si="706"/>
        <v>1.8303157631949511E-3</v>
      </c>
      <c r="BN4414" s="137">
        <f t="shared" si="707"/>
        <v>4.6831528538343083E-6</v>
      </c>
      <c r="BO4414" s="137">
        <f t="shared" si="708"/>
        <v>4.6831528538343083E-6</v>
      </c>
      <c r="BP4414" s="137" t="str">
        <f t="shared" si="704"/>
        <v/>
      </c>
    </row>
    <row r="4415" spans="63:68" ht="20.100000000000001" customHeight="1" x14ac:dyDescent="0.25">
      <c r="BK4415" s="137">
        <v>3568</v>
      </c>
      <c r="BL4415" s="137">
        <f t="shared" si="705"/>
        <v>22.82879999999853</v>
      </c>
      <c r="BM4415" s="137">
        <f t="shared" si="706"/>
        <v>1.8256326103411168E-3</v>
      </c>
      <c r="BN4415" s="137">
        <f t="shared" si="707"/>
        <v>4.6714636544606739E-6</v>
      </c>
      <c r="BO4415" s="137">
        <f t="shared" si="708"/>
        <v>4.6714636544606739E-6</v>
      </c>
      <c r="BP4415" s="137" t="str">
        <f t="shared" si="704"/>
        <v/>
      </c>
    </row>
    <row r="4416" spans="63:68" ht="20.100000000000001" customHeight="1" x14ac:dyDescent="0.25">
      <c r="BK4416" s="137">
        <v>3569</v>
      </c>
      <c r="BL4416" s="137">
        <f t="shared" si="705"/>
        <v>22.83519999999853</v>
      </c>
      <c r="BM4416" s="137">
        <f t="shared" si="706"/>
        <v>1.8209611466866562E-3</v>
      </c>
      <c r="BN4416" s="137">
        <f t="shared" si="707"/>
        <v>4.6598027161194426E-6</v>
      </c>
      <c r="BO4416" s="137">
        <f t="shared" si="708"/>
        <v>4.6598027161194426E-6</v>
      </c>
      <c r="BP4416" s="137" t="str">
        <f t="shared" si="704"/>
        <v/>
      </c>
    </row>
    <row r="4417" spans="63:68" ht="20.100000000000001" customHeight="1" x14ac:dyDescent="0.25">
      <c r="BK4417" s="137">
        <v>3570</v>
      </c>
      <c r="BL4417" s="137">
        <f t="shared" si="705"/>
        <v>22.841599999998529</v>
      </c>
      <c r="BM4417" s="137">
        <f t="shared" si="706"/>
        <v>1.8163013439705367E-3</v>
      </c>
      <c r="BN4417" s="137">
        <f t="shared" si="707"/>
        <v>4.6481699733506073E-6</v>
      </c>
      <c r="BO4417" s="137">
        <f t="shared" si="708"/>
        <v>4.6481699733506073E-6</v>
      </c>
      <c r="BP4417" s="137" t="str">
        <f t="shared" si="704"/>
        <v/>
      </c>
    </row>
    <row r="4418" spans="63:68" ht="20.100000000000001" customHeight="1" x14ac:dyDescent="0.25">
      <c r="BK4418" s="137">
        <v>3571</v>
      </c>
      <c r="BL4418" s="137">
        <f t="shared" si="705"/>
        <v>22.847999999998528</v>
      </c>
      <c r="BM4418" s="137">
        <f t="shared" si="706"/>
        <v>1.8116531739971861E-3</v>
      </c>
      <c r="BN4418" s="137">
        <f t="shared" si="707"/>
        <v>4.636565360843347E-6</v>
      </c>
      <c r="BO4418" s="137">
        <f t="shared" si="708"/>
        <v>4.636565360843347E-6</v>
      </c>
      <c r="BP4418" s="137" t="str">
        <f t="shared" si="704"/>
        <v/>
      </c>
    </row>
    <row r="4419" spans="63:68" ht="20.100000000000001" customHeight="1" x14ac:dyDescent="0.25">
      <c r="BK4419" s="137">
        <v>3572</v>
      </c>
      <c r="BL4419" s="137">
        <f t="shared" si="705"/>
        <v>22.854399999998527</v>
      </c>
      <c r="BM4419" s="137">
        <f t="shared" si="706"/>
        <v>1.8070166086363428E-3</v>
      </c>
      <c r="BN4419" s="137">
        <f t="shared" si="707"/>
        <v>4.6249888134186797E-6</v>
      </c>
      <c r="BO4419" s="137">
        <f t="shared" si="708"/>
        <v>4.6249888134186797E-6</v>
      </c>
      <c r="BP4419" s="137" t="str">
        <f t="shared" si="704"/>
        <v/>
      </c>
    </row>
    <row r="4420" spans="63:68" ht="20.100000000000001" customHeight="1" x14ac:dyDescent="0.25">
      <c r="BK4420" s="137">
        <v>3573</v>
      </c>
      <c r="BL4420" s="137">
        <f t="shared" si="705"/>
        <v>22.860799999998527</v>
      </c>
      <c r="BM4420" s="137">
        <f t="shared" si="706"/>
        <v>1.8023916198229241E-3</v>
      </c>
      <c r="BN4420" s="137">
        <f t="shared" si="707"/>
        <v>4.6134402660435569E-6</v>
      </c>
      <c r="BO4420" s="137">
        <f t="shared" si="708"/>
        <v>4.6134402660435569E-6</v>
      </c>
      <c r="BP4420" s="137" t="str">
        <f t="shared" si="704"/>
        <v/>
      </c>
    </row>
    <row r="4421" spans="63:68" ht="20.100000000000001" customHeight="1" x14ac:dyDescent="0.25">
      <c r="BK4421" s="137">
        <v>3574</v>
      </c>
      <c r="BL4421" s="137">
        <f t="shared" si="705"/>
        <v>22.867199999998526</v>
      </c>
      <c r="BM4421" s="137">
        <f t="shared" si="706"/>
        <v>1.7977781795568805E-3</v>
      </c>
      <c r="BN4421" s="137">
        <f t="shared" si="707"/>
        <v>4.6019196538356344E-6</v>
      </c>
      <c r="BO4421" s="137">
        <f t="shared" si="708"/>
        <v>4.6019196538356344E-6</v>
      </c>
      <c r="BP4421" s="137" t="str">
        <f t="shared" si="704"/>
        <v/>
      </c>
    </row>
    <row r="4422" spans="63:68" ht="20.100000000000001" customHeight="1" x14ac:dyDescent="0.25">
      <c r="BK4422" s="137">
        <v>3575</v>
      </c>
      <c r="BL4422" s="137">
        <f t="shared" si="705"/>
        <v>22.873599999998525</v>
      </c>
      <c r="BM4422" s="137">
        <f t="shared" si="706"/>
        <v>1.7931762599030449E-3</v>
      </c>
      <c r="BN4422" s="137">
        <f t="shared" si="707"/>
        <v>4.5904269120402869E-6</v>
      </c>
      <c r="BO4422" s="137">
        <f t="shared" si="708"/>
        <v>4.5904269120402869E-6</v>
      </c>
      <c r="BP4422" s="137" t="str">
        <f t="shared" si="704"/>
        <v/>
      </c>
    </row>
    <row r="4423" spans="63:68" ht="20.100000000000001" customHeight="1" x14ac:dyDescent="0.25">
      <c r="BK4423" s="137">
        <v>3576</v>
      </c>
      <c r="BL4423" s="137">
        <f t="shared" si="705"/>
        <v>22.879999999998525</v>
      </c>
      <c r="BM4423" s="137">
        <f t="shared" si="706"/>
        <v>1.7885858329910046E-3</v>
      </c>
      <c r="BN4423" s="137">
        <f t="shared" si="707"/>
        <v>4.5789619760566291E-6</v>
      </c>
      <c r="BO4423" s="137">
        <f t="shared" si="708"/>
        <v>4.5789619760566291E-6</v>
      </c>
      <c r="BP4423" s="137" t="str">
        <f t="shared" si="704"/>
        <v/>
      </c>
    </row>
    <row r="4424" spans="63:68" ht="20.100000000000001" customHeight="1" x14ac:dyDescent="0.25">
      <c r="BK4424" s="137">
        <v>3577</v>
      </c>
      <c r="BL4424" s="137">
        <f t="shared" si="705"/>
        <v>22.886399999998524</v>
      </c>
      <c r="BM4424" s="137">
        <f t="shared" si="706"/>
        <v>1.784006871014948E-3</v>
      </c>
      <c r="BN4424" s="137">
        <f t="shared" si="707"/>
        <v>4.5675247814084587E-6</v>
      </c>
      <c r="BO4424" s="137">
        <f t="shared" si="708"/>
        <v>4.5675247814084587E-6</v>
      </c>
      <c r="BP4424" s="137" t="str">
        <f t="shared" si="704"/>
        <v/>
      </c>
    </row>
    <row r="4425" spans="63:68" ht="20.100000000000001" customHeight="1" x14ac:dyDescent="0.25">
      <c r="BK4425" s="137">
        <v>3578</v>
      </c>
      <c r="BL4425" s="137">
        <f t="shared" si="705"/>
        <v>22.892799999998523</v>
      </c>
      <c r="BM4425" s="137">
        <f t="shared" si="706"/>
        <v>1.7794393462335395E-3</v>
      </c>
      <c r="BN4425" s="137">
        <f t="shared" si="707"/>
        <v>4.5561152637780839E-6</v>
      </c>
      <c r="BO4425" s="137">
        <f t="shared" si="708"/>
        <v>4.5561152637780839E-6</v>
      </c>
      <c r="BP4425" s="137" t="str">
        <f t="shared" si="704"/>
        <v/>
      </c>
    </row>
    <row r="4426" spans="63:68" ht="20.100000000000001" customHeight="1" x14ac:dyDescent="0.25">
      <c r="BK4426" s="137">
        <v>3579</v>
      </c>
      <c r="BL4426" s="137">
        <f t="shared" si="705"/>
        <v>22.899199999998523</v>
      </c>
      <c r="BM4426" s="137">
        <f t="shared" si="706"/>
        <v>1.7748832309697614E-3</v>
      </c>
      <c r="BN4426" s="137">
        <f t="shared" si="707"/>
        <v>4.5447333589798689E-6</v>
      </c>
      <c r="BO4426" s="137">
        <f t="shared" si="708"/>
        <v>4.5447333589798689E-6</v>
      </c>
      <c r="BP4426" s="137" t="str">
        <f t="shared" si="704"/>
        <v/>
      </c>
    </row>
    <row r="4427" spans="63:68" ht="20.100000000000001" customHeight="1" x14ac:dyDescent="0.25">
      <c r="BK4427" s="137">
        <v>3580</v>
      </c>
      <c r="BL4427" s="137">
        <f t="shared" si="705"/>
        <v>22.905599999998522</v>
      </c>
      <c r="BM4427" s="137">
        <f t="shared" si="706"/>
        <v>1.7703384976107816E-3</v>
      </c>
      <c r="BN4427" s="137">
        <f t="shared" si="707"/>
        <v>4.5333790029650038E-6</v>
      </c>
      <c r="BO4427" s="137">
        <f t="shared" si="708"/>
        <v>4.5333790029650038E-6</v>
      </c>
      <c r="BP4427" s="137" t="str">
        <f t="shared" si="704"/>
        <v/>
      </c>
    </row>
    <row r="4428" spans="63:68" ht="20.100000000000001" customHeight="1" x14ac:dyDescent="0.25">
      <c r="BK4428" s="137">
        <v>3581</v>
      </c>
      <c r="BL4428" s="137">
        <f t="shared" si="705"/>
        <v>22.911999999998521</v>
      </c>
      <c r="BM4428" s="137">
        <f t="shared" si="706"/>
        <v>1.7658051186078166E-3</v>
      </c>
      <c r="BN4428" s="137">
        <f t="shared" si="707"/>
        <v>4.5220521318271433E-6</v>
      </c>
      <c r="BO4428" s="137">
        <f t="shared" si="708"/>
        <v>4.5220521318271433E-6</v>
      </c>
      <c r="BP4428" s="137" t="str">
        <f t="shared" si="704"/>
        <v/>
      </c>
    </row>
    <row r="4429" spans="63:68" ht="20.100000000000001" customHeight="1" x14ac:dyDescent="0.25">
      <c r="BK4429" s="137">
        <v>3582</v>
      </c>
      <c r="BL4429" s="137">
        <f t="shared" si="705"/>
        <v>22.91839999999852</v>
      </c>
      <c r="BM4429" s="137">
        <f t="shared" si="706"/>
        <v>1.7612830664759894E-3</v>
      </c>
      <c r="BN4429" s="137">
        <f t="shared" si="707"/>
        <v>4.5107526818050081E-6</v>
      </c>
      <c r="BO4429" s="137">
        <f t="shared" si="708"/>
        <v>4.5107526818050081E-6</v>
      </c>
      <c r="BP4429" s="137" t="str">
        <f t="shared" si="704"/>
        <v/>
      </c>
    </row>
    <row r="4430" spans="63:68" ht="20.100000000000001" customHeight="1" x14ac:dyDescent="0.25">
      <c r="BK4430" s="137">
        <v>3583</v>
      </c>
      <c r="BL4430" s="137">
        <f t="shared" si="705"/>
        <v>22.92479999999852</v>
      </c>
      <c r="BM4430" s="137">
        <f t="shared" si="706"/>
        <v>1.7567723137941844E-3</v>
      </c>
      <c r="BN4430" s="137">
        <f t="shared" si="707"/>
        <v>4.4994805892661222E-6</v>
      </c>
      <c r="BO4430" s="137">
        <f t="shared" si="708"/>
        <v>4.4994805892661222E-6</v>
      </c>
      <c r="BP4430" s="137" t="str">
        <f t="shared" si="704"/>
        <v/>
      </c>
    </row>
    <row r="4431" spans="63:68" ht="20.100000000000001" customHeight="1" x14ac:dyDescent="0.25">
      <c r="BK4431" s="137">
        <v>3584</v>
      </c>
      <c r="BL4431" s="137">
        <f t="shared" si="705"/>
        <v>22.931199999998519</v>
      </c>
      <c r="BM4431" s="137">
        <f t="shared" si="706"/>
        <v>1.7522728332049183E-3</v>
      </c>
      <c r="BN4431" s="137">
        <f t="shared" si="707"/>
        <v>4.4882357907287136E-6</v>
      </c>
      <c r="BO4431" s="137">
        <f t="shared" si="708"/>
        <v>4.4882357907287136E-6</v>
      </c>
      <c r="BP4431" s="137" t="str">
        <f t="shared" si="704"/>
        <v/>
      </c>
    </row>
    <row r="4432" spans="63:68" ht="20.100000000000001" customHeight="1" x14ac:dyDescent="0.25">
      <c r="BK4432" s="137">
        <v>3585</v>
      </c>
      <c r="BL4432" s="137">
        <f t="shared" si="705"/>
        <v>22.937599999998518</v>
      </c>
      <c r="BM4432" s="137">
        <f t="shared" si="706"/>
        <v>1.7477845974141896E-3</v>
      </c>
      <c r="BN4432" s="137">
        <f t="shared" si="707"/>
        <v>4.4770182228391631E-6</v>
      </c>
      <c r="BO4432" s="137">
        <f t="shared" si="708"/>
        <v>4.4770182228391631E-6</v>
      </c>
      <c r="BP4432" s="137" t="str">
        <f t="shared" ref="BP4432:BP4495" si="709">IF($BM4432&lt;(1-$BI$860),$BN4432,"")</f>
        <v/>
      </c>
    </row>
    <row r="4433" spans="63:68" ht="20.100000000000001" customHeight="1" x14ac:dyDescent="0.25">
      <c r="BK4433" s="137">
        <v>3586</v>
      </c>
      <c r="BL4433" s="137">
        <f t="shared" si="705"/>
        <v>22.943999999998518</v>
      </c>
      <c r="BM4433" s="137">
        <f t="shared" si="706"/>
        <v>1.7433075791913504E-3</v>
      </c>
      <c r="BN4433" s="137">
        <f t="shared" si="707"/>
        <v>4.465827822383063E-6</v>
      </c>
      <c r="BO4433" s="137">
        <f t="shared" si="708"/>
        <v>4.465827822383063E-6</v>
      </c>
      <c r="BP4433" s="137" t="str">
        <f t="shared" si="709"/>
        <v/>
      </c>
    </row>
    <row r="4434" spans="63:68" ht="20.100000000000001" customHeight="1" x14ac:dyDescent="0.25">
      <c r="BK4434" s="137">
        <v>3587</v>
      </c>
      <c r="BL4434" s="137">
        <f t="shared" si="705"/>
        <v>22.950399999998517</v>
      </c>
      <c r="BM4434" s="137">
        <f t="shared" si="706"/>
        <v>1.7388417513689673E-3</v>
      </c>
      <c r="BN4434" s="137">
        <f t="shared" si="707"/>
        <v>4.4546645262954088E-6</v>
      </c>
      <c r="BO4434" s="137">
        <f t="shared" si="708"/>
        <v>4.4546645262954088E-6</v>
      </c>
      <c r="BP4434" s="137" t="str">
        <f t="shared" si="709"/>
        <v/>
      </c>
    </row>
    <row r="4435" spans="63:68" ht="20.100000000000001" customHeight="1" x14ac:dyDescent="0.25">
      <c r="BK4435" s="137">
        <v>3588</v>
      </c>
      <c r="BL4435" s="137">
        <f t="shared" si="705"/>
        <v>22.956799999998516</v>
      </c>
      <c r="BM4435" s="137">
        <f t="shared" si="706"/>
        <v>1.7343870868426719E-3</v>
      </c>
      <c r="BN4435" s="137">
        <f t="shared" si="707"/>
        <v>4.4435282716371802E-6</v>
      </c>
      <c r="BO4435" s="137">
        <f t="shared" si="708"/>
        <v>4.4435282716371802E-6</v>
      </c>
      <c r="BP4435" s="137" t="str">
        <f t="shared" si="709"/>
        <v/>
      </c>
    </row>
    <row r="4436" spans="63:68" ht="20.100000000000001" customHeight="1" x14ac:dyDescent="0.25">
      <c r="BK4436" s="137">
        <v>3589</v>
      </c>
      <c r="BL4436" s="137">
        <f t="shared" si="705"/>
        <v>22.963199999998515</v>
      </c>
      <c r="BM4436" s="137">
        <f t="shared" si="706"/>
        <v>1.7299435585710348E-3</v>
      </c>
      <c r="BN4436" s="137">
        <f t="shared" si="707"/>
        <v>4.4324189956105198E-6</v>
      </c>
      <c r="BO4436" s="137">
        <f t="shared" si="708"/>
        <v>4.4324189956105198E-6</v>
      </c>
      <c r="BP4436" s="137" t="str">
        <f t="shared" si="709"/>
        <v/>
      </c>
    </row>
    <row r="4437" spans="63:68" ht="20.100000000000001" customHeight="1" x14ac:dyDescent="0.25">
      <c r="BK4437" s="137">
        <v>3590</v>
      </c>
      <c r="BL4437" s="137">
        <f t="shared" si="705"/>
        <v>22.969599999998515</v>
      </c>
      <c r="BM4437" s="137">
        <f t="shared" si="706"/>
        <v>1.7255111395754242E-3</v>
      </c>
      <c r="BN4437" s="137">
        <f t="shared" si="707"/>
        <v>4.4213366355535296E-6</v>
      </c>
      <c r="BO4437" s="137">
        <f t="shared" si="708"/>
        <v>4.4213366355535296E-6</v>
      </c>
      <c r="BP4437" s="137" t="str">
        <f t="shared" si="709"/>
        <v/>
      </c>
    </row>
    <row r="4438" spans="63:68" ht="20.100000000000001" customHeight="1" x14ac:dyDescent="0.25">
      <c r="BK4438" s="137">
        <v>3591</v>
      </c>
      <c r="BL4438" s="137">
        <f t="shared" si="705"/>
        <v>22.975999999998514</v>
      </c>
      <c r="BM4438" s="137">
        <f t="shared" si="706"/>
        <v>1.7210898029398707E-3</v>
      </c>
      <c r="BN4438" s="137">
        <f t="shared" si="707"/>
        <v>4.4102811289480764E-6</v>
      </c>
      <c r="BO4438" s="137">
        <f t="shared" si="708"/>
        <v>4.4102811289480764E-6</v>
      </c>
      <c r="BP4438" s="137" t="str">
        <f t="shared" si="709"/>
        <v/>
      </c>
    </row>
    <row r="4439" spans="63:68" ht="20.100000000000001" customHeight="1" x14ac:dyDescent="0.25">
      <c r="BK4439" s="137">
        <v>3592</v>
      </c>
      <c r="BL4439" s="137">
        <f t="shared" si="705"/>
        <v>22.982399999998513</v>
      </c>
      <c r="BM4439" s="137">
        <f t="shared" si="706"/>
        <v>1.7166795218109226E-3</v>
      </c>
      <c r="BN4439" s="137">
        <f t="shared" si="707"/>
        <v>4.3992524134043968E-6</v>
      </c>
      <c r="BO4439" s="137">
        <f t="shared" si="708"/>
        <v>4.3992524134043968E-6</v>
      </c>
      <c r="BP4439" s="137" t="str">
        <f t="shared" si="709"/>
        <v/>
      </c>
    </row>
    <row r="4440" spans="63:68" ht="20.100000000000001" customHeight="1" x14ac:dyDescent="0.25">
      <c r="BK4440" s="137">
        <v>3593</v>
      </c>
      <c r="BL4440" s="137">
        <f t="shared" si="705"/>
        <v>22.988799999998513</v>
      </c>
      <c r="BM4440" s="137">
        <f t="shared" si="706"/>
        <v>1.7122802693975182E-3</v>
      </c>
      <c r="BN4440" s="137">
        <f t="shared" si="707"/>
        <v>4.3882504266710715E-6</v>
      </c>
      <c r="BO4440" s="137">
        <f t="shared" si="708"/>
        <v>4.3882504266710715E-6</v>
      </c>
      <c r="BP4440" s="137" t="str">
        <f t="shared" si="709"/>
        <v/>
      </c>
    </row>
    <row r="4441" spans="63:68" ht="20.100000000000001" customHeight="1" x14ac:dyDescent="0.25">
      <c r="BK4441" s="137">
        <v>3594</v>
      </c>
      <c r="BL4441" s="137">
        <f t="shared" si="705"/>
        <v>22.995199999998512</v>
      </c>
      <c r="BM4441" s="137">
        <f t="shared" si="706"/>
        <v>1.7078920189708472E-3</v>
      </c>
      <c r="BN4441" s="137">
        <f t="shared" si="707"/>
        <v>4.3772751066354591E-6</v>
      </c>
      <c r="BO4441" s="137">
        <f t="shared" si="708"/>
        <v>4.3772751066354591E-6</v>
      </c>
      <c r="BP4441" s="137" t="str">
        <f t="shared" si="709"/>
        <v/>
      </c>
    </row>
    <row r="4442" spans="63:68" ht="20.100000000000001" customHeight="1" x14ac:dyDescent="0.25">
      <c r="BK4442" s="137">
        <v>3595</v>
      </c>
      <c r="BL4442" s="137">
        <f t="shared" si="705"/>
        <v>23.001599999998511</v>
      </c>
      <c r="BM4442" s="137">
        <f t="shared" si="706"/>
        <v>1.7035147438642117E-3</v>
      </c>
      <c r="BN4442" s="137">
        <f t="shared" si="707"/>
        <v>4.366326391322178E-6</v>
      </c>
      <c r="BO4442" s="137">
        <f t="shared" si="708"/>
        <v>4.366326391322178E-6</v>
      </c>
      <c r="BP4442" s="137" t="str">
        <f t="shared" si="709"/>
        <v/>
      </c>
    </row>
    <row r="4443" spans="63:68" ht="20.100000000000001" customHeight="1" x14ac:dyDescent="0.25">
      <c r="BK4443" s="137">
        <v>3596</v>
      </c>
      <c r="BL4443" s="137">
        <f t="shared" si="705"/>
        <v>23.007999999998511</v>
      </c>
      <c r="BM4443" s="137">
        <f t="shared" si="706"/>
        <v>1.6991484174728895E-3</v>
      </c>
      <c r="BN4443" s="137">
        <f t="shared" si="707"/>
        <v>4.3554042188859513E-6</v>
      </c>
      <c r="BO4443" s="137">
        <f t="shared" si="708"/>
        <v>4.3554042188859513E-6</v>
      </c>
      <c r="BP4443" s="137" t="str">
        <f t="shared" si="709"/>
        <v/>
      </c>
    </row>
    <row r="4444" spans="63:68" ht="20.100000000000001" customHeight="1" x14ac:dyDescent="0.25">
      <c r="BK4444" s="137">
        <v>3597</v>
      </c>
      <c r="BL4444" s="137">
        <f t="shared" si="705"/>
        <v>23.01439999999851</v>
      </c>
      <c r="BM4444" s="137">
        <f t="shared" si="706"/>
        <v>1.6947930132540036E-3</v>
      </c>
      <c r="BN4444" s="137">
        <f t="shared" si="707"/>
        <v>4.3445085276224479E-6</v>
      </c>
      <c r="BO4444" s="137">
        <f t="shared" si="708"/>
        <v>4.3445085276224479E-6</v>
      </c>
      <c r="BP4444" s="137" t="str">
        <f t="shared" si="709"/>
        <v/>
      </c>
    </row>
    <row r="4445" spans="63:68" ht="20.100000000000001" customHeight="1" x14ac:dyDescent="0.25">
      <c r="BK4445" s="137">
        <v>3598</v>
      </c>
      <c r="BL4445" s="137">
        <f t="shared" si="705"/>
        <v>23.020799999998509</v>
      </c>
      <c r="BM4445" s="137">
        <f t="shared" si="706"/>
        <v>1.6904485047263811E-3</v>
      </c>
      <c r="BN4445" s="137">
        <f t="shared" si="707"/>
        <v>4.3336392559574412E-6</v>
      </c>
      <c r="BO4445" s="137">
        <f t="shared" si="708"/>
        <v>4.3336392559574412E-6</v>
      </c>
      <c r="BP4445" s="137" t="str">
        <f t="shared" si="709"/>
        <v/>
      </c>
    </row>
    <row r="4446" spans="63:68" ht="20.100000000000001" customHeight="1" x14ac:dyDescent="0.25">
      <c r="BK4446" s="137">
        <v>3599</v>
      </c>
      <c r="BL4446" s="137">
        <f t="shared" si="705"/>
        <v>23.027199999998508</v>
      </c>
      <c r="BM4446" s="137">
        <f t="shared" si="706"/>
        <v>1.6861148654704237E-3</v>
      </c>
      <c r="BN4446" s="137">
        <f t="shared" si="707"/>
        <v>4.3227963424511458E-6</v>
      </c>
      <c r="BO4446" s="137">
        <f t="shared" si="708"/>
        <v>4.3227963424511458E-6</v>
      </c>
      <c r="BP4446" s="137" t="str">
        <f t="shared" si="709"/>
        <v/>
      </c>
    </row>
    <row r="4447" spans="63:68" ht="20.100000000000001" customHeight="1" x14ac:dyDescent="0.25">
      <c r="BK4447" s="137">
        <v>3600</v>
      </c>
      <c r="BL4447" s="137">
        <f t="shared" si="705"/>
        <v>23.033599999998508</v>
      </c>
      <c r="BM4447" s="137">
        <f t="shared" si="706"/>
        <v>1.6817920691279725E-3</v>
      </c>
      <c r="BN4447" s="137">
        <f t="shared" si="707"/>
        <v>4.3119797258086255E-6</v>
      </c>
      <c r="BO4447" s="137">
        <f t="shared" si="708"/>
        <v>4.3119797258086255E-6</v>
      </c>
      <c r="BP4447" s="137" t="str">
        <f t="shared" si="709"/>
        <v/>
      </c>
    </row>
    <row r="4448" spans="63:68" ht="20.100000000000001" customHeight="1" x14ac:dyDescent="0.25">
      <c r="BK4448" s="137">
        <v>3601</v>
      </c>
      <c r="BL4448" s="137">
        <f t="shared" si="705"/>
        <v>23.039999999998507</v>
      </c>
      <c r="BM4448" s="137">
        <f t="shared" si="706"/>
        <v>1.6774800894021639E-3</v>
      </c>
      <c r="BN4448" s="137">
        <f t="shared" si="707"/>
        <v>4.301189344857459E-6</v>
      </c>
      <c r="BO4448" s="137">
        <f t="shared" si="708"/>
        <v>4.301189344857459E-6</v>
      </c>
      <c r="BP4448" s="137" t="str">
        <f t="shared" si="709"/>
        <v/>
      </c>
    </row>
    <row r="4449" spans="63:68" ht="20.100000000000001" customHeight="1" x14ac:dyDescent="0.25">
      <c r="BK4449" s="137">
        <v>3602</v>
      </c>
      <c r="BL4449" s="137">
        <f t="shared" si="705"/>
        <v>23.046399999998506</v>
      </c>
      <c r="BM4449" s="137">
        <f t="shared" si="706"/>
        <v>1.6731789000573065E-3</v>
      </c>
      <c r="BN4449" s="137">
        <f t="shared" si="707"/>
        <v>4.2904251385653038E-6</v>
      </c>
      <c r="BO4449" s="137">
        <f t="shared" si="708"/>
        <v>4.2904251385653038E-6</v>
      </c>
      <c r="BP4449" s="137" t="str">
        <f t="shared" si="709"/>
        <v/>
      </c>
    </row>
    <row r="4450" spans="63:68" ht="20.100000000000001" customHeight="1" x14ac:dyDescent="0.25">
      <c r="BK4450" s="137">
        <v>3603</v>
      </c>
      <c r="BL4450" s="137">
        <f t="shared" si="705"/>
        <v>23.052799999998506</v>
      </c>
      <c r="BM4450" s="137">
        <f t="shared" si="706"/>
        <v>1.6688884749187412E-3</v>
      </c>
      <c r="BN4450" s="137">
        <f t="shared" si="707"/>
        <v>4.279687046029922E-6</v>
      </c>
      <c r="BO4450" s="137">
        <f t="shared" si="708"/>
        <v>4.279687046029922E-6</v>
      </c>
      <c r="BP4450" s="137" t="str">
        <f t="shared" si="709"/>
        <v/>
      </c>
    </row>
    <row r="4451" spans="63:68" ht="20.100000000000001" customHeight="1" x14ac:dyDescent="0.25">
      <c r="BK4451" s="137">
        <v>3604</v>
      </c>
      <c r="BL4451" s="137">
        <f t="shared" si="705"/>
        <v>23.059199999998505</v>
      </c>
      <c r="BM4451" s="137">
        <f t="shared" si="706"/>
        <v>1.6646087878727112E-3</v>
      </c>
      <c r="BN4451" s="137">
        <f t="shared" si="707"/>
        <v>4.2689750064869858E-6</v>
      </c>
      <c r="BO4451" s="137">
        <f t="shared" si="708"/>
        <v>4.2689750064869858E-6</v>
      </c>
      <c r="BP4451" s="137" t="str">
        <f t="shared" si="709"/>
        <v/>
      </c>
    </row>
    <row r="4452" spans="63:68" ht="20.100000000000001" customHeight="1" x14ac:dyDescent="0.25">
      <c r="BK4452" s="137">
        <v>3605</v>
      </c>
      <c r="BL4452" s="137">
        <f t="shared" si="705"/>
        <v>23.065599999998504</v>
      </c>
      <c r="BM4452" s="137">
        <f t="shared" si="706"/>
        <v>1.6603398128662242E-3</v>
      </c>
      <c r="BN4452" s="137">
        <f t="shared" si="707"/>
        <v>4.2582889592988026E-6</v>
      </c>
      <c r="BO4452" s="137">
        <f t="shared" si="708"/>
        <v>4.2582889592988026E-6</v>
      </c>
      <c r="BP4452" s="137" t="str">
        <f t="shared" si="709"/>
        <v/>
      </c>
    </row>
    <row r="4453" spans="63:68" ht="20.100000000000001" customHeight="1" x14ac:dyDescent="0.25">
      <c r="BK4453" s="137">
        <v>3606</v>
      </c>
      <c r="BL4453" s="137">
        <f t="shared" ref="BL4453:BL4516" si="710">BL4452+$BO$845</f>
        <v>23.071999999998503</v>
      </c>
      <c r="BM4453" s="137">
        <f t="shared" ref="BM4453:BM4516" si="711">_xlfn.CHISQ.DIST.RT(BL4453,7)</f>
        <v>1.6560815239069254E-3</v>
      </c>
      <c r="BN4453" s="137">
        <f t="shared" ref="BN4453:BN4516" si="712">BM4453-BM4454</f>
        <v>4.2476288439714446E-6</v>
      </c>
      <c r="BO4453" s="137">
        <f t="shared" ref="BO4453:BO4516" si="713">IF(BM4453&lt;(1-$BI$852),BN4453,"")</f>
        <v>4.2476288439714446E-6</v>
      </c>
      <c r="BP4453" s="137" t="str">
        <f t="shared" si="709"/>
        <v/>
      </c>
    </row>
    <row r="4454" spans="63:68" ht="20.100000000000001" customHeight="1" x14ac:dyDescent="0.25">
      <c r="BK4454" s="137">
        <v>3607</v>
      </c>
      <c r="BL4454" s="137">
        <f t="shared" si="710"/>
        <v>23.078399999998503</v>
      </c>
      <c r="BM4454" s="137">
        <f t="shared" si="711"/>
        <v>1.651833895062954E-3</v>
      </c>
      <c r="BN4454" s="137">
        <f t="shared" si="712"/>
        <v>4.2369946001274278E-6</v>
      </c>
      <c r="BO4454" s="137">
        <f t="shared" si="713"/>
        <v>4.2369946001274278E-6</v>
      </c>
      <c r="BP4454" s="137" t="str">
        <f t="shared" si="709"/>
        <v/>
      </c>
    </row>
    <row r="4455" spans="63:68" ht="20.100000000000001" customHeight="1" x14ac:dyDescent="0.25">
      <c r="BK4455" s="137">
        <v>3608</v>
      </c>
      <c r="BL4455" s="137">
        <f t="shared" si="710"/>
        <v>23.084799999998502</v>
      </c>
      <c r="BM4455" s="137">
        <f t="shared" si="711"/>
        <v>1.6475969004628266E-3</v>
      </c>
      <c r="BN4455" s="137">
        <f t="shared" si="712"/>
        <v>4.226386167543875E-6</v>
      </c>
      <c r="BO4455" s="137">
        <f t="shared" si="713"/>
        <v>4.226386167543875E-6</v>
      </c>
      <c r="BP4455" s="137" t="str">
        <f t="shared" si="709"/>
        <v/>
      </c>
    </row>
    <row r="4456" spans="63:68" ht="20.100000000000001" customHeight="1" x14ac:dyDescent="0.25">
      <c r="BK4456" s="137">
        <v>3609</v>
      </c>
      <c r="BL4456" s="137">
        <f t="shared" si="710"/>
        <v>23.091199999998501</v>
      </c>
      <c r="BM4456" s="137">
        <f t="shared" si="711"/>
        <v>1.6433705142952827E-3</v>
      </c>
      <c r="BN4456" s="137">
        <f t="shared" si="712"/>
        <v>4.2158034861087147E-6</v>
      </c>
      <c r="BO4456" s="137">
        <f t="shared" si="713"/>
        <v>4.2158034861087147E-6</v>
      </c>
      <c r="BP4456" s="137" t="str">
        <f t="shared" si="709"/>
        <v/>
      </c>
    </row>
    <row r="4457" spans="63:68" ht="20.100000000000001" customHeight="1" x14ac:dyDescent="0.25">
      <c r="BK4457" s="137">
        <v>3610</v>
      </c>
      <c r="BL4457" s="137">
        <f t="shared" si="710"/>
        <v>23.097599999998501</v>
      </c>
      <c r="BM4457" s="137">
        <f t="shared" si="711"/>
        <v>1.639154710809174E-3</v>
      </c>
      <c r="BN4457" s="137">
        <f t="shared" si="712"/>
        <v>4.2052464958499541E-6</v>
      </c>
      <c r="BO4457" s="137">
        <f t="shared" si="713"/>
        <v>4.2052464958499541E-6</v>
      </c>
      <c r="BP4457" s="137" t="str">
        <f t="shared" si="709"/>
        <v/>
      </c>
    </row>
    <row r="4458" spans="63:68" ht="20.100000000000001" customHeight="1" x14ac:dyDescent="0.25">
      <c r="BK4458" s="137">
        <v>3611</v>
      </c>
      <c r="BL4458" s="137">
        <f t="shared" si="710"/>
        <v>23.1039999999985</v>
      </c>
      <c r="BM4458" s="137">
        <f t="shared" si="711"/>
        <v>1.634949464313324E-3</v>
      </c>
      <c r="BN4458" s="137">
        <f t="shared" si="712"/>
        <v>4.1947151369371976E-6</v>
      </c>
      <c r="BO4458" s="137">
        <f t="shared" si="713"/>
        <v>4.1947151369371976E-6</v>
      </c>
      <c r="BP4458" s="137" t="str">
        <f t="shared" si="709"/>
        <v/>
      </c>
    </row>
    <row r="4459" spans="63:68" ht="20.100000000000001" customHeight="1" x14ac:dyDescent="0.25">
      <c r="BK4459" s="137">
        <v>3612</v>
      </c>
      <c r="BL4459" s="137">
        <f t="shared" si="710"/>
        <v>23.110399999998499</v>
      </c>
      <c r="BM4459" s="137">
        <f t="shared" si="711"/>
        <v>1.6307547491763868E-3</v>
      </c>
      <c r="BN4459" s="137">
        <f t="shared" si="712"/>
        <v>4.1842093496499873E-6</v>
      </c>
      <c r="BO4459" s="137">
        <f t="shared" si="713"/>
        <v>4.1842093496499873E-6</v>
      </c>
      <c r="BP4459" s="137" t="str">
        <f t="shared" si="709"/>
        <v/>
      </c>
    </row>
    <row r="4460" spans="63:68" ht="20.100000000000001" customHeight="1" x14ac:dyDescent="0.25">
      <c r="BK4460" s="137">
        <v>3613</v>
      </c>
      <c r="BL4460" s="137">
        <f t="shared" si="710"/>
        <v>23.116799999998499</v>
      </c>
      <c r="BM4460" s="137">
        <f t="shared" si="711"/>
        <v>1.6265705398267368E-3</v>
      </c>
      <c r="BN4460" s="137">
        <f t="shared" si="712"/>
        <v>4.1737290744198706E-6</v>
      </c>
      <c r="BO4460" s="137">
        <f t="shared" si="713"/>
        <v>4.1737290744198706E-6</v>
      </c>
      <c r="BP4460" s="137" t="str">
        <f t="shared" si="709"/>
        <v/>
      </c>
    </row>
    <row r="4461" spans="63:68" ht="20.100000000000001" customHeight="1" x14ac:dyDescent="0.25">
      <c r="BK4461" s="137">
        <v>3614</v>
      </c>
      <c r="BL4461" s="137">
        <f t="shared" si="710"/>
        <v>23.123199999998498</v>
      </c>
      <c r="BM4461" s="137">
        <f t="shared" si="711"/>
        <v>1.622396810752317E-3</v>
      </c>
      <c r="BN4461" s="137">
        <f t="shared" si="712"/>
        <v>4.1632742517950551E-6</v>
      </c>
      <c r="BO4461" s="137">
        <f t="shared" si="713"/>
        <v>4.1632742517950551E-6</v>
      </c>
      <c r="BP4461" s="137" t="str">
        <f t="shared" si="709"/>
        <v/>
      </c>
    </row>
    <row r="4462" spans="63:68" ht="20.100000000000001" customHeight="1" x14ac:dyDescent="0.25">
      <c r="BK4462" s="137">
        <v>3615</v>
      </c>
      <c r="BL4462" s="137">
        <f t="shared" si="710"/>
        <v>23.129599999998497</v>
      </c>
      <c r="BM4462" s="137">
        <f t="shared" si="711"/>
        <v>1.6182335365005219E-3</v>
      </c>
      <c r="BN4462" s="137">
        <f t="shared" si="712"/>
        <v>4.1528448224701156E-6</v>
      </c>
      <c r="BO4462" s="137">
        <f t="shared" si="713"/>
        <v>4.1528448224701156E-6</v>
      </c>
      <c r="BP4462" s="137" t="str">
        <f t="shared" si="709"/>
        <v/>
      </c>
    </row>
    <row r="4463" spans="63:68" ht="20.100000000000001" customHeight="1" x14ac:dyDescent="0.25">
      <c r="BK4463" s="137">
        <v>3616</v>
      </c>
      <c r="BL4463" s="137">
        <f t="shared" si="710"/>
        <v>23.135999999998496</v>
      </c>
      <c r="BM4463" s="137">
        <f t="shared" si="711"/>
        <v>1.6140806916780518E-3</v>
      </c>
      <c r="BN4463" s="137">
        <f t="shared" si="712"/>
        <v>4.1424407272460956E-6</v>
      </c>
      <c r="BO4463" s="137">
        <f t="shared" si="713"/>
        <v>4.1424407272460956E-6</v>
      </c>
      <c r="BP4463" s="137" t="str">
        <f t="shared" si="709"/>
        <v/>
      </c>
    </row>
    <row r="4464" spans="63:68" ht="20.100000000000001" customHeight="1" x14ac:dyDescent="0.25">
      <c r="BK4464" s="137">
        <v>3617</v>
      </c>
      <c r="BL4464" s="137">
        <f t="shared" si="710"/>
        <v>23.142399999998496</v>
      </c>
      <c r="BM4464" s="137">
        <f t="shared" si="711"/>
        <v>1.6099382509508057E-3</v>
      </c>
      <c r="BN4464" s="137">
        <f t="shared" si="712"/>
        <v>4.1320619070721407E-6</v>
      </c>
      <c r="BO4464" s="137">
        <f t="shared" si="713"/>
        <v>4.1320619070721407E-6</v>
      </c>
      <c r="BP4464" s="137" t="str">
        <f t="shared" si="709"/>
        <v/>
      </c>
    </row>
    <row r="4465" spans="63:68" ht="20.100000000000001" customHeight="1" x14ac:dyDescent="0.25">
      <c r="BK4465" s="137">
        <v>3618</v>
      </c>
      <c r="BL4465" s="137">
        <f t="shared" si="710"/>
        <v>23.148799999998495</v>
      </c>
      <c r="BM4465" s="137">
        <f t="shared" si="711"/>
        <v>1.6058061890437336E-3</v>
      </c>
      <c r="BN4465" s="137">
        <f t="shared" si="712"/>
        <v>4.121708303032488E-6</v>
      </c>
      <c r="BO4465" s="137">
        <f t="shared" si="713"/>
        <v>4.121708303032488E-6</v>
      </c>
      <c r="BP4465" s="137" t="str">
        <f t="shared" si="709"/>
        <v/>
      </c>
    </row>
    <row r="4466" spans="63:68" ht="20.100000000000001" customHeight="1" x14ac:dyDescent="0.25">
      <c r="BK4466" s="137">
        <v>3619</v>
      </c>
      <c r="BL4466" s="137">
        <f t="shared" si="710"/>
        <v>23.155199999998494</v>
      </c>
      <c r="BM4466" s="137">
        <f t="shared" si="711"/>
        <v>1.6016844807407011E-3</v>
      </c>
      <c r="BN4466" s="137">
        <f t="shared" si="712"/>
        <v>4.1113798563182768E-6</v>
      </c>
      <c r="BO4466" s="137">
        <f t="shared" si="713"/>
        <v>4.1113798563182768E-6</v>
      </c>
      <c r="BP4466" s="137" t="str">
        <f t="shared" si="709"/>
        <v/>
      </c>
    </row>
    <row r="4467" spans="63:68" ht="20.100000000000001" customHeight="1" x14ac:dyDescent="0.25">
      <c r="BK4467" s="137">
        <v>3620</v>
      </c>
      <c r="BL4467" s="137">
        <f t="shared" si="710"/>
        <v>23.161599999998494</v>
      </c>
      <c r="BM4467" s="137">
        <f t="shared" si="711"/>
        <v>1.5975731008843828E-3</v>
      </c>
      <c r="BN4467" s="137">
        <f t="shared" si="712"/>
        <v>4.1010765082687486E-6</v>
      </c>
      <c r="BO4467" s="137">
        <f t="shared" si="713"/>
        <v>4.1010765082687486E-6</v>
      </c>
      <c r="BP4467" s="137" t="str">
        <f t="shared" si="709"/>
        <v/>
      </c>
    </row>
    <row r="4468" spans="63:68" ht="20.100000000000001" customHeight="1" x14ac:dyDescent="0.25">
      <c r="BK4468" s="137">
        <v>3621</v>
      </c>
      <c r="BL4468" s="137">
        <f t="shared" si="710"/>
        <v>23.167999999998493</v>
      </c>
      <c r="BM4468" s="137">
        <f t="shared" si="711"/>
        <v>1.593472024376114E-3</v>
      </c>
      <c r="BN4468" s="137">
        <f t="shared" si="712"/>
        <v>4.0907982003447925E-6</v>
      </c>
      <c r="BO4468" s="137">
        <f t="shared" si="713"/>
        <v>4.0907982003447925E-6</v>
      </c>
      <c r="BP4468" s="137" t="str">
        <f t="shared" si="709"/>
        <v/>
      </c>
    </row>
    <row r="4469" spans="63:68" ht="20.100000000000001" customHeight="1" x14ac:dyDescent="0.25">
      <c r="BK4469" s="137">
        <v>3622</v>
      </c>
      <c r="BL4469" s="137">
        <f t="shared" si="710"/>
        <v>23.174399999998492</v>
      </c>
      <c r="BM4469" s="137">
        <f t="shared" si="711"/>
        <v>1.5893812261757693E-3</v>
      </c>
      <c r="BN4469" s="137">
        <f t="shared" si="712"/>
        <v>4.080544874142172E-6</v>
      </c>
      <c r="BO4469" s="137">
        <f t="shared" si="713"/>
        <v>4.080544874142172E-6</v>
      </c>
      <c r="BP4469" s="137" t="str">
        <f t="shared" si="709"/>
        <v/>
      </c>
    </row>
    <row r="4470" spans="63:68" ht="20.100000000000001" customHeight="1" x14ac:dyDescent="0.25">
      <c r="BK4470" s="137">
        <v>3623</v>
      </c>
      <c r="BL4470" s="137">
        <f t="shared" si="710"/>
        <v>23.180799999998492</v>
      </c>
      <c r="BM4470" s="137">
        <f t="shared" si="711"/>
        <v>1.5853006813016271E-3</v>
      </c>
      <c r="BN4470" s="137">
        <f t="shared" si="712"/>
        <v>4.0703164713726606E-6</v>
      </c>
      <c r="BO4470" s="137">
        <f t="shared" si="713"/>
        <v>4.0703164713726606E-6</v>
      </c>
      <c r="BP4470" s="137" t="str">
        <f t="shared" si="709"/>
        <v/>
      </c>
    </row>
    <row r="4471" spans="63:68" ht="20.100000000000001" customHeight="1" x14ac:dyDescent="0.25">
      <c r="BK4471" s="137">
        <v>3624</v>
      </c>
      <c r="BL4471" s="137">
        <f t="shared" si="710"/>
        <v>23.187199999998491</v>
      </c>
      <c r="BM4471" s="137">
        <f t="shared" si="711"/>
        <v>1.5812303648302544E-3</v>
      </c>
      <c r="BN4471" s="137">
        <f t="shared" si="712"/>
        <v>4.0601129338930977E-6</v>
      </c>
      <c r="BO4471" s="137">
        <f t="shared" si="713"/>
        <v>4.0601129338930977E-6</v>
      </c>
      <c r="BP4471" s="137" t="str">
        <f t="shared" si="709"/>
        <v/>
      </c>
    </row>
    <row r="4472" spans="63:68" ht="20.100000000000001" customHeight="1" x14ac:dyDescent="0.25">
      <c r="BK4472" s="137">
        <v>3625</v>
      </c>
      <c r="BL4472" s="137">
        <f t="shared" si="710"/>
        <v>23.19359999999849</v>
      </c>
      <c r="BM4472" s="137">
        <f t="shared" si="711"/>
        <v>1.5771702518963613E-3</v>
      </c>
      <c r="BN4472" s="137">
        <f t="shared" si="712"/>
        <v>4.0499342036728631E-6</v>
      </c>
      <c r="BO4472" s="137">
        <f t="shared" si="713"/>
        <v>4.0499342036728631E-6</v>
      </c>
      <c r="BP4472" s="137" t="str">
        <f t="shared" si="709"/>
        <v/>
      </c>
    </row>
    <row r="4473" spans="63:68" ht="20.100000000000001" customHeight="1" x14ac:dyDescent="0.25">
      <c r="BK4473" s="137">
        <v>3626</v>
      </c>
      <c r="BL4473" s="137">
        <f t="shared" si="710"/>
        <v>23.199999999998489</v>
      </c>
      <c r="BM4473" s="137">
        <f t="shared" si="711"/>
        <v>1.5731203176926885E-3</v>
      </c>
      <c r="BN4473" s="137">
        <f t="shared" si="712"/>
        <v>4.0397802228155609E-6</v>
      </c>
      <c r="BO4473" s="137">
        <f t="shared" si="713"/>
        <v>4.0397802228155609E-6</v>
      </c>
      <c r="BP4473" s="137" t="str">
        <f t="shared" si="709"/>
        <v/>
      </c>
    </row>
    <row r="4474" spans="63:68" ht="20.100000000000001" customHeight="1" x14ac:dyDescent="0.25">
      <c r="BK4474" s="137">
        <v>3627</v>
      </c>
      <c r="BL4474" s="137">
        <f t="shared" si="710"/>
        <v>23.206399999998489</v>
      </c>
      <c r="BM4474" s="137">
        <f t="shared" si="711"/>
        <v>1.5690805374698729E-3</v>
      </c>
      <c r="BN4474" s="137">
        <f t="shared" si="712"/>
        <v>4.0296509335598866E-6</v>
      </c>
      <c r="BO4474" s="137">
        <f t="shared" si="713"/>
        <v>4.0296509335598866E-6</v>
      </c>
      <c r="BP4474" s="137" t="str">
        <f t="shared" si="709"/>
        <v/>
      </c>
    </row>
    <row r="4475" spans="63:68" ht="20.100000000000001" customHeight="1" x14ac:dyDescent="0.25">
      <c r="BK4475" s="137">
        <v>3628</v>
      </c>
      <c r="BL4475" s="137">
        <f t="shared" si="710"/>
        <v>23.212799999998488</v>
      </c>
      <c r="BM4475" s="137">
        <f t="shared" si="711"/>
        <v>1.565050886536313E-3</v>
      </c>
      <c r="BN4475" s="137">
        <f t="shared" si="712"/>
        <v>4.0195462782553412E-6</v>
      </c>
      <c r="BO4475" s="137">
        <f t="shared" si="713"/>
        <v>4.0195462782553412E-6</v>
      </c>
      <c r="BP4475" s="137" t="str">
        <f t="shared" si="709"/>
        <v/>
      </c>
    </row>
    <row r="4476" spans="63:68" ht="20.100000000000001" customHeight="1" x14ac:dyDescent="0.25">
      <c r="BK4476" s="137">
        <v>3629</v>
      </c>
      <c r="BL4476" s="137">
        <f t="shared" si="710"/>
        <v>23.219199999998487</v>
      </c>
      <c r="BM4476" s="137">
        <f t="shared" si="711"/>
        <v>1.5610313402580577E-3</v>
      </c>
      <c r="BN4476" s="137">
        <f t="shared" si="712"/>
        <v>4.009466199392589E-6</v>
      </c>
      <c r="BO4476" s="137">
        <f t="shared" si="713"/>
        <v>4.009466199392589E-6</v>
      </c>
      <c r="BP4476" s="137" t="str">
        <f t="shared" si="709"/>
        <v/>
      </c>
    </row>
    <row r="4477" spans="63:68" ht="20.100000000000001" customHeight="1" x14ac:dyDescent="0.25">
      <c r="BK4477" s="137">
        <v>3630</v>
      </c>
      <c r="BL4477" s="137">
        <f t="shared" si="710"/>
        <v>23.225599999998487</v>
      </c>
      <c r="BM4477" s="137">
        <f t="shared" si="711"/>
        <v>1.5570218740586651E-3</v>
      </c>
      <c r="BN4477" s="137">
        <f t="shared" si="712"/>
        <v>3.9994106395824236E-6</v>
      </c>
      <c r="BO4477" s="137">
        <f t="shared" si="713"/>
        <v>3.9994106395824236E-6</v>
      </c>
      <c r="BP4477" s="137" t="str">
        <f t="shared" si="709"/>
        <v/>
      </c>
    </row>
    <row r="4478" spans="63:68" ht="20.100000000000001" customHeight="1" x14ac:dyDescent="0.25">
      <c r="BK4478" s="137">
        <v>3631</v>
      </c>
      <c r="BL4478" s="137">
        <f t="shared" si="710"/>
        <v>23.231999999998486</v>
      </c>
      <c r="BM4478" s="137">
        <f t="shared" si="711"/>
        <v>1.5530224634190827E-3</v>
      </c>
      <c r="BN4478" s="137">
        <f t="shared" si="712"/>
        <v>3.9893795415666105E-6</v>
      </c>
      <c r="BO4478" s="137">
        <f t="shared" si="713"/>
        <v>3.9893795415666105E-6</v>
      </c>
      <c r="BP4478" s="137" t="str">
        <f t="shared" si="709"/>
        <v/>
      </c>
    </row>
    <row r="4479" spans="63:68" ht="20.100000000000001" customHeight="1" x14ac:dyDescent="0.25">
      <c r="BK4479" s="137">
        <v>3632</v>
      </c>
      <c r="BL4479" s="137">
        <f t="shared" si="710"/>
        <v>23.238399999998485</v>
      </c>
      <c r="BM4479" s="137">
        <f t="shared" si="711"/>
        <v>1.5490330838775161E-3</v>
      </c>
      <c r="BN4479" s="137">
        <f t="shared" si="712"/>
        <v>3.979372848202491E-6</v>
      </c>
      <c r="BO4479" s="137">
        <f t="shared" si="713"/>
        <v>3.979372848202491E-6</v>
      </c>
      <c r="BP4479" s="137" t="str">
        <f t="shared" si="709"/>
        <v/>
      </c>
    </row>
    <row r="4480" spans="63:68" ht="20.100000000000001" customHeight="1" x14ac:dyDescent="0.25">
      <c r="BK4480" s="137">
        <v>3633</v>
      </c>
      <c r="BL4480" s="137">
        <f t="shared" si="710"/>
        <v>23.244799999998484</v>
      </c>
      <c r="BM4480" s="137">
        <f t="shared" si="711"/>
        <v>1.5450537110293136E-3</v>
      </c>
      <c r="BN4480" s="137">
        <f t="shared" si="712"/>
        <v>3.9693905024874854E-6</v>
      </c>
      <c r="BO4480" s="137">
        <f t="shared" si="713"/>
        <v>3.9693905024874854E-6</v>
      </c>
      <c r="BP4480" s="137" t="str">
        <f t="shared" si="709"/>
        <v/>
      </c>
    </row>
    <row r="4481" spans="63:68" ht="20.100000000000001" customHeight="1" x14ac:dyDescent="0.25">
      <c r="BK4481" s="137">
        <v>3634</v>
      </c>
      <c r="BL4481" s="137">
        <f t="shared" si="710"/>
        <v>23.251199999998484</v>
      </c>
      <c r="BM4481" s="137">
        <f t="shared" si="711"/>
        <v>1.5410843205268261E-3</v>
      </c>
      <c r="BN4481" s="137">
        <f t="shared" si="712"/>
        <v>3.9594324475350235E-6</v>
      </c>
      <c r="BO4481" s="137">
        <f t="shared" si="713"/>
        <v>3.9594324475350235E-6</v>
      </c>
      <c r="BP4481" s="137" t="str">
        <f t="shared" si="709"/>
        <v/>
      </c>
    </row>
    <row r="4482" spans="63:68" ht="20.100000000000001" customHeight="1" x14ac:dyDescent="0.25">
      <c r="BK4482" s="137">
        <v>3635</v>
      </c>
      <c r="BL4482" s="137">
        <f t="shared" si="710"/>
        <v>23.257599999998483</v>
      </c>
      <c r="BM4482" s="137">
        <f t="shared" si="711"/>
        <v>1.5371248880792911E-3</v>
      </c>
      <c r="BN4482" s="137">
        <f t="shared" si="712"/>
        <v>3.94949862659341E-6</v>
      </c>
      <c r="BO4482" s="137">
        <f t="shared" si="713"/>
        <v>3.94949862659341E-6</v>
      </c>
      <c r="BP4482" s="137" t="str">
        <f t="shared" si="709"/>
        <v/>
      </c>
    </row>
    <row r="4483" spans="63:68" ht="20.100000000000001" customHeight="1" x14ac:dyDescent="0.25">
      <c r="BK4483" s="137">
        <v>3636</v>
      </c>
      <c r="BL4483" s="137">
        <f t="shared" si="710"/>
        <v>23.263999999998482</v>
      </c>
      <c r="BM4483" s="137">
        <f t="shared" si="711"/>
        <v>1.5331753894526976E-3</v>
      </c>
      <c r="BN4483" s="137">
        <f t="shared" si="712"/>
        <v>3.9395889830165509E-6</v>
      </c>
      <c r="BO4483" s="137">
        <f t="shared" si="713"/>
        <v>3.9395889830165509E-6</v>
      </c>
      <c r="BP4483" s="137" t="str">
        <f t="shared" si="709"/>
        <v/>
      </c>
    </row>
    <row r="4484" spans="63:68" ht="20.100000000000001" customHeight="1" x14ac:dyDescent="0.25">
      <c r="BK4484" s="137">
        <v>3637</v>
      </c>
      <c r="BL4484" s="137">
        <f t="shared" si="710"/>
        <v>23.270399999998482</v>
      </c>
      <c r="BM4484" s="137">
        <f t="shared" si="711"/>
        <v>1.5292358004696811E-3</v>
      </c>
      <c r="BN4484" s="137">
        <f t="shared" si="712"/>
        <v>3.9297034603086225E-6</v>
      </c>
      <c r="BO4484" s="137">
        <f t="shared" si="713"/>
        <v>3.9297034603086225E-6</v>
      </c>
      <c r="BP4484" s="137" t="str">
        <f t="shared" si="709"/>
        <v/>
      </c>
    </row>
    <row r="4485" spans="63:68" ht="20.100000000000001" customHeight="1" x14ac:dyDescent="0.25">
      <c r="BK4485" s="137">
        <v>3638</v>
      </c>
      <c r="BL4485" s="137">
        <f t="shared" si="710"/>
        <v>23.276799999998481</v>
      </c>
      <c r="BM4485" s="137">
        <f t="shared" si="711"/>
        <v>1.5253060970093725E-3</v>
      </c>
      <c r="BN4485" s="137">
        <f t="shared" si="712"/>
        <v>3.9198420020841729E-6</v>
      </c>
      <c r="BO4485" s="137">
        <f t="shared" si="713"/>
        <v>3.9198420020841729E-6</v>
      </c>
      <c r="BP4485" s="137" t="str">
        <f t="shared" si="709"/>
        <v/>
      </c>
    </row>
    <row r="4486" spans="63:68" ht="20.100000000000001" customHeight="1" x14ac:dyDescent="0.25">
      <c r="BK4486" s="137">
        <v>3639</v>
      </c>
      <c r="BL4486" s="137">
        <f t="shared" si="710"/>
        <v>23.28319999999848</v>
      </c>
      <c r="BM4486" s="137">
        <f t="shared" si="711"/>
        <v>1.5213862550072883E-3</v>
      </c>
      <c r="BN4486" s="137">
        <f t="shared" si="712"/>
        <v>3.9100045520806988E-6</v>
      </c>
      <c r="BO4486" s="137">
        <f t="shared" si="713"/>
        <v>3.9100045520806988E-6</v>
      </c>
      <c r="BP4486" s="137" t="str">
        <f t="shared" si="709"/>
        <v/>
      </c>
    </row>
    <row r="4487" spans="63:68" ht="20.100000000000001" customHeight="1" x14ac:dyDescent="0.25">
      <c r="BK4487" s="137">
        <v>3640</v>
      </c>
      <c r="BL4487" s="137">
        <f t="shared" si="710"/>
        <v>23.28959999999848</v>
      </c>
      <c r="BM4487" s="137">
        <f t="shared" si="711"/>
        <v>1.5174762504552076E-3</v>
      </c>
      <c r="BN4487" s="137">
        <f t="shared" si="712"/>
        <v>3.9001910541653674E-6</v>
      </c>
      <c r="BO4487" s="137">
        <f t="shared" si="713"/>
        <v>3.9001910541653674E-6</v>
      </c>
      <c r="BP4487" s="137" t="str">
        <f t="shared" si="709"/>
        <v/>
      </c>
    </row>
    <row r="4488" spans="63:68" ht="20.100000000000001" customHeight="1" x14ac:dyDescent="0.25">
      <c r="BK4488" s="137">
        <v>3641</v>
      </c>
      <c r="BL4488" s="137">
        <f t="shared" si="710"/>
        <v>23.295999999998479</v>
      </c>
      <c r="BM4488" s="137">
        <f t="shared" si="711"/>
        <v>1.5135760594010422E-3</v>
      </c>
      <c r="BN4488" s="137">
        <f t="shared" si="712"/>
        <v>3.8904014523278609E-6</v>
      </c>
      <c r="BO4488" s="137">
        <f t="shared" si="713"/>
        <v>3.8904014523278609E-6</v>
      </c>
      <c r="BP4488" s="137" t="str">
        <f t="shared" si="709"/>
        <v/>
      </c>
    </row>
    <row r="4489" spans="63:68" ht="20.100000000000001" customHeight="1" x14ac:dyDescent="0.25">
      <c r="BK4489" s="137">
        <v>3642</v>
      </c>
      <c r="BL4489" s="137">
        <f t="shared" si="710"/>
        <v>23.302399999998478</v>
      </c>
      <c r="BM4489" s="137">
        <f t="shared" si="711"/>
        <v>1.5096856579487144E-3</v>
      </c>
      <c r="BN4489" s="137">
        <f t="shared" si="712"/>
        <v>3.8806356906816771E-6</v>
      </c>
      <c r="BO4489" s="137">
        <f t="shared" si="713"/>
        <v>3.8806356906816771E-6</v>
      </c>
      <c r="BP4489" s="137" t="str">
        <f t="shared" si="709"/>
        <v/>
      </c>
    </row>
    <row r="4490" spans="63:68" ht="20.100000000000001" customHeight="1" x14ac:dyDescent="0.25">
      <c r="BK4490" s="137">
        <v>3643</v>
      </c>
      <c r="BL4490" s="137">
        <f t="shared" si="710"/>
        <v>23.308799999998477</v>
      </c>
      <c r="BM4490" s="137">
        <f t="shared" si="711"/>
        <v>1.5058050222580327E-3</v>
      </c>
      <c r="BN4490" s="137">
        <f t="shared" si="712"/>
        <v>3.8708937134649974E-6</v>
      </c>
      <c r="BO4490" s="137">
        <f t="shared" si="713"/>
        <v>3.8708937134649974E-6</v>
      </c>
      <c r="BP4490" s="137" t="str">
        <f t="shared" si="709"/>
        <v/>
      </c>
    </row>
    <row r="4491" spans="63:68" ht="20.100000000000001" customHeight="1" x14ac:dyDescent="0.25">
      <c r="BK4491" s="137">
        <v>3644</v>
      </c>
      <c r="BL4491" s="137">
        <f t="shared" si="710"/>
        <v>23.315199999998477</v>
      </c>
      <c r="BM4491" s="137">
        <f t="shared" si="711"/>
        <v>1.5019341285445677E-3</v>
      </c>
      <c r="BN4491" s="137">
        <f t="shared" si="712"/>
        <v>3.8611754650317957E-6</v>
      </c>
      <c r="BO4491" s="137">
        <f t="shared" si="713"/>
        <v>3.8611754650317957E-6</v>
      </c>
      <c r="BP4491" s="137" t="str">
        <f t="shared" si="709"/>
        <v/>
      </c>
    </row>
    <row r="4492" spans="63:68" ht="20.100000000000001" customHeight="1" x14ac:dyDescent="0.25">
      <c r="BK4492" s="137">
        <v>3645</v>
      </c>
      <c r="BL4492" s="137">
        <f t="shared" si="710"/>
        <v>23.321599999998476</v>
      </c>
      <c r="BM4492" s="137">
        <f t="shared" si="711"/>
        <v>1.4980729530795359E-3</v>
      </c>
      <c r="BN4492" s="137">
        <f t="shared" si="712"/>
        <v>3.8514808898711377E-6</v>
      </c>
      <c r="BO4492" s="137">
        <f t="shared" si="713"/>
        <v>3.8514808898711377E-6</v>
      </c>
      <c r="BP4492" s="137" t="str">
        <f t="shared" si="709"/>
        <v/>
      </c>
    </row>
    <row r="4493" spans="63:68" ht="20.100000000000001" customHeight="1" x14ac:dyDescent="0.25">
      <c r="BK4493" s="137">
        <v>3646</v>
      </c>
      <c r="BL4493" s="137">
        <f t="shared" si="710"/>
        <v>23.327999999998475</v>
      </c>
      <c r="BM4493" s="137">
        <f t="shared" si="711"/>
        <v>1.4942214721896648E-3</v>
      </c>
      <c r="BN4493" s="137">
        <f t="shared" si="712"/>
        <v>3.8418099325878818E-6</v>
      </c>
      <c r="BO4493" s="137">
        <f t="shared" si="713"/>
        <v>3.8418099325878818E-6</v>
      </c>
      <c r="BP4493" s="137" t="str">
        <f t="shared" si="709"/>
        <v/>
      </c>
    </row>
    <row r="4494" spans="63:68" ht="20.100000000000001" customHeight="1" x14ac:dyDescent="0.25">
      <c r="BK4494" s="137">
        <v>3647</v>
      </c>
      <c r="BL4494" s="137">
        <f t="shared" si="710"/>
        <v>23.334399999998475</v>
      </c>
      <c r="BM4494" s="137">
        <f t="shared" si="711"/>
        <v>1.4903796622570769E-3</v>
      </c>
      <c r="BN4494" s="137">
        <f t="shared" si="712"/>
        <v>3.8321625379028959E-6</v>
      </c>
      <c r="BO4494" s="137">
        <f t="shared" si="713"/>
        <v>3.8321625379028959E-6</v>
      </c>
      <c r="BP4494" s="137" t="str">
        <f t="shared" si="709"/>
        <v/>
      </c>
    </row>
    <row r="4495" spans="63:68" ht="20.100000000000001" customHeight="1" x14ac:dyDescent="0.25">
      <c r="BK4495" s="137">
        <v>3648</v>
      </c>
      <c r="BL4495" s="137">
        <f t="shared" si="710"/>
        <v>23.340799999998474</v>
      </c>
      <c r="BM4495" s="137">
        <f t="shared" si="711"/>
        <v>1.486547499719174E-3</v>
      </c>
      <c r="BN4495" s="137">
        <f t="shared" si="712"/>
        <v>3.8225386506721398E-6</v>
      </c>
      <c r="BO4495" s="137">
        <f t="shared" si="713"/>
        <v>3.8225386506721398E-6</v>
      </c>
      <c r="BP4495" s="137" t="str">
        <f t="shared" si="709"/>
        <v/>
      </c>
    </row>
    <row r="4496" spans="63:68" ht="20.100000000000001" customHeight="1" x14ac:dyDescent="0.25">
      <c r="BK4496" s="137">
        <v>3649</v>
      </c>
      <c r="BL4496" s="137">
        <f t="shared" si="710"/>
        <v>23.347199999998473</v>
      </c>
      <c r="BM4496" s="137">
        <f t="shared" si="711"/>
        <v>1.4827249610685018E-3</v>
      </c>
      <c r="BN4496" s="137">
        <f t="shared" si="712"/>
        <v>3.8129382158706183E-6</v>
      </c>
      <c r="BO4496" s="137">
        <f t="shared" si="713"/>
        <v>3.8129382158706183E-6</v>
      </c>
      <c r="BP4496" s="137" t="str">
        <f t="shared" ref="BP4496:BP4559" si="714">IF($BM4496&lt;(1-$BI$860),$BN4496,"")</f>
        <v/>
      </c>
    </row>
    <row r="4497" spans="63:68" ht="20.100000000000001" customHeight="1" x14ac:dyDescent="0.25">
      <c r="BK4497" s="137">
        <v>3650</v>
      </c>
      <c r="BL4497" s="137">
        <f t="shared" si="710"/>
        <v>23.353599999998472</v>
      </c>
      <c r="BM4497" s="137">
        <f t="shared" si="711"/>
        <v>1.4789120228526312E-3</v>
      </c>
      <c r="BN4497" s="137">
        <f t="shared" si="712"/>
        <v>3.8033611785819738E-6</v>
      </c>
      <c r="BO4497" s="137">
        <f t="shared" si="713"/>
        <v>3.8033611785819738E-6</v>
      </c>
      <c r="BP4497" s="137" t="str">
        <f t="shared" si="714"/>
        <v/>
      </c>
    </row>
    <row r="4498" spans="63:68" ht="20.100000000000001" customHeight="1" x14ac:dyDescent="0.25">
      <c r="BK4498" s="137">
        <v>3651</v>
      </c>
      <c r="BL4498" s="137">
        <f t="shared" si="710"/>
        <v>23.359999999998472</v>
      </c>
      <c r="BM4498" s="137">
        <f t="shared" si="711"/>
        <v>1.4751086616740493E-3</v>
      </c>
      <c r="BN4498" s="137">
        <f t="shared" si="712"/>
        <v>3.7938074840303607E-6</v>
      </c>
      <c r="BO4498" s="137">
        <f t="shared" si="713"/>
        <v>3.7938074840303607E-6</v>
      </c>
      <c r="BP4498" s="137" t="str">
        <f t="shared" si="714"/>
        <v/>
      </c>
    </row>
    <row r="4499" spans="63:68" ht="20.100000000000001" customHeight="1" x14ac:dyDescent="0.25">
      <c r="BK4499" s="137">
        <v>3652</v>
      </c>
      <c r="BL4499" s="137">
        <f t="shared" si="710"/>
        <v>23.366399999998471</v>
      </c>
      <c r="BM4499" s="137">
        <f t="shared" si="711"/>
        <v>1.4713148541900189E-3</v>
      </c>
      <c r="BN4499" s="137">
        <f t="shared" si="712"/>
        <v>3.7842770775468361E-6</v>
      </c>
      <c r="BO4499" s="137">
        <f t="shared" si="713"/>
        <v>3.7842770775468361E-6</v>
      </c>
      <c r="BP4499" s="137" t="str">
        <f t="shared" si="714"/>
        <v/>
      </c>
    </row>
    <row r="4500" spans="63:68" ht="20.100000000000001" customHeight="1" x14ac:dyDescent="0.25">
      <c r="BK4500" s="137">
        <v>3653</v>
      </c>
      <c r="BL4500" s="137">
        <f t="shared" si="710"/>
        <v>23.37279999999847</v>
      </c>
      <c r="BM4500" s="137">
        <f t="shared" si="711"/>
        <v>1.4675305771124721E-3</v>
      </c>
      <c r="BN4500" s="137">
        <f t="shared" si="712"/>
        <v>3.7747699045936455E-6</v>
      </c>
      <c r="BO4500" s="137">
        <f t="shared" si="713"/>
        <v>3.7747699045936455E-6</v>
      </c>
      <c r="BP4500" s="137" t="str">
        <f t="shared" si="714"/>
        <v/>
      </c>
    </row>
    <row r="4501" spans="63:68" ht="20.100000000000001" customHeight="1" x14ac:dyDescent="0.25">
      <c r="BK4501" s="137">
        <v>3654</v>
      </c>
      <c r="BL4501" s="137">
        <f t="shared" si="710"/>
        <v>23.37919999999847</v>
      </c>
      <c r="BM4501" s="137">
        <f t="shared" si="711"/>
        <v>1.4637558072078784E-3</v>
      </c>
      <c r="BN4501" s="137">
        <f t="shared" si="712"/>
        <v>3.7652859107431894E-6</v>
      </c>
      <c r="BO4501" s="137">
        <f t="shared" si="713"/>
        <v>3.7652859107431894E-6</v>
      </c>
      <c r="BP4501" s="137" t="str">
        <f t="shared" si="714"/>
        <v/>
      </c>
    </row>
    <row r="4502" spans="63:68" ht="20.100000000000001" customHeight="1" x14ac:dyDescent="0.25">
      <c r="BK4502" s="137">
        <v>3655</v>
      </c>
      <c r="BL4502" s="137">
        <f t="shared" si="710"/>
        <v>23.385599999998469</v>
      </c>
      <c r="BM4502" s="137">
        <f t="shared" si="711"/>
        <v>1.4599905212971352E-3</v>
      </c>
      <c r="BN4502" s="137">
        <f t="shared" si="712"/>
        <v>3.7558250417003575E-6</v>
      </c>
      <c r="BO4502" s="137">
        <f t="shared" si="713"/>
        <v>3.7558250417003575E-6</v>
      </c>
      <c r="BP4502" s="137" t="str">
        <f t="shared" si="714"/>
        <v/>
      </c>
    </row>
    <row r="4503" spans="63:68" ht="20.100000000000001" customHeight="1" x14ac:dyDescent="0.25">
      <c r="BK4503" s="137">
        <v>3656</v>
      </c>
      <c r="BL4503" s="137">
        <f t="shared" si="710"/>
        <v>23.391999999998468</v>
      </c>
      <c r="BM4503" s="137">
        <f t="shared" si="711"/>
        <v>1.4562346962554349E-3</v>
      </c>
      <c r="BN4503" s="137">
        <f t="shared" si="712"/>
        <v>3.7463872432747739E-6</v>
      </c>
      <c r="BO4503" s="137">
        <f t="shared" si="713"/>
        <v>3.7463872432747739E-6</v>
      </c>
      <c r="BP4503" s="137" t="str">
        <f t="shared" si="714"/>
        <v/>
      </c>
    </row>
    <row r="4504" spans="63:68" ht="20.100000000000001" customHeight="1" x14ac:dyDescent="0.25">
      <c r="BK4504" s="137">
        <v>3657</v>
      </c>
      <c r="BL4504" s="137">
        <f t="shared" si="710"/>
        <v>23.398399999998468</v>
      </c>
      <c r="BM4504" s="137">
        <f t="shared" si="711"/>
        <v>1.4524883090121601E-3</v>
      </c>
      <c r="BN4504" s="137">
        <f t="shared" si="712"/>
        <v>3.7369724614163581E-6</v>
      </c>
      <c r="BO4504" s="137">
        <f t="shared" si="713"/>
        <v>3.7369724614163581E-6</v>
      </c>
      <c r="BP4504" s="137" t="str">
        <f t="shared" si="714"/>
        <v/>
      </c>
    </row>
    <row r="4505" spans="63:68" ht="20.100000000000001" customHeight="1" x14ac:dyDescent="0.25">
      <c r="BK4505" s="137">
        <v>3658</v>
      </c>
      <c r="BL4505" s="137">
        <f t="shared" si="710"/>
        <v>23.404799999998467</v>
      </c>
      <c r="BM4505" s="137">
        <f t="shared" si="711"/>
        <v>1.4487513365507437E-3</v>
      </c>
      <c r="BN4505" s="137">
        <f t="shared" si="712"/>
        <v>3.7275806421743427E-6</v>
      </c>
      <c r="BO4505" s="137">
        <f t="shared" si="713"/>
        <v>3.7275806421743427E-6</v>
      </c>
      <c r="BP4505" s="137" t="str">
        <f t="shared" si="714"/>
        <v/>
      </c>
    </row>
    <row r="4506" spans="63:68" ht="20.100000000000001" customHeight="1" x14ac:dyDescent="0.25">
      <c r="BK4506" s="137">
        <v>3659</v>
      </c>
      <c r="BL4506" s="137">
        <f t="shared" si="710"/>
        <v>23.411199999998466</v>
      </c>
      <c r="BM4506" s="137">
        <f t="shared" si="711"/>
        <v>1.4450237559085694E-3</v>
      </c>
      <c r="BN4506" s="137">
        <f t="shared" si="712"/>
        <v>3.7182117317306664E-6</v>
      </c>
      <c r="BO4506" s="137">
        <f t="shared" si="713"/>
        <v>3.7182117317306664E-6</v>
      </c>
      <c r="BP4506" s="137" t="str">
        <f t="shared" si="714"/>
        <v/>
      </c>
    </row>
    <row r="4507" spans="63:68" ht="20.100000000000001" customHeight="1" x14ac:dyDescent="0.25">
      <c r="BK4507" s="137">
        <v>3660</v>
      </c>
      <c r="BL4507" s="137">
        <f t="shared" si="710"/>
        <v>23.417599999998465</v>
      </c>
      <c r="BM4507" s="137">
        <f t="shared" si="711"/>
        <v>1.4413055441768387E-3</v>
      </c>
      <c r="BN4507" s="137">
        <f t="shared" si="712"/>
        <v>3.7088656763817601E-6</v>
      </c>
      <c r="BO4507" s="137">
        <f t="shared" si="713"/>
        <v>3.7088656763817601E-6</v>
      </c>
      <c r="BP4507" s="137" t="str">
        <f t="shared" si="714"/>
        <v/>
      </c>
    </row>
    <row r="4508" spans="63:68" ht="20.100000000000001" customHeight="1" x14ac:dyDescent="0.25">
      <c r="BK4508" s="137">
        <v>3661</v>
      </c>
      <c r="BL4508" s="137">
        <f t="shared" si="710"/>
        <v>23.423999999998465</v>
      </c>
      <c r="BM4508" s="137">
        <f t="shared" si="711"/>
        <v>1.437596678500457E-3</v>
      </c>
      <c r="BN4508" s="137">
        <f t="shared" si="712"/>
        <v>3.6995424225463522E-6</v>
      </c>
      <c r="BO4508" s="137">
        <f t="shared" si="713"/>
        <v>3.6995424225463522E-6</v>
      </c>
      <c r="BP4508" s="137" t="str">
        <f t="shared" si="714"/>
        <v/>
      </c>
    </row>
    <row r="4509" spans="63:68" ht="20.100000000000001" customHeight="1" x14ac:dyDescent="0.25">
      <c r="BK4509" s="137">
        <v>3662</v>
      </c>
      <c r="BL4509" s="137">
        <f t="shared" si="710"/>
        <v>23.430399999998464</v>
      </c>
      <c r="BM4509" s="137">
        <f t="shared" si="711"/>
        <v>1.4338971360779106E-3</v>
      </c>
      <c r="BN4509" s="137">
        <f t="shared" si="712"/>
        <v>3.6902419167533264E-6</v>
      </c>
      <c r="BO4509" s="137">
        <f t="shared" si="713"/>
        <v>3.6902419167533264E-6</v>
      </c>
      <c r="BP4509" s="137" t="str">
        <f t="shared" si="714"/>
        <v/>
      </c>
    </row>
    <row r="4510" spans="63:68" ht="20.100000000000001" customHeight="1" x14ac:dyDescent="0.25">
      <c r="BK4510" s="137">
        <v>3663</v>
      </c>
      <c r="BL4510" s="137">
        <f t="shared" si="710"/>
        <v>23.436799999998463</v>
      </c>
      <c r="BM4510" s="137">
        <f t="shared" si="711"/>
        <v>1.4302068941611573E-3</v>
      </c>
      <c r="BN4510" s="137">
        <f t="shared" si="712"/>
        <v>3.6809641056653568E-6</v>
      </c>
      <c r="BO4510" s="137">
        <f t="shared" si="713"/>
        <v>3.6809641056653568E-6</v>
      </c>
      <c r="BP4510" s="137" t="str">
        <f t="shared" si="714"/>
        <v/>
      </c>
    </row>
    <row r="4511" spans="63:68" ht="20.100000000000001" customHeight="1" x14ac:dyDescent="0.25">
      <c r="BK4511" s="137">
        <v>3664</v>
      </c>
      <c r="BL4511" s="137">
        <f t="shared" si="710"/>
        <v>23.443199999998463</v>
      </c>
      <c r="BM4511" s="137">
        <f t="shared" si="711"/>
        <v>1.4265259300554919E-3</v>
      </c>
      <c r="BN4511" s="137">
        <f t="shared" si="712"/>
        <v>3.6717089360439967E-6</v>
      </c>
      <c r="BO4511" s="137">
        <f t="shared" si="713"/>
        <v>3.6717089360439967E-6</v>
      </c>
      <c r="BP4511" s="137" t="str">
        <f t="shared" si="714"/>
        <v/>
      </c>
    </row>
    <row r="4512" spans="63:68" ht="20.100000000000001" customHeight="1" x14ac:dyDescent="0.25">
      <c r="BK4512" s="137">
        <v>3665</v>
      </c>
      <c r="BL4512" s="137">
        <f t="shared" si="710"/>
        <v>23.449599999998462</v>
      </c>
      <c r="BM4512" s="137">
        <f t="shared" si="711"/>
        <v>1.4228542211194479E-3</v>
      </c>
      <c r="BN4512" s="137">
        <f t="shared" si="712"/>
        <v>3.6624763547863249E-6</v>
      </c>
      <c r="BO4512" s="137">
        <f t="shared" si="713"/>
        <v>3.6624763547863249E-6</v>
      </c>
      <c r="BP4512" s="137" t="str">
        <f t="shared" si="714"/>
        <v/>
      </c>
    </row>
    <row r="4513" spans="63:68" ht="20.100000000000001" customHeight="1" x14ac:dyDescent="0.25">
      <c r="BK4513" s="137">
        <v>3666</v>
      </c>
      <c r="BL4513" s="137">
        <f t="shared" si="710"/>
        <v>23.455999999998461</v>
      </c>
      <c r="BM4513" s="137">
        <f t="shared" si="711"/>
        <v>1.4191917447646616E-3</v>
      </c>
      <c r="BN4513" s="137">
        <f t="shared" si="712"/>
        <v>3.6532663088978401E-6</v>
      </c>
      <c r="BO4513" s="137">
        <f t="shared" si="713"/>
        <v>3.6532663088978401E-6</v>
      </c>
      <c r="BP4513" s="137" t="str">
        <f t="shared" si="714"/>
        <v/>
      </c>
    </row>
    <row r="4514" spans="63:68" ht="20.100000000000001" customHeight="1" x14ac:dyDescent="0.25">
      <c r="BK4514" s="137">
        <v>3667</v>
      </c>
      <c r="BL4514" s="137">
        <f t="shared" si="710"/>
        <v>23.46239999999846</v>
      </c>
      <c r="BM4514" s="137">
        <f t="shared" si="711"/>
        <v>1.4155384784557638E-3</v>
      </c>
      <c r="BN4514" s="137">
        <f t="shared" si="712"/>
        <v>3.644078745505255E-6</v>
      </c>
      <c r="BO4514" s="137">
        <f t="shared" si="713"/>
        <v>3.644078745505255E-6</v>
      </c>
      <c r="BP4514" s="137" t="str">
        <f t="shared" si="714"/>
        <v/>
      </c>
    </row>
    <row r="4515" spans="63:68" ht="20.100000000000001" customHeight="1" x14ac:dyDescent="0.25">
      <c r="BK4515" s="137">
        <v>3668</v>
      </c>
      <c r="BL4515" s="137">
        <f t="shared" si="710"/>
        <v>23.46879999999846</v>
      </c>
      <c r="BM4515" s="137">
        <f t="shared" si="711"/>
        <v>1.4118943997102585E-3</v>
      </c>
      <c r="BN4515" s="137">
        <f t="shared" si="712"/>
        <v>3.6349136118486898E-6</v>
      </c>
      <c r="BO4515" s="137">
        <f t="shared" si="713"/>
        <v>3.6349136118486898E-6</v>
      </c>
      <c r="BP4515" s="137" t="str">
        <f t="shared" si="714"/>
        <v/>
      </c>
    </row>
    <row r="4516" spans="63:68" ht="20.100000000000001" customHeight="1" x14ac:dyDescent="0.25">
      <c r="BK4516" s="137">
        <v>3669</v>
      </c>
      <c r="BL4516" s="137">
        <f t="shared" si="710"/>
        <v>23.475199999998459</v>
      </c>
      <c r="BM4516" s="137">
        <f t="shared" si="711"/>
        <v>1.4082594860984098E-3</v>
      </c>
      <c r="BN4516" s="137">
        <f t="shared" si="712"/>
        <v>3.6257708552896954E-6</v>
      </c>
      <c r="BO4516" s="137">
        <f t="shared" si="713"/>
        <v>3.6257708552896954E-6</v>
      </c>
      <c r="BP4516" s="137" t="str">
        <f t="shared" si="714"/>
        <v/>
      </c>
    </row>
    <row r="4517" spans="63:68" ht="20.100000000000001" customHeight="1" x14ac:dyDescent="0.25">
      <c r="BK4517" s="137">
        <v>3670</v>
      </c>
      <c r="BL4517" s="137">
        <f t="shared" ref="BL4517:BL4580" si="715">BL4516+$BO$845</f>
        <v>23.481599999998458</v>
      </c>
      <c r="BM4517" s="137">
        <f t="shared" ref="BM4517:BM4580" si="716">_xlfn.CHISQ.DIST.RT(BL4517,7)</f>
        <v>1.4046337152431201E-3</v>
      </c>
      <c r="BN4517" s="137">
        <f t="shared" ref="BN4517:BN4580" si="717">BM4517-BM4518</f>
        <v>3.6166504233043142E-6</v>
      </c>
      <c r="BO4517" s="137">
        <f t="shared" ref="BO4517:BO4580" si="718">IF(BM4517&lt;(1-$BI$852),BN4517,"")</f>
        <v>3.6166504233043142E-6</v>
      </c>
      <c r="BP4517" s="137" t="str">
        <f t="shared" si="714"/>
        <v/>
      </c>
    </row>
    <row r="4518" spans="63:68" ht="20.100000000000001" customHeight="1" x14ac:dyDescent="0.25">
      <c r="BK4518" s="137">
        <v>3671</v>
      </c>
      <c r="BL4518" s="137">
        <f t="shared" si="715"/>
        <v>23.487999999998458</v>
      </c>
      <c r="BM4518" s="137">
        <f t="shared" si="716"/>
        <v>1.4010170648198158E-3</v>
      </c>
      <c r="BN4518" s="137">
        <f t="shared" si="717"/>
        <v>3.6075522634837313E-6</v>
      </c>
      <c r="BO4518" s="137">
        <f t="shared" si="718"/>
        <v>3.6075522634837313E-6</v>
      </c>
      <c r="BP4518" s="137" t="str">
        <f t="shared" si="714"/>
        <v/>
      </c>
    </row>
    <row r="4519" spans="63:68" ht="20.100000000000001" customHeight="1" x14ac:dyDescent="0.25">
      <c r="BK4519" s="137">
        <v>3672</v>
      </c>
      <c r="BL4519" s="137">
        <f t="shared" si="715"/>
        <v>23.494399999998457</v>
      </c>
      <c r="BM4519" s="137">
        <f t="shared" si="716"/>
        <v>1.3974095125563321E-3</v>
      </c>
      <c r="BN4519" s="137">
        <f t="shared" si="717"/>
        <v>3.5984763235405622E-6</v>
      </c>
      <c r="BO4519" s="137">
        <f t="shared" si="718"/>
        <v>3.5984763235405622E-6</v>
      </c>
      <c r="BP4519" s="137" t="str">
        <f t="shared" si="714"/>
        <v/>
      </c>
    </row>
    <row r="4520" spans="63:68" ht="20.100000000000001" customHeight="1" x14ac:dyDescent="0.25">
      <c r="BK4520" s="137">
        <v>3673</v>
      </c>
      <c r="BL4520" s="137">
        <f t="shared" si="715"/>
        <v>23.500799999998456</v>
      </c>
      <c r="BM4520" s="137">
        <f t="shared" si="716"/>
        <v>1.3938110362327915E-3</v>
      </c>
      <c r="BN4520" s="137">
        <f t="shared" si="717"/>
        <v>3.5894225512984445E-6</v>
      </c>
      <c r="BO4520" s="137">
        <f t="shared" si="718"/>
        <v>3.5894225512984445E-6</v>
      </c>
      <c r="BP4520" s="137" t="str">
        <f t="shared" si="714"/>
        <v/>
      </c>
    </row>
    <row r="4521" spans="63:68" ht="20.100000000000001" customHeight="1" x14ac:dyDescent="0.25">
      <c r="BK4521" s="137">
        <v>3674</v>
      </c>
      <c r="BL4521" s="137">
        <f t="shared" si="715"/>
        <v>23.507199999998456</v>
      </c>
      <c r="BM4521" s="137">
        <f t="shared" si="716"/>
        <v>1.3902216136814931E-3</v>
      </c>
      <c r="BN4521" s="137">
        <f t="shared" si="717"/>
        <v>3.5803908947039647E-6</v>
      </c>
      <c r="BO4521" s="137">
        <f t="shared" si="718"/>
        <v>3.5803908947039647E-6</v>
      </c>
      <c r="BP4521" s="137" t="str">
        <f t="shared" si="714"/>
        <v/>
      </c>
    </row>
    <row r="4522" spans="63:68" ht="20.100000000000001" customHeight="1" x14ac:dyDescent="0.25">
      <c r="BK4522" s="137">
        <v>3675</v>
      </c>
      <c r="BL4522" s="137">
        <f t="shared" si="715"/>
        <v>23.513599999998455</v>
      </c>
      <c r="BM4522" s="137">
        <f t="shared" si="716"/>
        <v>1.3866412227867891E-3</v>
      </c>
      <c r="BN4522" s="137">
        <f t="shared" si="717"/>
        <v>3.5713813018047567E-6</v>
      </c>
      <c r="BO4522" s="137">
        <f t="shared" si="718"/>
        <v>3.5713813018047567E-6</v>
      </c>
      <c r="BP4522" s="137" t="str">
        <f t="shared" si="714"/>
        <v/>
      </c>
    </row>
    <row r="4523" spans="63:68" ht="20.100000000000001" customHeight="1" x14ac:dyDescent="0.25">
      <c r="BK4523" s="137">
        <v>3676</v>
      </c>
      <c r="BL4523" s="137">
        <f t="shared" si="715"/>
        <v>23.519999999998454</v>
      </c>
      <c r="BM4523" s="137">
        <f t="shared" si="716"/>
        <v>1.3830698414849843E-3</v>
      </c>
      <c r="BN4523" s="137">
        <f t="shared" si="717"/>
        <v>3.5623937207822452E-6</v>
      </c>
      <c r="BO4523" s="137">
        <f t="shared" si="718"/>
        <v>3.5623937207822452E-6</v>
      </c>
      <c r="BP4523" s="137" t="str">
        <f t="shared" si="714"/>
        <v/>
      </c>
    </row>
    <row r="4524" spans="63:68" ht="20.100000000000001" customHeight="1" x14ac:dyDescent="0.25">
      <c r="BK4524" s="137">
        <v>3677</v>
      </c>
      <c r="BL4524" s="137">
        <f t="shared" si="715"/>
        <v>23.526399999998453</v>
      </c>
      <c r="BM4524" s="137">
        <f t="shared" si="716"/>
        <v>1.3795074477642021E-3</v>
      </c>
      <c r="BN4524" s="137">
        <f t="shared" si="717"/>
        <v>3.553428099921721E-6</v>
      </c>
      <c r="BO4524" s="137">
        <f t="shared" si="718"/>
        <v>3.553428099921721E-6</v>
      </c>
      <c r="BP4524" s="137" t="str">
        <f t="shared" si="714"/>
        <v/>
      </c>
    </row>
    <row r="4525" spans="63:68" ht="20.100000000000001" customHeight="1" x14ac:dyDescent="0.25">
      <c r="BK4525" s="137">
        <v>3678</v>
      </c>
      <c r="BL4525" s="137">
        <f t="shared" si="715"/>
        <v>23.532799999998453</v>
      </c>
      <c r="BM4525" s="137">
        <f t="shared" si="716"/>
        <v>1.3759540196642804E-3</v>
      </c>
      <c r="BN4525" s="137">
        <f t="shared" si="717"/>
        <v>3.5444843876229672E-6</v>
      </c>
      <c r="BO4525" s="137">
        <f t="shared" si="718"/>
        <v>3.5444843876229672E-6</v>
      </c>
      <c r="BP4525" s="137" t="str">
        <f t="shared" si="714"/>
        <v/>
      </c>
    </row>
    <row r="4526" spans="63:68" ht="20.100000000000001" customHeight="1" x14ac:dyDescent="0.25">
      <c r="BK4526" s="137">
        <v>3679</v>
      </c>
      <c r="BL4526" s="137">
        <f t="shared" si="715"/>
        <v>23.539199999998452</v>
      </c>
      <c r="BM4526" s="137">
        <f t="shared" si="716"/>
        <v>1.3724095352766574E-3</v>
      </c>
      <c r="BN4526" s="137">
        <f t="shared" si="717"/>
        <v>3.5355625324106667E-6</v>
      </c>
      <c r="BO4526" s="137">
        <f t="shared" si="718"/>
        <v>3.5355625324106667E-6</v>
      </c>
      <c r="BP4526" s="137" t="str">
        <f t="shared" si="714"/>
        <v/>
      </c>
    </row>
    <row r="4527" spans="63:68" ht="20.100000000000001" customHeight="1" x14ac:dyDescent="0.25">
      <c r="BK4527" s="137">
        <v>3680</v>
      </c>
      <c r="BL4527" s="137">
        <f t="shared" si="715"/>
        <v>23.545599999998451</v>
      </c>
      <c r="BM4527" s="137">
        <f t="shared" si="716"/>
        <v>1.3688739727442467E-3</v>
      </c>
      <c r="BN4527" s="137">
        <f t="shared" si="717"/>
        <v>3.5266624829075142E-6</v>
      </c>
      <c r="BO4527" s="137">
        <f t="shared" si="718"/>
        <v>3.5266624829075142E-6</v>
      </c>
      <c r="BP4527" s="137" t="str">
        <f t="shared" si="714"/>
        <v/>
      </c>
    </row>
    <row r="4528" spans="63:68" ht="20.100000000000001" customHeight="1" x14ac:dyDescent="0.25">
      <c r="BK4528" s="137">
        <v>3681</v>
      </c>
      <c r="BL4528" s="137">
        <f t="shared" si="715"/>
        <v>23.551999999998451</v>
      </c>
      <c r="BM4528" s="137">
        <f t="shared" si="716"/>
        <v>1.3653473102613392E-3</v>
      </c>
      <c r="BN4528" s="137">
        <f t="shared" si="717"/>
        <v>3.5177841878665256E-6</v>
      </c>
      <c r="BO4528" s="137">
        <f t="shared" si="718"/>
        <v>3.5177841878665256E-6</v>
      </c>
      <c r="BP4528" s="137" t="str">
        <f t="shared" si="714"/>
        <v/>
      </c>
    </row>
    <row r="4529" spans="63:68" ht="20.100000000000001" customHeight="1" x14ac:dyDescent="0.25">
      <c r="BK4529" s="137">
        <v>3682</v>
      </c>
      <c r="BL4529" s="137">
        <f t="shared" si="715"/>
        <v>23.55839999999845</v>
      </c>
      <c r="BM4529" s="137">
        <f t="shared" si="716"/>
        <v>1.3618295260734727E-3</v>
      </c>
      <c r="BN4529" s="137">
        <f t="shared" si="717"/>
        <v>3.5089275961476193E-6</v>
      </c>
      <c r="BO4529" s="137">
        <f t="shared" si="718"/>
        <v>3.5089275961476193E-6</v>
      </c>
      <c r="BP4529" s="137" t="str">
        <f t="shared" si="714"/>
        <v/>
      </c>
    </row>
    <row r="4530" spans="63:68" ht="20.100000000000001" customHeight="1" x14ac:dyDescent="0.25">
      <c r="BK4530" s="137">
        <v>3683</v>
      </c>
      <c r="BL4530" s="137">
        <f t="shared" si="715"/>
        <v>23.564799999998449</v>
      </c>
      <c r="BM4530" s="137">
        <f t="shared" si="716"/>
        <v>1.3583205984773251E-3</v>
      </c>
      <c r="BN4530" s="137">
        <f t="shared" si="717"/>
        <v>3.5000926567226032E-6</v>
      </c>
      <c r="BO4530" s="137">
        <f t="shared" si="718"/>
        <v>3.5000926567226032E-6</v>
      </c>
      <c r="BP4530" s="137" t="str">
        <f t="shared" si="714"/>
        <v/>
      </c>
    </row>
    <row r="4531" spans="63:68" ht="20.100000000000001" customHeight="1" x14ac:dyDescent="0.25">
      <c r="BK4531" s="137">
        <v>3684</v>
      </c>
      <c r="BL4531" s="137">
        <f t="shared" si="715"/>
        <v>23.571199999998449</v>
      </c>
      <c r="BM4531" s="137">
        <f t="shared" si="716"/>
        <v>1.3548205058206025E-3</v>
      </c>
      <c r="BN4531" s="137">
        <f t="shared" si="717"/>
        <v>3.4912793186838483E-6</v>
      </c>
      <c r="BO4531" s="137">
        <f t="shared" si="718"/>
        <v>3.4912793186838483E-6</v>
      </c>
      <c r="BP4531" s="137" t="str">
        <f t="shared" si="714"/>
        <v/>
      </c>
    </row>
    <row r="4532" spans="63:68" ht="20.100000000000001" customHeight="1" x14ac:dyDescent="0.25">
      <c r="BK4532" s="137">
        <v>3685</v>
      </c>
      <c r="BL4532" s="137">
        <f t="shared" si="715"/>
        <v>23.577599999998448</v>
      </c>
      <c r="BM4532" s="137">
        <f t="shared" si="716"/>
        <v>1.3513292265019186E-3</v>
      </c>
      <c r="BN4532" s="137">
        <f t="shared" si="717"/>
        <v>3.4824875312226052E-6</v>
      </c>
      <c r="BO4532" s="137">
        <f t="shared" si="718"/>
        <v>3.4824875312226052E-6</v>
      </c>
      <c r="BP4532" s="137" t="str">
        <f t="shared" si="714"/>
        <v/>
      </c>
    </row>
    <row r="4533" spans="63:68" ht="20.100000000000001" customHeight="1" x14ac:dyDescent="0.25">
      <c r="BK4533" s="137">
        <v>3686</v>
      </c>
      <c r="BL4533" s="137">
        <f t="shared" si="715"/>
        <v>23.583999999998447</v>
      </c>
      <c r="BM4533" s="137">
        <f t="shared" si="716"/>
        <v>1.347846738970696E-3</v>
      </c>
      <c r="BN4533" s="137">
        <f t="shared" si="717"/>
        <v>3.4737172436643485E-6</v>
      </c>
      <c r="BO4533" s="137">
        <f t="shared" si="718"/>
        <v>3.4737172436643485E-6</v>
      </c>
      <c r="BP4533" s="137" t="str">
        <f t="shared" si="714"/>
        <v/>
      </c>
    </row>
    <row r="4534" spans="63:68" ht="20.100000000000001" customHeight="1" x14ac:dyDescent="0.25">
      <c r="BK4534" s="137">
        <v>3687</v>
      </c>
      <c r="BL4534" s="137">
        <f t="shared" si="715"/>
        <v>23.590399999998446</v>
      </c>
      <c r="BM4534" s="137">
        <f t="shared" si="716"/>
        <v>1.3443730217270317E-3</v>
      </c>
      <c r="BN4534" s="137">
        <f t="shared" si="717"/>
        <v>3.4649684054293122E-6</v>
      </c>
      <c r="BO4534" s="137">
        <f t="shared" si="718"/>
        <v>3.4649684054293122E-6</v>
      </c>
      <c r="BP4534" s="137" t="str">
        <f t="shared" si="714"/>
        <v/>
      </c>
    </row>
    <row r="4535" spans="63:68" ht="20.100000000000001" customHeight="1" x14ac:dyDescent="0.25">
      <c r="BK4535" s="137">
        <v>3688</v>
      </c>
      <c r="BL4535" s="137">
        <f t="shared" si="715"/>
        <v>23.596799999998446</v>
      </c>
      <c r="BM4535" s="137">
        <f t="shared" si="716"/>
        <v>1.3409080533216024E-3</v>
      </c>
      <c r="BN4535" s="137">
        <f t="shared" si="717"/>
        <v>3.4562409660600282E-6</v>
      </c>
      <c r="BO4535" s="137">
        <f t="shared" si="718"/>
        <v>3.4562409660600282E-6</v>
      </c>
      <c r="BP4535" s="137" t="str">
        <f t="shared" si="714"/>
        <v/>
      </c>
    </row>
    <row r="4536" spans="63:68" ht="20.100000000000001" customHeight="1" x14ac:dyDescent="0.25">
      <c r="BK4536" s="137">
        <v>3689</v>
      </c>
      <c r="BL4536" s="137">
        <f t="shared" si="715"/>
        <v>23.603199999998445</v>
      </c>
      <c r="BM4536" s="137">
        <f t="shared" si="716"/>
        <v>1.3374518123555423E-3</v>
      </c>
      <c r="BN4536" s="137">
        <f t="shared" si="717"/>
        <v>3.4475348752078822E-6</v>
      </c>
      <c r="BO4536" s="137">
        <f t="shared" si="718"/>
        <v>3.4475348752078822E-6</v>
      </c>
      <c r="BP4536" s="137" t="str">
        <f t="shared" si="714"/>
        <v/>
      </c>
    </row>
    <row r="4537" spans="63:68" ht="20.100000000000001" customHeight="1" x14ac:dyDescent="0.25">
      <c r="BK4537" s="137">
        <v>3690</v>
      </c>
      <c r="BL4537" s="137">
        <f t="shared" si="715"/>
        <v>23.609599999998444</v>
      </c>
      <c r="BM4537" s="137">
        <f t="shared" si="716"/>
        <v>1.3340042774803345E-3</v>
      </c>
      <c r="BN4537" s="137">
        <f t="shared" si="717"/>
        <v>3.4388500826365836E-6</v>
      </c>
      <c r="BO4537" s="137">
        <f t="shared" si="718"/>
        <v>3.4388500826365836E-6</v>
      </c>
      <c r="BP4537" s="137" t="str">
        <f t="shared" si="714"/>
        <v/>
      </c>
    </row>
    <row r="4538" spans="63:68" ht="20.100000000000001" customHeight="1" x14ac:dyDescent="0.25">
      <c r="BK4538" s="137">
        <v>3691</v>
      </c>
      <c r="BL4538" s="137">
        <f t="shared" si="715"/>
        <v>23.615999999998444</v>
      </c>
      <c r="BM4538" s="137">
        <f t="shared" si="716"/>
        <v>1.3305654273976979E-3</v>
      </c>
      <c r="BN4538" s="137">
        <f t="shared" si="717"/>
        <v>3.4301865382221648E-6</v>
      </c>
      <c r="BO4538" s="137">
        <f t="shared" si="718"/>
        <v>3.4301865382221648E-6</v>
      </c>
      <c r="BP4538" s="137" t="str">
        <f t="shared" si="714"/>
        <v/>
      </c>
    </row>
    <row r="4539" spans="63:68" ht="20.100000000000001" customHeight="1" x14ac:dyDescent="0.25">
      <c r="BK4539" s="137">
        <v>3692</v>
      </c>
      <c r="BL4539" s="137">
        <f t="shared" si="715"/>
        <v>23.622399999998443</v>
      </c>
      <c r="BM4539" s="137">
        <f t="shared" si="716"/>
        <v>1.3271352408594757E-3</v>
      </c>
      <c r="BN4539" s="137">
        <f t="shared" si="717"/>
        <v>3.4215441919512469E-6</v>
      </c>
      <c r="BO4539" s="137">
        <f t="shared" si="718"/>
        <v>3.4215441919512469E-6</v>
      </c>
      <c r="BP4539" s="137" t="str">
        <f t="shared" si="714"/>
        <v/>
      </c>
    </row>
    <row r="4540" spans="63:68" ht="20.100000000000001" customHeight="1" x14ac:dyDescent="0.25">
      <c r="BK4540" s="137">
        <v>3693</v>
      </c>
      <c r="BL4540" s="137">
        <f t="shared" si="715"/>
        <v>23.628799999998442</v>
      </c>
      <c r="BM4540" s="137">
        <f t="shared" si="716"/>
        <v>1.3237136966675245E-3</v>
      </c>
      <c r="BN4540" s="137">
        <f t="shared" si="717"/>
        <v>3.412922993930147E-6</v>
      </c>
      <c r="BO4540" s="137">
        <f t="shared" si="718"/>
        <v>3.412922993930147E-6</v>
      </c>
      <c r="BP4540" s="137" t="str">
        <f t="shared" si="714"/>
        <v/>
      </c>
    </row>
    <row r="4541" spans="63:68" ht="20.100000000000001" customHeight="1" x14ac:dyDescent="0.25">
      <c r="BK4541" s="137">
        <v>3694</v>
      </c>
      <c r="BL4541" s="137">
        <f t="shared" si="715"/>
        <v>23.635199999998441</v>
      </c>
      <c r="BM4541" s="137">
        <f t="shared" si="716"/>
        <v>1.3203007736735943E-3</v>
      </c>
      <c r="BN4541" s="137">
        <f t="shared" si="717"/>
        <v>3.4043228943608089E-6</v>
      </c>
      <c r="BO4541" s="137">
        <f t="shared" si="718"/>
        <v>3.4043228943608089E-6</v>
      </c>
      <c r="BP4541" s="137" t="str">
        <f t="shared" si="714"/>
        <v/>
      </c>
    </row>
    <row r="4542" spans="63:68" ht="20.100000000000001" customHeight="1" x14ac:dyDescent="0.25">
      <c r="BK4542" s="137">
        <v>3695</v>
      </c>
      <c r="BL4542" s="137">
        <f t="shared" si="715"/>
        <v>23.641599999998441</v>
      </c>
      <c r="BM4542" s="137">
        <f t="shared" si="716"/>
        <v>1.3168964507792335E-3</v>
      </c>
      <c r="BN4542" s="137">
        <f t="shared" si="717"/>
        <v>3.3957438435687753E-6</v>
      </c>
      <c r="BO4542" s="137">
        <f t="shared" si="718"/>
        <v>3.3957438435687753E-6</v>
      </c>
      <c r="BP4542" s="137" t="str">
        <f t="shared" si="714"/>
        <v/>
      </c>
    </row>
    <row r="4543" spans="63:68" ht="20.100000000000001" customHeight="1" x14ac:dyDescent="0.25">
      <c r="BK4543" s="137">
        <v>3696</v>
      </c>
      <c r="BL4543" s="137">
        <f t="shared" si="715"/>
        <v>23.64799999999844</v>
      </c>
      <c r="BM4543" s="137">
        <f t="shared" si="716"/>
        <v>1.3135007069356647E-3</v>
      </c>
      <c r="BN4543" s="137">
        <f t="shared" si="717"/>
        <v>3.3871857919873585E-6</v>
      </c>
      <c r="BO4543" s="137">
        <f t="shared" si="718"/>
        <v>3.3871857919873585E-6</v>
      </c>
      <c r="BP4543" s="137" t="str">
        <f t="shared" si="714"/>
        <v/>
      </c>
    </row>
    <row r="4544" spans="63:68" ht="20.100000000000001" customHeight="1" x14ac:dyDescent="0.25">
      <c r="BK4544" s="137">
        <v>3697</v>
      </c>
      <c r="BL4544" s="137">
        <f t="shared" si="715"/>
        <v>23.654399999998439</v>
      </c>
      <c r="BM4544" s="137">
        <f t="shared" si="716"/>
        <v>1.3101135211436774E-3</v>
      </c>
      <c r="BN4544" s="137">
        <f t="shared" si="717"/>
        <v>3.3786486901559061E-6</v>
      </c>
      <c r="BO4544" s="137">
        <f t="shared" si="718"/>
        <v>3.3786486901559061E-6</v>
      </c>
      <c r="BP4544" s="137" t="str">
        <f t="shared" si="714"/>
        <v/>
      </c>
    </row>
    <row r="4545" spans="63:68" ht="20.100000000000001" customHeight="1" x14ac:dyDescent="0.25">
      <c r="BK4545" s="137">
        <v>3698</v>
      </c>
      <c r="BL4545" s="137">
        <f t="shared" si="715"/>
        <v>23.660799999998439</v>
      </c>
      <c r="BM4545" s="137">
        <f t="shared" si="716"/>
        <v>1.3067348724535215E-3</v>
      </c>
      <c r="BN4545" s="137">
        <f t="shared" si="717"/>
        <v>3.3701324887356297E-6</v>
      </c>
      <c r="BO4545" s="137">
        <f t="shared" si="718"/>
        <v>3.3701324887356297E-6</v>
      </c>
      <c r="BP4545" s="137" t="str">
        <f t="shared" si="714"/>
        <v/>
      </c>
    </row>
    <row r="4546" spans="63:68" ht="20.100000000000001" customHeight="1" x14ac:dyDescent="0.25">
      <c r="BK4546" s="137">
        <v>3699</v>
      </c>
      <c r="BL4546" s="137">
        <f t="shared" si="715"/>
        <v>23.667199999998438</v>
      </c>
      <c r="BM4546" s="137">
        <f t="shared" si="716"/>
        <v>1.3033647399647858E-3</v>
      </c>
      <c r="BN4546" s="137">
        <f t="shared" si="717"/>
        <v>3.3616371384798983E-6</v>
      </c>
      <c r="BO4546" s="137">
        <f t="shared" si="718"/>
        <v>3.3616371384798983E-6</v>
      </c>
      <c r="BP4546" s="137" t="str">
        <f t="shared" si="714"/>
        <v/>
      </c>
    </row>
    <row r="4547" spans="63:68" ht="20.100000000000001" customHeight="1" x14ac:dyDescent="0.25">
      <c r="BK4547" s="137">
        <v>3700</v>
      </c>
      <c r="BL4547" s="137">
        <f t="shared" si="715"/>
        <v>23.673599999998437</v>
      </c>
      <c r="BM4547" s="137">
        <f t="shared" si="716"/>
        <v>1.3000031028263059E-3</v>
      </c>
      <c r="BN4547" s="137">
        <f t="shared" si="717"/>
        <v>3.3531625902711009E-6</v>
      </c>
      <c r="BO4547" s="137">
        <f t="shared" si="718"/>
        <v>3.3531625902711009E-6</v>
      </c>
      <c r="BP4547" s="137" t="str">
        <f t="shared" si="714"/>
        <v/>
      </c>
    </row>
    <row r="4548" spans="63:68" ht="20.100000000000001" customHeight="1" x14ac:dyDescent="0.25">
      <c r="BK4548" s="137">
        <v>3701</v>
      </c>
      <c r="BL4548" s="137">
        <f t="shared" si="715"/>
        <v>23.679999999998437</v>
      </c>
      <c r="BM4548" s="137">
        <f t="shared" si="716"/>
        <v>1.2966499402360348E-3</v>
      </c>
      <c r="BN4548" s="137">
        <f t="shared" si="717"/>
        <v>3.3447087950868194E-6</v>
      </c>
      <c r="BO4548" s="137">
        <f t="shared" si="718"/>
        <v>3.3447087950868194E-6</v>
      </c>
      <c r="BP4548" s="137" t="str">
        <f t="shared" si="714"/>
        <v/>
      </c>
    </row>
    <row r="4549" spans="63:68" ht="20.100000000000001" customHeight="1" x14ac:dyDescent="0.25">
      <c r="BK4549" s="137">
        <v>3702</v>
      </c>
      <c r="BL4549" s="137">
        <f t="shared" si="715"/>
        <v>23.686399999998436</v>
      </c>
      <c r="BM4549" s="137">
        <f t="shared" si="716"/>
        <v>1.293305231440948E-3</v>
      </c>
      <c r="BN4549" s="137">
        <f t="shared" si="717"/>
        <v>3.3362757040189105E-6</v>
      </c>
      <c r="BO4549" s="137">
        <f t="shared" si="718"/>
        <v>3.3362757040189105E-6</v>
      </c>
      <c r="BP4549" s="137" t="str">
        <f t="shared" si="714"/>
        <v/>
      </c>
    </row>
    <row r="4550" spans="63:68" ht="20.100000000000001" customHeight="1" x14ac:dyDescent="0.25">
      <c r="BK4550" s="137">
        <v>3703</v>
      </c>
      <c r="BL4550" s="137">
        <f t="shared" si="715"/>
        <v>23.692799999998435</v>
      </c>
      <c r="BM4550" s="137">
        <f t="shared" si="716"/>
        <v>1.2899689557369291E-3</v>
      </c>
      <c r="BN4550" s="137">
        <f t="shared" si="717"/>
        <v>3.3278632682776262E-6</v>
      </c>
      <c r="BO4550" s="137">
        <f t="shared" si="718"/>
        <v>3.3278632682776262E-6</v>
      </c>
      <c r="BP4550" s="137" t="str">
        <f t="shared" si="714"/>
        <v/>
      </c>
    </row>
    <row r="4551" spans="63:68" ht="20.100000000000001" customHeight="1" x14ac:dyDescent="0.25">
      <c r="BK4551" s="137">
        <v>3704</v>
      </c>
      <c r="BL4551" s="137">
        <f t="shared" si="715"/>
        <v>23.699199999998434</v>
      </c>
      <c r="BM4551" s="137">
        <f t="shared" si="716"/>
        <v>1.2866410924686515E-3</v>
      </c>
      <c r="BN4551" s="137">
        <f t="shared" si="717"/>
        <v>3.3194714391595204E-6</v>
      </c>
      <c r="BO4551" s="137">
        <f t="shared" si="718"/>
        <v>3.3194714391595204E-6</v>
      </c>
      <c r="BP4551" s="137" t="str">
        <f t="shared" si="714"/>
        <v/>
      </c>
    </row>
    <row r="4552" spans="63:68" ht="20.100000000000001" customHeight="1" x14ac:dyDescent="0.25">
      <c r="BK4552" s="137">
        <v>3705</v>
      </c>
      <c r="BL4552" s="137">
        <f t="shared" si="715"/>
        <v>23.705599999998434</v>
      </c>
      <c r="BM4552" s="137">
        <f t="shared" si="716"/>
        <v>1.283321621029492E-3</v>
      </c>
      <c r="BN4552" s="137">
        <f t="shared" si="717"/>
        <v>3.3111001681003591E-6</v>
      </c>
      <c r="BO4552" s="137">
        <f t="shared" si="718"/>
        <v>3.3111001681003591E-6</v>
      </c>
      <c r="BP4552" s="137" t="str">
        <f t="shared" si="714"/>
        <v/>
      </c>
    </row>
    <row r="4553" spans="63:68" ht="20.100000000000001" customHeight="1" x14ac:dyDescent="0.25">
      <c r="BK4553" s="137">
        <v>3706</v>
      </c>
      <c r="BL4553" s="137">
        <f t="shared" si="715"/>
        <v>23.711999999998433</v>
      </c>
      <c r="BM4553" s="137">
        <f t="shared" si="716"/>
        <v>1.2800105208613916E-3</v>
      </c>
      <c r="BN4553" s="137">
        <f t="shared" si="717"/>
        <v>3.302749406612019E-6</v>
      </c>
      <c r="BO4553" s="137">
        <f t="shared" si="718"/>
        <v>3.302749406612019E-6</v>
      </c>
      <c r="BP4553" s="137" t="str">
        <f t="shared" si="714"/>
        <v/>
      </c>
    </row>
    <row r="4554" spans="63:68" ht="20.100000000000001" customHeight="1" x14ac:dyDescent="0.25">
      <c r="BK4554" s="137">
        <v>3707</v>
      </c>
      <c r="BL4554" s="137">
        <f t="shared" si="715"/>
        <v>23.718399999998432</v>
      </c>
      <c r="BM4554" s="137">
        <f t="shared" si="716"/>
        <v>1.2767077714547796E-3</v>
      </c>
      <c r="BN4554" s="137">
        <f t="shared" si="717"/>
        <v>3.2944191063460221E-6</v>
      </c>
      <c r="BO4554" s="137">
        <f t="shared" si="718"/>
        <v>3.2944191063460221E-6</v>
      </c>
      <c r="BP4554" s="137" t="str">
        <f t="shared" si="714"/>
        <v/>
      </c>
    </row>
    <row r="4555" spans="63:68" ht="20.100000000000001" customHeight="1" x14ac:dyDescent="0.25">
      <c r="BK4555" s="137">
        <v>3708</v>
      </c>
      <c r="BL4555" s="137">
        <f t="shared" si="715"/>
        <v>23.724799999998432</v>
      </c>
      <c r="BM4555" s="137">
        <f t="shared" si="716"/>
        <v>1.2734133523484336E-3</v>
      </c>
      <c r="BN4555" s="137">
        <f t="shared" si="717"/>
        <v>3.2861092190354223E-6</v>
      </c>
      <c r="BO4555" s="137">
        <f t="shared" si="718"/>
        <v>3.2861092190354223E-6</v>
      </c>
      <c r="BP4555" s="137" t="str">
        <f t="shared" si="714"/>
        <v/>
      </c>
    </row>
    <row r="4556" spans="63:68" ht="20.100000000000001" customHeight="1" x14ac:dyDescent="0.25">
      <c r="BK4556" s="137">
        <v>3709</v>
      </c>
      <c r="BL4556" s="137">
        <f t="shared" si="715"/>
        <v>23.731199999998431</v>
      </c>
      <c r="BM4556" s="137">
        <f t="shared" si="716"/>
        <v>1.2701272431293981E-3</v>
      </c>
      <c r="BN4556" s="137">
        <f t="shared" si="717"/>
        <v>3.2778196965401254E-6</v>
      </c>
      <c r="BO4556" s="137">
        <f t="shared" si="718"/>
        <v>3.2778196965401254E-6</v>
      </c>
      <c r="BP4556" s="137" t="str">
        <f t="shared" si="714"/>
        <v/>
      </c>
    </row>
    <row r="4557" spans="63:68" ht="20.100000000000001" customHeight="1" x14ac:dyDescent="0.25">
      <c r="BK4557" s="137">
        <v>3710</v>
      </c>
      <c r="BL4557" s="137">
        <f t="shared" si="715"/>
        <v>23.73759999999843</v>
      </c>
      <c r="BM4557" s="137">
        <f t="shared" si="716"/>
        <v>1.266849423432858E-3</v>
      </c>
      <c r="BN4557" s="137">
        <f t="shared" si="717"/>
        <v>3.2695504908134953E-6</v>
      </c>
      <c r="BO4557" s="137">
        <f t="shared" si="718"/>
        <v>3.2695504908134953E-6</v>
      </c>
      <c r="BP4557" s="137" t="str">
        <f t="shared" si="714"/>
        <v/>
      </c>
    </row>
    <row r="4558" spans="63:68" ht="20.100000000000001" customHeight="1" x14ac:dyDescent="0.25">
      <c r="BK4558" s="137">
        <v>3711</v>
      </c>
      <c r="BL4558" s="137">
        <f t="shared" si="715"/>
        <v>23.743999999998429</v>
      </c>
      <c r="BM4558" s="137">
        <f t="shared" si="716"/>
        <v>1.2635798729420445E-3</v>
      </c>
      <c r="BN4558" s="137">
        <f t="shared" si="717"/>
        <v>3.2613015539275075E-6</v>
      </c>
      <c r="BO4558" s="137">
        <f t="shared" si="718"/>
        <v>3.2613015539275075E-6</v>
      </c>
      <c r="BP4558" s="137" t="str">
        <f t="shared" si="714"/>
        <v/>
      </c>
    </row>
    <row r="4559" spans="63:68" ht="20.100000000000001" customHeight="1" x14ac:dyDescent="0.25">
      <c r="BK4559" s="137">
        <v>3712</v>
      </c>
      <c r="BL4559" s="137">
        <f t="shared" si="715"/>
        <v>23.750399999998429</v>
      </c>
      <c r="BM4559" s="137">
        <f t="shared" si="716"/>
        <v>1.260318571388117E-3</v>
      </c>
      <c r="BN4559" s="137">
        <f t="shared" si="717"/>
        <v>3.2530728380560526E-6</v>
      </c>
      <c r="BO4559" s="137">
        <f t="shared" si="718"/>
        <v>3.2530728380560526E-6</v>
      </c>
      <c r="BP4559" s="137" t="str">
        <f t="shared" si="714"/>
        <v/>
      </c>
    </row>
    <row r="4560" spans="63:68" ht="20.100000000000001" customHeight="1" x14ac:dyDescent="0.25">
      <c r="BK4560" s="137">
        <v>3713</v>
      </c>
      <c r="BL4560" s="137">
        <f t="shared" si="715"/>
        <v>23.756799999998428</v>
      </c>
      <c r="BM4560" s="137">
        <f t="shared" si="716"/>
        <v>1.257065498550061E-3</v>
      </c>
      <c r="BN4560" s="137">
        <f t="shared" si="717"/>
        <v>3.2448642954831762E-6</v>
      </c>
      <c r="BO4560" s="137">
        <f t="shared" si="718"/>
        <v>3.2448642954831762E-6</v>
      </c>
      <c r="BP4560" s="137" t="str">
        <f t="shared" ref="BP4560:BP4623" si="719">IF($BM4560&lt;(1-$BI$860),$BN4560,"")</f>
        <v/>
      </c>
    </row>
    <row r="4561" spans="63:68" ht="20.100000000000001" customHeight="1" x14ac:dyDescent="0.25">
      <c r="BK4561" s="137">
        <v>3714</v>
      </c>
      <c r="BL4561" s="137">
        <f t="shared" si="715"/>
        <v>23.763199999998427</v>
      </c>
      <c r="BM4561" s="137">
        <f t="shared" si="716"/>
        <v>1.2538206342545778E-3</v>
      </c>
      <c r="BN4561" s="137">
        <f t="shared" si="717"/>
        <v>3.2366758785898515E-6</v>
      </c>
      <c r="BO4561" s="137">
        <f t="shared" si="718"/>
        <v>3.2366758785898515E-6</v>
      </c>
      <c r="BP4561" s="137" t="str">
        <f t="shared" si="719"/>
        <v/>
      </c>
    </row>
    <row r="4562" spans="63:68" ht="20.100000000000001" customHeight="1" x14ac:dyDescent="0.25">
      <c r="BK4562" s="137">
        <v>3715</v>
      </c>
      <c r="BL4562" s="137">
        <f t="shared" si="715"/>
        <v>23.769599999998427</v>
      </c>
      <c r="BM4562" s="137">
        <f t="shared" si="716"/>
        <v>1.2505839583759879E-3</v>
      </c>
      <c r="BN4562" s="137">
        <f t="shared" si="717"/>
        <v>3.2285075398780488E-6</v>
      </c>
      <c r="BO4562" s="137">
        <f t="shared" si="718"/>
        <v>3.2285075398780488E-6</v>
      </c>
      <c r="BP4562" s="137" t="str">
        <f t="shared" si="719"/>
        <v/>
      </c>
    </row>
    <row r="4563" spans="63:68" ht="20.100000000000001" customHeight="1" x14ac:dyDescent="0.25">
      <c r="BK4563" s="137">
        <v>3716</v>
      </c>
      <c r="BL4563" s="137">
        <f t="shared" si="715"/>
        <v>23.775999999998426</v>
      </c>
      <c r="BM4563" s="137">
        <f t="shared" si="716"/>
        <v>1.2473554508361099E-3</v>
      </c>
      <c r="BN4563" s="137">
        <f t="shared" si="717"/>
        <v>3.2203592319494847E-6</v>
      </c>
      <c r="BO4563" s="137">
        <f t="shared" si="718"/>
        <v>3.2203592319494847E-6</v>
      </c>
      <c r="BP4563" s="137" t="str">
        <f t="shared" si="719"/>
        <v/>
      </c>
    </row>
    <row r="4564" spans="63:68" ht="20.100000000000001" customHeight="1" x14ac:dyDescent="0.25">
      <c r="BK4564" s="137">
        <v>3717</v>
      </c>
      <c r="BL4564" s="137">
        <f t="shared" si="715"/>
        <v>23.782399999998425</v>
      </c>
      <c r="BM4564" s="137">
        <f t="shared" si="716"/>
        <v>1.2441350916041604E-3</v>
      </c>
      <c r="BN4564" s="137">
        <f t="shared" si="717"/>
        <v>3.2122309075045385E-6</v>
      </c>
      <c r="BO4564" s="137">
        <f t="shared" si="718"/>
        <v>3.2122309075045385E-6</v>
      </c>
      <c r="BP4564" s="137" t="str">
        <f t="shared" si="719"/>
        <v/>
      </c>
    </row>
    <row r="4565" spans="63:68" ht="20.100000000000001" customHeight="1" x14ac:dyDescent="0.25">
      <c r="BK4565" s="137">
        <v>3718</v>
      </c>
      <c r="BL4565" s="137">
        <f t="shared" si="715"/>
        <v>23.788799999998425</v>
      </c>
      <c r="BM4565" s="137">
        <f t="shared" si="716"/>
        <v>1.2409228606966559E-3</v>
      </c>
      <c r="BN4565" s="137">
        <f t="shared" si="717"/>
        <v>3.2041225193635021E-6</v>
      </c>
      <c r="BO4565" s="137">
        <f t="shared" si="718"/>
        <v>3.2041225193635021E-6</v>
      </c>
      <c r="BP4565" s="137" t="str">
        <f t="shared" si="719"/>
        <v/>
      </c>
    </row>
    <row r="4566" spans="63:68" ht="20.100000000000001" customHeight="1" x14ac:dyDescent="0.25">
      <c r="BK4566" s="137">
        <v>3719</v>
      </c>
      <c r="BL4566" s="137">
        <f t="shared" si="715"/>
        <v>23.795199999998424</v>
      </c>
      <c r="BM4566" s="137">
        <f t="shared" si="716"/>
        <v>1.2377187381772924E-3</v>
      </c>
      <c r="BN4566" s="137">
        <f t="shared" si="717"/>
        <v>3.1960340204429446E-6</v>
      </c>
      <c r="BO4566" s="137">
        <f t="shared" si="718"/>
        <v>3.1960340204429446E-6</v>
      </c>
      <c r="BP4566" s="137" t="str">
        <f t="shared" si="719"/>
        <v/>
      </c>
    </row>
    <row r="4567" spans="63:68" ht="20.100000000000001" customHeight="1" x14ac:dyDescent="0.25">
      <c r="BK4567" s="137">
        <v>3720</v>
      </c>
      <c r="BL4567" s="137">
        <f t="shared" si="715"/>
        <v>23.801599999998423</v>
      </c>
      <c r="BM4567" s="137">
        <f t="shared" si="716"/>
        <v>1.2345227041568494E-3</v>
      </c>
      <c r="BN4567" s="137">
        <f t="shared" si="717"/>
        <v>3.187965363766988E-6</v>
      </c>
      <c r="BO4567" s="137">
        <f t="shared" si="718"/>
        <v>3.187965363766988E-6</v>
      </c>
      <c r="BP4567" s="137" t="str">
        <f t="shared" si="719"/>
        <v/>
      </c>
    </row>
    <row r="4568" spans="63:68" ht="20.100000000000001" customHeight="1" x14ac:dyDescent="0.25">
      <c r="BK4568" s="137">
        <v>3721</v>
      </c>
      <c r="BL4568" s="137">
        <f t="shared" si="715"/>
        <v>23.807999999998422</v>
      </c>
      <c r="BM4568" s="137">
        <f t="shared" si="716"/>
        <v>1.2313347387930824E-3</v>
      </c>
      <c r="BN4568" s="137">
        <f t="shared" si="717"/>
        <v>3.1799165024623197E-6</v>
      </c>
      <c r="BO4568" s="137">
        <f t="shared" si="718"/>
        <v>3.1799165024623197E-6</v>
      </c>
      <c r="BP4568" s="137" t="str">
        <f t="shared" si="719"/>
        <v/>
      </c>
    </row>
    <row r="4569" spans="63:68" ht="20.100000000000001" customHeight="1" x14ac:dyDescent="0.25">
      <c r="BK4569" s="137">
        <v>3722</v>
      </c>
      <c r="BL4569" s="137">
        <f t="shared" si="715"/>
        <v>23.814399999998422</v>
      </c>
      <c r="BM4569" s="137">
        <f t="shared" si="716"/>
        <v>1.2281548222906201E-3</v>
      </c>
      <c r="BN4569" s="137">
        <f t="shared" si="717"/>
        <v>3.1718873897731547E-6</v>
      </c>
      <c r="BO4569" s="137">
        <f t="shared" si="718"/>
        <v>3.1718873897731547E-6</v>
      </c>
      <c r="BP4569" s="137" t="str">
        <f t="shared" si="719"/>
        <v/>
      </c>
    </row>
    <row r="4570" spans="63:68" ht="20.100000000000001" customHeight="1" x14ac:dyDescent="0.25">
      <c r="BK4570" s="137">
        <v>3723</v>
      </c>
      <c r="BL4570" s="137">
        <f t="shared" si="715"/>
        <v>23.820799999998421</v>
      </c>
      <c r="BM4570" s="137">
        <f t="shared" si="716"/>
        <v>1.224982934900847E-3</v>
      </c>
      <c r="BN4570" s="137">
        <f t="shared" si="717"/>
        <v>3.1638779790263243E-6</v>
      </c>
      <c r="BO4570" s="137">
        <f t="shared" si="718"/>
        <v>3.1638779790263243E-6</v>
      </c>
      <c r="BP4570" s="137" t="str">
        <f t="shared" si="719"/>
        <v/>
      </c>
    </row>
    <row r="4571" spans="63:68" ht="20.100000000000001" customHeight="1" x14ac:dyDescent="0.25">
      <c r="BK4571" s="137">
        <v>3724</v>
      </c>
      <c r="BL4571" s="137">
        <f t="shared" si="715"/>
        <v>23.82719999999842</v>
      </c>
      <c r="BM4571" s="137">
        <f t="shared" si="716"/>
        <v>1.2218190569218206E-3</v>
      </c>
      <c r="BN4571" s="137">
        <f t="shared" si="717"/>
        <v>3.1558882236763786E-6</v>
      </c>
      <c r="BO4571" s="137">
        <f t="shared" si="718"/>
        <v>3.1558882236763786E-6</v>
      </c>
      <c r="BP4571" s="137" t="str">
        <f t="shared" si="719"/>
        <v/>
      </c>
    </row>
    <row r="4572" spans="63:68" ht="20.100000000000001" customHeight="1" x14ac:dyDescent="0.25">
      <c r="BK4572" s="137">
        <v>3725</v>
      </c>
      <c r="BL4572" s="137">
        <f t="shared" si="715"/>
        <v>23.83359999999842</v>
      </c>
      <c r="BM4572" s="137">
        <f t="shared" si="716"/>
        <v>1.2186631686981443E-3</v>
      </c>
      <c r="BN4572" s="137">
        <f t="shared" si="717"/>
        <v>3.1479180772676398E-6</v>
      </c>
      <c r="BO4572" s="137">
        <f t="shared" si="718"/>
        <v>3.1479180772676398E-6</v>
      </c>
      <c r="BP4572" s="137" t="str">
        <f t="shared" si="719"/>
        <v/>
      </c>
    </row>
    <row r="4573" spans="63:68" ht="20.100000000000001" customHeight="1" x14ac:dyDescent="0.25">
      <c r="BK4573" s="137">
        <v>3726</v>
      </c>
      <c r="BL4573" s="137">
        <f t="shared" si="715"/>
        <v>23.839999999998419</v>
      </c>
      <c r="BM4573" s="137">
        <f t="shared" si="716"/>
        <v>1.2155152506208766E-3</v>
      </c>
      <c r="BN4573" s="137">
        <f t="shared" si="717"/>
        <v>3.1399674934491639E-6</v>
      </c>
      <c r="BO4573" s="137">
        <f t="shared" si="718"/>
        <v>3.1399674934491639E-6</v>
      </c>
      <c r="BP4573" s="137" t="str">
        <f t="shared" si="719"/>
        <v/>
      </c>
    </row>
    <row r="4574" spans="63:68" ht="20.100000000000001" customHeight="1" x14ac:dyDescent="0.25">
      <c r="BK4574" s="137">
        <v>3727</v>
      </c>
      <c r="BL4574" s="137">
        <f t="shared" si="715"/>
        <v>23.846399999998418</v>
      </c>
      <c r="BM4574" s="137">
        <f t="shared" si="716"/>
        <v>1.2123752831274274E-3</v>
      </c>
      <c r="BN4574" s="137">
        <f t="shared" si="717"/>
        <v>3.1320364259838484E-6</v>
      </c>
      <c r="BO4574" s="137">
        <f t="shared" si="718"/>
        <v>3.1320364259838484E-6</v>
      </c>
      <c r="BP4574" s="137" t="str">
        <f t="shared" si="719"/>
        <v/>
      </c>
    </row>
    <row r="4575" spans="63:68" ht="20.100000000000001" customHeight="1" x14ac:dyDescent="0.25">
      <c r="BK4575" s="137">
        <v>3728</v>
      </c>
      <c r="BL4575" s="137">
        <f t="shared" si="715"/>
        <v>23.852799999998417</v>
      </c>
      <c r="BM4575" s="137">
        <f t="shared" si="716"/>
        <v>1.2092432467014436E-3</v>
      </c>
      <c r="BN4575" s="137">
        <f t="shared" si="717"/>
        <v>3.124124828728916E-6</v>
      </c>
      <c r="BO4575" s="137">
        <f t="shared" si="718"/>
        <v>3.124124828728916E-6</v>
      </c>
      <c r="BP4575" s="137" t="str">
        <f t="shared" si="719"/>
        <v/>
      </c>
    </row>
    <row r="4576" spans="63:68" ht="20.100000000000001" customHeight="1" x14ac:dyDescent="0.25">
      <c r="BK4576" s="137">
        <v>3729</v>
      </c>
      <c r="BL4576" s="137">
        <f t="shared" si="715"/>
        <v>23.859199999998417</v>
      </c>
      <c r="BM4576" s="137">
        <f t="shared" si="716"/>
        <v>1.2061191218727147E-3</v>
      </c>
      <c r="BN4576" s="137">
        <f t="shared" si="717"/>
        <v>3.1162326556469742E-6</v>
      </c>
      <c r="BO4576" s="137">
        <f t="shared" si="718"/>
        <v>3.1162326556469742E-6</v>
      </c>
      <c r="BP4576" s="137" t="str">
        <f t="shared" si="719"/>
        <v/>
      </c>
    </row>
    <row r="4577" spans="63:68" ht="20.100000000000001" customHeight="1" x14ac:dyDescent="0.25">
      <c r="BK4577" s="137">
        <v>3730</v>
      </c>
      <c r="BL4577" s="137">
        <f t="shared" si="715"/>
        <v>23.865599999998416</v>
      </c>
      <c r="BM4577" s="137">
        <f t="shared" si="716"/>
        <v>1.2030028892170677E-3</v>
      </c>
      <c r="BN4577" s="137">
        <f t="shared" si="717"/>
        <v>3.1083598608077495E-6</v>
      </c>
      <c r="BO4577" s="137">
        <f t="shared" si="718"/>
        <v>3.1083598608077495E-6</v>
      </c>
      <c r="BP4577" s="137" t="str">
        <f t="shared" si="719"/>
        <v/>
      </c>
    </row>
    <row r="4578" spans="63:68" ht="20.100000000000001" customHeight="1" x14ac:dyDescent="0.25">
      <c r="BK4578" s="137">
        <v>3731</v>
      </c>
      <c r="BL4578" s="137">
        <f t="shared" si="715"/>
        <v>23.871999999998415</v>
      </c>
      <c r="BM4578" s="137">
        <f t="shared" si="716"/>
        <v>1.19989452935626E-3</v>
      </c>
      <c r="BN4578" s="137">
        <f t="shared" si="717"/>
        <v>3.1005063983785466E-6</v>
      </c>
      <c r="BO4578" s="137">
        <f t="shared" si="718"/>
        <v>3.1005063983785466E-6</v>
      </c>
      <c r="BP4578" s="137" t="str">
        <f t="shared" si="719"/>
        <v/>
      </c>
    </row>
    <row r="4579" spans="63:68" ht="20.100000000000001" customHeight="1" x14ac:dyDescent="0.25">
      <c r="BK4579" s="137">
        <v>3732</v>
      </c>
      <c r="BL4579" s="137">
        <f t="shared" si="715"/>
        <v>23.878399999998415</v>
      </c>
      <c r="BM4579" s="137">
        <f t="shared" si="716"/>
        <v>1.1967940229578814E-3</v>
      </c>
      <c r="BN4579" s="137">
        <f t="shared" si="717"/>
        <v>3.0926722226366082E-6</v>
      </c>
      <c r="BO4579" s="137">
        <f t="shared" si="718"/>
        <v>3.0926722226366082E-6</v>
      </c>
      <c r="BP4579" s="137" t="str">
        <f t="shared" si="719"/>
        <v/>
      </c>
    </row>
    <row r="4580" spans="63:68" ht="20.100000000000001" customHeight="1" x14ac:dyDescent="0.25">
      <c r="BK4580" s="137">
        <v>3733</v>
      </c>
      <c r="BL4580" s="137">
        <f t="shared" si="715"/>
        <v>23.884799999998414</v>
      </c>
      <c r="BM4580" s="137">
        <f t="shared" si="716"/>
        <v>1.1937013507352448E-3</v>
      </c>
      <c r="BN4580" s="137">
        <f t="shared" si="717"/>
        <v>3.0848572879517682E-6</v>
      </c>
      <c r="BO4580" s="137">
        <f t="shared" si="718"/>
        <v>3.0848572879517682E-6</v>
      </c>
      <c r="BP4580" s="137" t="str">
        <f t="shared" si="719"/>
        <v/>
      </c>
    </row>
    <row r="4581" spans="63:68" ht="20.100000000000001" customHeight="1" x14ac:dyDescent="0.25">
      <c r="BK4581" s="137">
        <v>3734</v>
      </c>
      <c r="BL4581" s="137">
        <f t="shared" ref="BL4581:BL4644" si="720">BL4580+$BO$845</f>
        <v>23.891199999998413</v>
      </c>
      <c r="BM4581" s="137">
        <f t="shared" ref="BM4581:BM4644" si="721">_xlfn.CHISQ.DIST.RT(BL4581,7)</f>
        <v>1.190616493447293E-3</v>
      </c>
      <c r="BN4581" s="137">
        <f t="shared" ref="BN4581:BN4644" si="722">BM4581-BM4582</f>
        <v>3.0770615488085688E-6</v>
      </c>
      <c r="BO4581" s="137">
        <f t="shared" ref="BO4581:BO4644" si="723">IF(BM4581&lt;(1-$BI$852),BN4581,"")</f>
        <v>3.0770615488085688E-6</v>
      </c>
      <c r="BP4581" s="137" t="str">
        <f t="shared" si="719"/>
        <v/>
      </c>
    </row>
    <row r="4582" spans="63:68" ht="20.100000000000001" customHeight="1" x14ac:dyDescent="0.25">
      <c r="BK4582" s="137">
        <v>3735</v>
      </c>
      <c r="BL4582" s="137">
        <f t="shared" si="720"/>
        <v>23.897599999998413</v>
      </c>
      <c r="BM4582" s="137">
        <f t="shared" si="721"/>
        <v>1.1875394318984845E-3</v>
      </c>
      <c r="BN4582" s="137">
        <f t="shared" si="722"/>
        <v>3.0692849597811073E-6</v>
      </c>
      <c r="BO4582" s="137">
        <f t="shared" si="723"/>
        <v>3.0692849597811073E-6</v>
      </c>
      <c r="BP4582" s="137" t="str">
        <f t="shared" si="719"/>
        <v/>
      </c>
    </row>
    <row r="4583" spans="63:68" ht="20.100000000000001" customHeight="1" x14ac:dyDescent="0.25">
      <c r="BK4583" s="137">
        <v>3736</v>
      </c>
      <c r="BL4583" s="137">
        <f t="shared" si="720"/>
        <v>23.903999999998412</v>
      </c>
      <c r="BM4583" s="137">
        <f t="shared" si="721"/>
        <v>1.1844701469387034E-3</v>
      </c>
      <c r="BN4583" s="137">
        <f t="shared" si="722"/>
        <v>3.0615274755560213E-6</v>
      </c>
      <c r="BO4583" s="137">
        <f t="shared" si="723"/>
        <v>3.0615274755560213E-6</v>
      </c>
      <c r="BP4583" s="137" t="str">
        <f t="shared" si="719"/>
        <v/>
      </c>
    </row>
    <row r="4584" spans="63:68" ht="20.100000000000001" customHeight="1" x14ac:dyDescent="0.25">
      <c r="BK4584" s="137">
        <v>3737</v>
      </c>
      <c r="BL4584" s="137">
        <f t="shared" si="720"/>
        <v>23.910399999998411</v>
      </c>
      <c r="BM4584" s="137">
        <f t="shared" si="721"/>
        <v>1.1814086194631473E-3</v>
      </c>
      <c r="BN4584" s="137">
        <f t="shared" si="722"/>
        <v>3.053789050915575E-6</v>
      </c>
      <c r="BO4584" s="137">
        <f t="shared" si="723"/>
        <v>3.053789050915575E-6</v>
      </c>
      <c r="BP4584" s="137" t="str">
        <f t="shared" si="719"/>
        <v/>
      </c>
    </row>
    <row r="4585" spans="63:68" ht="20.100000000000001" customHeight="1" x14ac:dyDescent="0.25">
      <c r="BK4585" s="137">
        <v>3738</v>
      </c>
      <c r="BL4585" s="137">
        <f t="shared" si="720"/>
        <v>23.91679999999841</v>
      </c>
      <c r="BM4585" s="137">
        <f t="shared" si="721"/>
        <v>1.1783548304122318E-3</v>
      </c>
      <c r="BN4585" s="137">
        <f t="shared" si="722"/>
        <v>3.0460696407448151E-6</v>
      </c>
      <c r="BO4585" s="137">
        <f t="shared" si="723"/>
        <v>3.0460696407448151E-6</v>
      </c>
      <c r="BP4585" s="137" t="str">
        <f t="shared" si="719"/>
        <v/>
      </c>
    </row>
    <row r="4586" spans="63:68" ht="20.100000000000001" customHeight="1" x14ac:dyDescent="0.25">
      <c r="BK4586" s="137">
        <v>3739</v>
      </c>
      <c r="BL4586" s="137">
        <f t="shared" si="720"/>
        <v>23.92319999999841</v>
      </c>
      <c r="BM4586" s="137">
        <f t="shared" si="721"/>
        <v>1.1753087607714869E-3</v>
      </c>
      <c r="BN4586" s="137">
        <f t="shared" si="722"/>
        <v>3.0383692000341724E-6</v>
      </c>
      <c r="BO4586" s="137">
        <f t="shared" si="723"/>
        <v>3.0383692000341724E-6</v>
      </c>
      <c r="BP4586" s="137" t="str">
        <f t="shared" si="719"/>
        <v/>
      </c>
    </row>
    <row r="4587" spans="63:68" ht="20.100000000000001" customHeight="1" x14ac:dyDescent="0.25">
      <c r="BK4587" s="137">
        <v>3740</v>
      </c>
      <c r="BL4587" s="137">
        <f t="shared" si="720"/>
        <v>23.929599999998409</v>
      </c>
      <c r="BM4587" s="137">
        <f t="shared" si="721"/>
        <v>1.1722703915714528E-3</v>
      </c>
      <c r="BN4587" s="137">
        <f t="shared" si="722"/>
        <v>3.0306876838699214E-6</v>
      </c>
      <c r="BO4587" s="137">
        <f t="shared" si="723"/>
        <v>3.0306876838699214E-6</v>
      </c>
      <c r="BP4587" s="137" t="str">
        <f t="shared" si="719"/>
        <v/>
      </c>
    </row>
    <row r="4588" spans="63:68" ht="20.100000000000001" customHeight="1" x14ac:dyDescent="0.25">
      <c r="BK4588" s="137">
        <v>3741</v>
      </c>
      <c r="BL4588" s="137">
        <f t="shared" si="720"/>
        <v>23.935999999998408</v>
      </c>
      <c r="BM4588" s="137">
        <f t="shared" si="721"/>
        <v>1.1692397038875829E-3</v>
      </c>
      <c r="BN4588" s="137">
        <f t="shared" si="722"/>
        <v>3.0230250474376497E-6</v>
      </c>
      <c r="BO4588" s="137">
        <f t="shared" si="723"/>
        <v>3.0230250474376497E-6</v>
      </c>
      <c r="BP4588" s="137" t="str">
        <f t="shared" si="719"/>
        <v/>
      </c>
    </row>
    <row r="4589" spans="63:68" ht="20.100000000000001" customHeight="1" x14ac:dyDescent="0.25">
      <c r="BK4589" s="137">
        <v>3742</v>
      </c>
      <c r="BL4589" s="137">
        <f t="shared" si="720"/>
        <v>23.942399999998408</v>
      </c>
      <c r="BM4589" s="137">
        <f t="shared" si="721"/>
        <v>1.1662166788401452E-3</v>
      </c>
      <c r="BN4589" s="137">
        <f t="shared" si="722"/>
        <v>3.0153812460367857E-6</v>
      </c>
      <c r="BO4589" s="137">
        <f t="shared" si="723"/>
        <v>3.0153812460367857E-6</v>
      </c>
      <c r="BP4589" s="137" t="str">
        <f t="shared" si="719"/>
        <v/>
      </c>
    </row>
    <row r="4590" spans="63:68" ht="20.100000000000001" customHeight="1" x14ac:dyDescent="0.25">
      <c r="BK4590" s="137">
        <v>3743</v>
      </c>
      <c r="BL4590" s="137">
        <f t="shared" si="720"/>
        <v>23.948799999998407</v>
      </c>
      <c r="BM4590" s="137">
        <f t="shared" si="721"/>
        <v>1.1632012975941084E-3</v>
      </c>
      <c r="BN4590" s="137">
        <f t="shared" si="722"/>
        <v>3.0077562350461218E-6</v>
      </c>
      <c r="BO4590" s="137">
        <f t="shared" si="723"/>
        <v>3.0077562350461218E-6</v>
      </c>
      <c r="BP4590" s="137" t="str">
        <f t="shared" si="719"/>
        <v/>
      </c>
    </row>
    <row r="4591" spans="63:68" ht="20.100000000000001" customHeight="1" x14ac:dyDescent="0.25">
      <c r="BK4591" s="137">
        <v>3744</v>
      </c>
      <c r="BL4591" s="137">
        <f t="shared" si="720"/>
        <v>23.955199999998406</v>
      </c>
      <c r="BM4591" s="137">
        <f t="shared" si="721"/>
        <v>1.1601935413590623E-3</v>
      </c>
      <c r="BN4591" s="137">
        <f t="shared" si="722"/>
        <v>3.0001499699645797E-6</v>
      </c>
      <c r="BO4591" s="137">
        <f t="shared" si="723"/>
        <v>3.0001499699645797E-6</v>
      </c>
      <c r="BP4591" s="137" t="str">
        <f t="shared" si="719"/>
        <v/>
      </c>
    </row>
    <row r="4592" spans="63:68" ht="20.100000000000001" customHeight="1" x14ac:dyDescent="0.25">
      <c r="BK4592" s="137">
        <v>3745</v>
      </c>
      <c r="BL4592" s="137">
        <f t="shared" si="720"/>
        <v>23.961599999998406</v>
      </c>
      <c r="BM4592" s="137">
        <f t="shared" si="721"/>
        <v>1.1571933913890977E-3</v>
      </c>
      <c r="BN4592" s="137">
        <f t="shared" si="722"/>
        <v>2.9925624063793354E-6</v>
      </c>
      <c r="BO4592" s="137">
        <f t="shared" si="723"/>
        <v>2.9925624063793354E-6</v>
      </c>
      <c r="BP4592" s="137" t="str">
        <f t="shared" si="719"/>
        <v/>
      </c>
    </row>
    <row r="4593" spans="63:68" ht="20.100000000000001" customHeight="1" x14ac:dyDescent="0.25">
      <c r="BK4593" s="137">
        <v>3746</v>
      </c>
      <c r="BL4593" s="137">
        <f t="shared" si="720"/>
        <v>23.967999999998405</v>
      </c>
      <c r="BM4593" s="137">
        <f t="shared" si="721"/>
        <v>1.1542008289827184E-3</v>
      </c>
      <c r="BN4593" s="137">
        <f t="shared" si="722"/>
        <v>2.9849934999868523E-6</v>
      </c>
      <c r="BO4593" s="137">
        <f t="shared" si="723"/>
        <v>2.9849934999868523E-6</v>
      </c>
      <c r="BP4593" s="137" t="str">
        <f t="shared" si="719"/>
        <v/>
      </c>
    </row>
    <row r="4594" spans="63:68" ht="20.100000000000001" customHeight="1" x14ac:dyDescent="0.25">
      <c r="BK4594" s="137">
        <v>3747</v>
      </c>
      <c r="BL4594" s="137">
        <f t="shared" si="720"/>
        <v>23.974399999998404</v>
      </c>
      <c r="BM4594" s="137">
        <f t="shared" si="721"/>
        <v>1.1512158354827315E-3</v>
      </c>
      <c r="BN4594" s="137">
        <f t="shared" si="722"/>
        <v>2.9774432065716311E-6</v>
      </c>
      <c r="BO4594" s="137">
        <f t="shared" si="723"/>
        <v>2.9774432065716311E-6</v>
      </c>
      <c r="BP4594" s="137" t="str">
        <f t="shared" si="719"/>
        <v/>
      </c>
    </row>
    <row r="4595" spans="63:68" ht="20.100000000000001" customHeight="1" x14ac:dyDescent="0.25">
      <c r="BK4595" s="137">
        <v>3748</v>
      </c>
      <c r="BL4595" s="137">
        <f t="shared" si="720"/>
        <v>23.980799999998403</v>
      </c>
      <c r="BM4595" s="137">
        <f t="shared" si="721"/>
        <v>1.1482383922761599E-3</v>
      </c>
      <c r="BN4595" s="137">
        <f t="shared" si="722"/>
        <v>2.9699114820235569E-6</v>
      </c>
      <c r="BO4595" s="137">
        <f t="shared" si="723"/>
        <v>2.9699114820235569E-6</v>
      </c>
      <c r="BP4595" s="137" t="str">
        <f t="shared" si="719"/>
        <v/>
      </c>
    </row>
    <row r="4596" spans="63:68" ht="20.100000000000001" customHeight="1" x14ac:dyDescent="0.25">
      <c r="BK4596" s="137">
        <v>3749</v>
      </c>
      <c r="BL4596" s="137">
        <f t="shared" si="720"/>
        <v>23.987199999998403</v>
      </c>
      <c r="BM4596" s="137">
        <f t="shared" si="721"/>
        <v>1.1452684807941363E-3</v>
      </c>
      <c r="BN4596" s="137">
        <f t="shared" si="722"/>
        <v>2.9623982823374657E-6</v>
      </c>
      <c r="BO4596" s="137">
        <f t="shared" si="723"/>
        <v>2.9623982823374657E-6</v>
      </c>
      <c r="BP4596" s="137" t="str">
        <f t="shared" si="719"/>
        <v/>
      </c>
    </row>
    <row r="4597" spans="63:68" ht="20.100000000000001" customHeight="1" x14ac:dyDescent="0.25">
      <c r="BK4597" s="137">
        <v>3750</v>
      </c>
      <c r="BL4597" s="137">
        <f t="shared" si="720"/>
        <v>23.993599999998402</v>
      </c>
      <c r="BM4597" s="137">
        <f t="shared" si="721"/>
        <v>1.1423060825117989E-3</v>
      </c>
      <c r="BN4597" s="137">
        <f t="shared" si="722"/>
        <v>2.9549035635962305E-6</v>
      </c>
      <c r="BO4597" s="137">
        <f t="shared" si="723"/>
        <v>2.9549035635962305E-6</v>
      </c>
      <c r="BP4597" s="137" t="str">
        <f t="shared" si="719"/>
        <v/>
      </c>
    </row>
    <row r="4598" spans="63:68" ht="20.100000000000001" customHeight="1" x14ac:dyDescent="0.25">
      <c r="BK4598" s="137">
        <v>3751</v>
      </c>
      <c r="BL4598" s="137">
        <f t="shared" si="720"/>
        <v>23.999999999998401</v>
      </c>
      <c r="BM4598" s="137">
        <f t="shared" si="721"/>
        <v>1.1393511789482026E-3</v>
      </c>
      <c r="BN4598" s="137">
        <f t="shared" si="722"/>
        <v>2.9474272819913615E-6</v>
      </c>
      <c r="BO4598" s="137">
        <f t="shared" si="723"/>
        <v>2.9474272819913615E-6</v>
      </c>
      <c r="BP4598" s="137" t="str">
        <f t="shared" si="719"/>
        <v/>
      </c>
    </row>
    <row r="4599" spans="63:68" ht="20.100000000000001" customHeight="1" x14ac:dyDescent="0.25">
      <c r="BK4599" s="137">
        <v>3752</v>
      </c>
      <c r="BL4599" s="137">
        <f t="shared" si="720"/>
        <v>24.006399999998401</v>
      </c>
      <c r="BM4599" s="137">
        <f t="shared" si="721"/>
        <v>1.1364037516662113E-3</v>
      </c>
      <c r="BN4599" s="137">
        <f t="shared" si="722"/>
        <v>2.9399693938073936E-6</v>
      </c>
      <c r="BO4599" s="137">
        <f t="shared" si="723"/>
        <v>2.9399693938073936E-6</v>
      </c>
      <c r="BP4599" s="137" t="str">
        <f t="shared" si="719"/>
        <v/>
      </c>
    </row>
    <row r="4600" spans="63:68" ht="20.100000000000001" customHeight="1" x14ac:dyDescent="0.25">
      <c r="BK4600" s="137">
        <v>3753</v>
      </c>
      <c r="BL4600" s="137">
        <f t="shared" si="720"/>
        <v>24.0127999999984</v>
      </c>
      <c r="BM4600" s="137">
        <f t="shared" si="721"/>
        <v>1.1334637822724039E-3</v>
      </c>
      <c r="BN4600" s="137">
        <f t="shared" si="722"/>
        <v>2.9325298554275236E-6</v>
      </c>
      <c r="BO4600" s="137">
        <f t="shared" si="723"/>
        <v>2.9325298554275236E-6</v>
      </c>
      <c r="BP4600" s="137" t="str">
        <f t="shared" si="719"/>
        <v/>
      </c>
    </row>
    <row r="4601" spans="63:68" ht="20.100000000000001" customHeight="1" x14ac:dyDescent="0.25">
      <c r="BK4601" s="137">
        <v>3754</v>
      </c>
      <c r="BL4601" s="137">
        <f t="shared" si="720"/>
        <v>24.019199999998399</v>
      </c>
      <c r="BM4601" s="137">
        <f t="shared" si="721"/>
        <v>1.1305312524169764E-3</v>
      </c>
      <c r="BN4601" s="137">
        <f t="shared" si="722"/>
        <v>2.9251086233377313E-6</v>
      </c>
      <c r="BO4601" s="137">
        <f t="shared" si="723"/>
        <v>2.9251086233377313E-6</v>
      </c>
      <c r="BP4601" s="137" t="str">
        <f t="shared" si="719"/>
        <v/>
      </c>
    </row>
    <row r="4602" spans="63:68" ht="20.100000000000001" customHeight="1" x14ac:dyDescent="0.25">
      <c r="BK4602" s="137">
        <v>3755</v>
      </c>
      <c r="BL4602" s="137">
        <f t="shared" si="720"/>
        <v>24.025599999998398</v>
      </c>
      <c r="BM4602" s="137">
        <f t="shared" si="721"/>
        <v>1.1276061437936386E-3</v>
      </c>
      <c r="BN4602" s="137">
        <f t="shared" si="722"/>
        <v>2.9177056541144185E-6</v>
      </c>
      <c r="BO4602" s="137">
        <f t="shared" si="723"/>
        <v>2.9177056541144185E-6</v>
      </c>
      <c r="BP4602" s="137" t="str">
        <f t="shared" si="719"/>
        <v/>
      </c>
    </row>
    <row r="4603" spans="63:68" ht="20.100000000000001" customHeight="1" x14ac:dyDescent="0.25">
      <c r="BK4603" s="137">
        <v>3756</v>
      </c>
      <c r="BL4603" s="137">
        <f t="shared" si="720"/>
        <v>24.031999999998398</v>
      </c>
      <c r="BM4603" s="137">
        <f t="shared" si="721"/>
        <v>1.1246884381395242E-3</v>
      </c>
      <c r="BN4603" s="137">
        <f t="shared" si="722"/>
        <v>2.9103209044387211E-6</v>
      </c>
      <c r="BO4603" s="137">
        <f t="shared" si="723"/>
        <v>2.9103209044387211E-6</v>
      </c>
      <c r="BP4603" s="137" t="str">
        <f t="shared" si="719"/>
        <v/>
      </c>
    </row>
    <row r="4604" spans="63:68" ht="20.100000000000001" customHeight="1" x14ac:dyDescent="0.25">
      <c r="BK4604" s="137">
        <v>3757</v>
      </c>
      <c r="BL4604" s="137">
        <f t="shared" si="720"/>
        <v>24.038399999998397</v>
      </c>
      <c r="BM4604" s="137">
        <f t="shared" si="721"/>
        <v>1.1217781172350855E-3</v>
      </c>
      <c r="BN4604" s="137">
        <f t="shared" si="722"/>
        <v>2.9029543310882689E-6</v>
      </c>
      <c r="BO4604" s="137">
        <f t="shared" si="723"/>
        <v>2.9029543310882689E-6</v>
      </c>
      <c r="BP4604" s="137" t="str">
        <f t="shared" si="719"/>
        <v/>
      </c>
    </row>
    <row r="4605" spans="63:68" ht="20.100000000000001" customHeight="1" x14ac:dyDescent="0.25">
      <c r="BK4605" s="137">
        <v>3758</v>
      </c>
      <c r="BL4605" s="137">
        <f t="shared" si="720"/>
        <v>24.044799999998396</v>
      </c>
      <c r="BM4605" s="137">
        <f t="shared" si="721"/>
        <v>1.1188751629039972E-3</v>
      </c>
      <c r="BN4605" s="137">
        <f t="shared" si="722"/>
        <v>2.895605890935668E-6</v>
      </c>
      <c r="BO4605" s="137">
        <f t="shared" si="723"/>
        <v>2.895605890935668E-6</v>
      </c>
      <c r="BP4605" s="137" t="str">
        <f t="shared" si="719"/>
        <v/>
      </c>
    </row>
    <row r="4606" spans="63:68" ht="20.100000000000001" customHeight="1" x14ac:dyDescent="0.25">
      <c r="BK4606" s="137">
        <v>3759</v>
      </c>
      <c r="BL4606" s="137">
        <f t="shared" si="720"/>
        <v>24.051199999998396</v>
      </c>
      <c r="BM4606" s="137">
        <f t="shared" si="721"/>
        <v>1.1159795570130616E-3</v>
      </c>
      <c r="BN4606" s="137">
        <f t="shared" si="722"/>
        <v>2.8882755409508857E-6</v>
      </c>
      <c r="BO4606" s="137">
        <f t="shared" si="723"/>
        <v>2.8882755409508857E-6</v>
      </c>
      <c r="BP4606" s="137" t="str">
        <f t="shared" si="719"/>
        <v/>
      </c>
    </row>
    <row r="4607" spans="63:68" ht="20.100000000000001" customHeight="1" x14ac:dyDescent="0.25">
      <c r="BK4607" s="137">
        <v>3760</v>
      </c>
      <c r="BL4607" s="137">
        <f t="shared" si="720"/>
        <v>24.057599999998395</v>
      </c>
      <c r="BM4607" s="137">
        <f t="shared" si="721"/>
        <v>1.1130912814721107E-3</v>
      </c>
      <c r="BN4607" s="137">
        <f t="shared" si="722"/>
        <v>2.8809632382025517E-6</v>
      </c>
      <c r="BO4607" s="137">
        <f t="shared" si="723"/>
        <v>2.8809632382025517E-6</v>
      </c>
      <c r="BP4607" s="137" t="str">
        <f t="shared" si="719"/>
        <v/>
      </c>
    </row>
    <row r="4608" spans="63:68" ht="20.100000000000001" customHeight="1" x14ac:dyDescent="0.25">
      <c r="BK4608" s="137">
        <v>3761</v>
      </c>
      <c r="BL4608" s="137">
        <f t="shared" si="720"/>
        <v>24.063999999998394</v>
      </c>
      <c r="BM4608" s="137">
        <f t="shared" si="721"/>
        <v>1.1102103182339081E-3</v>
      </c>
      <c r="BN4608" s="137">
        <f t="shared" si="722"/>
        <v>2.8736689398553561E-6</v>
      </c>
      <c r="BO4608" s="137">
        <f t="shared" si="723"/>
        <v>2.8736689398553561E-6</v>
      </c>
      <c r="BP4608" s="137" t="str">
        <f t="shared" si="719"/>
        <v/>
      </c>
    </row>
    <row r="4609" spans="63:68" ht="20.100000000000001" customHeight="1" x14ac:dyDescent="0.25">
      <c r="BK4609" s="137">
        <v>3762</v>
      </c>
      <c r="BL4609" s="137">
        <f t="shared" si="720"/>
        <v>24.070399999998394</v>
      </c>
      <c r="BM4609" s="137">
        <f t="shared" si="721"/>
        <v>1.1073366492940528E-3</v>
      </c>
      <c r="BN4609" s="137">
        <f t="shared" si="722"/>
        <v>2.866392603173085E-6</v>
      </c>
      <c r="BO4609" s="137">
        <f t="shared" si="723"/>
        <v>2.866392603173085E-6</v>
      </c>
      <c r="BP4609" s="137" t="str">
        <f t="shared" si="719"/>
        <v/>
      </c>
    </row>
    <row r="4610" spans="63:68" ht="20.100000000000001" customHeight="1" x14ac:dyDescent="0.25">
      <c r="BK4610" s="137">
        <v>3763</v>
      </c>
      <c r="BL4610" s="137">
        <f t="shared" si="720"/>
        <v>24.076799999998393</v>
      </c>
      <c r="BM4610" s="137">
        <f t="shared" si="721"/>
        <v>1.1044702566908797E-3</v>
      </c>
      <c r="BN4610" s="137">
        <f t="shared" si="722"/>
        <v>2.8591341855079954E-6</v>
      </c>
      <c r="BO4610" s="137">
        <f t="shared" si="723"/>
        <v>2.8591341855079954E-6</v>
      </c>
      <c r="BP4610" s="137" t="str">
        <f t="shared" si="719"/>
        <v/>
      </c>
    </row>
    <row r="4611" spans="63:68" ht="20.100000000000001" customHeight="1" x14ac:dyDescent="0.25">
      <c r="BK4611" s="137">
        <v>3764</v>
      </c>
      <c r="BL4611" s="137">
        <f t="shared" si="720"/>
        <v>24.083199999998392</v>
      </c>
      <c r="BM4611" s="137">
        <f t="shared" si="721"/>
        <v>1.1016111225053717E-3</v>
      </c>
      <c r="BN4611" s="137">
        <f t="shared" si="722"/>
        <v>2.8518936443227162E-6</v>
      </c>
      <c r="BO4611" s="137">
        <f t="shared" si="723"/>
        <v>2.8518936443227162E-6</v>
      </c>
      <c r="BP4611" s="137" t="str">
        <f t="shared" si="719"/>
        <v/>
      </c>
    </row>
    <row r="4612" spans="63:68" ht="20.100000000000001" customHeight="1" x14ac:dyDescent="0.25">
      <c r="BK4612" s="137">
        <v>3765</v>
      </c>
      <c r="BL4612" s="137">
        <f t="shared" si="720"/>
        <v>24.089599999998391</v>
      </c>
      <c r="BM4612" s="137">
        <f t="shared" si="721"/>
        <v>1.098759228861049E-3</v>
      </c>
      <c r="BN4612" s="137">
        <f t="shared" si="722"/>
        <v>2.8446709371611912E-6</v>
      </c>
      <c r="BO4612" s="137">
        <f t="shared" si="723"/>
        <v>2.8446709371611912E-6</v>
      </c>
      <c r="BP4612" s="137" t="str">
        <f t="shared" si="719"/>
        <v/>
      </c>
    </row>
    <row r="4613" spans="63:68" ht="20.100000000000001" customHeight="1" x14ac:dyDescent="0.25">
      <c r="BK4613" s="137">
        <v>3766</v>
      </c>
      <c r="BL4613" s="137">
        <f t="shared" si="720"/>
        <v>24.095999999998391</v>
      </c>
      <c r="BM4613" s="137">
        <f t="shared" si="721"/>
        <v>1.0959145579238878E-3</v>
      </c>
      <c r="BN4613" s="137">
        <f t="shared" si="722"/>
        <v>2.8374660216697132E-6</v>
      </c>
      <c r="BO4613" s="137">
        <f t="shared" si="723"/>
        <v>2.8374660216697132E-6</v>
      </c>
      <c r="BP4613" s="137" t="str">
        <f t="shared" si="719"/>
        <v/>
      </c>
    </row>
    <row r="4614" spans="63:68" ht="20.100000000000001" customHeight="1" x14ac:dyDescent="0.25">
      <c r="BK4614" s="137">
        <v>3767</v>
      </c>
      <c r="BL4614" s="137">
        <f t="shared" si="720"/>
        <v>24.10239999999839</v>
      </c>
      <c r="BM4614" s="137">
        <f t="shared" si="721"/>
        <v>1.0930770919022181E-3</v>
      </c>
      <c r="BN4614" s="137">
        <f t="shared" si="722"/>
        <v>2.8302788555947551E-6</v>
      </c>
      <c r="BO4614" s="137">
        <f t="shared" si="723"/>
        <v>2.8302788555947551E-6</v>
      </c>
      <c r="BP4614" s="137" t="str">
        <f t="shared" si="719"/>
        <v/>
      </c>
    </row>
    <row r="4615" spans="63:68" ht="20.100000000000001" customHeight="1" x14ac:dyDescent="0.25">
      <c r="BK4615" s="137">
        <v>3768</v>
      </c>
      <c r="BL4615" s="137">
        <f t="shared" si="720"/>
        <v>24.108799999998389</v>
      </c>
      <c r="BM4615" s="137">
        <f t="shared" si="721"/>
        <v>1.0902468130466233E-3</v>
      </c>
      <c r="BN4615" s="137">
        <f t="shared" si="722"/>
        <v>2.8231093967660565E-6</v>
      </c>
      <c r="BO4615" s="137">
        <f t="shared" si="723"/>
        <v>2.8231093967660565E-6</v>
      </c>
      <c r="BP4615" s="137" t="str">
        <f t="shared" si="719"/>
        <v/>
      </c>
    </row>
    <row r="4616" spans="63:68" ht="20.100000000000001" customHeight="1" x14ac:dyDescent="0.25">
      <c r="BK4616" s="137">
        <v>3769</v>
      </c>
      <c r="BL4616" s="137">
        <f t="shared" si="720"/>
        <v>24.115199999998389</v>
      </c>
      <c r="BM4616" s="137">
        <f t="shared" si="721"/>
        <v>1.0874237036498573E-3</v>
      </c>
      <c r="BN4616" s="137">
        <f t="shared" si="722"/>
        <v>2.8159576031217774E-6</v>
      </c>
      <c r="BO4616" s="137">
        <f t="shared" si="723"/>
        <v>2.8159576031217774E-6</v>
      </c>
      <c r="BP4616" s="137" t="str">
        <f t="shared" si="719"/>
        <v/>
      </c>
    </row>
    <row r="4617" spans="63:68" ht="20.100000000000001" customHeight="1" x14ac:dyDescent="0.25">
      <c r="BK4617" s="137">
        <v>3770</v>
      </c>
      <c r="BL4617" s="137">
        <f t="shared" si="720"/>
        <v>24.121599999998388</v>
      </c>
      <c r="BM4617" s="137">
        <f t="shared" si="721"/>
        <v>1.0846077460467355E-3</v>
      </c>
      <c r="BN4617" s="137">
        <f t="shared" si="722"/>
        <v>2.8088234326859463E-6</v>
      </c>
      <c r="BO4617" s="137">
        <f t="shared" si="723"/>
        <v>2.8088234326859463E-6</v>
      </c>
      <c r="BP4617" s="137" t="str">
        <f t="shared" si="719"/>
        <v/>
      </c>
    </row>
    <row r="4618" spans="63:68" ht="20.100000000000001" customHeight="1" x14ac:dyDescent="0.25">
      <c r="BK4618" s="137">
        <v>3771</v>
      </c>
      <c r="BL4618" s="137">
        <f t="shared" si="720"/>
        <v>24.127999999998387</v>
      </c>
      <c r="BM4618" s="137">
        <f t="shared" si="721"/>
        <v>1.0817989226140495E-3</v>
      </c>
      <c r="BN4618" s="137">
        <f t="shared" si="722"/>
        <v>2.8017068435855913E-6</v>
      </c>
      <c r="BO4618" s="137">
        <f t="shared" si="723"/>
        <v>2.8017068435855913E-6</v>
      </c>
      <c r="BP4618" s="137" t="str">
        <f t="shared" si="719"/>
        <v/>
      </c>
    </row>
    <row r="4619" spans="63:68" ht="20.100000000000001" customHeight="1" x14ac:dyDescent="0.25">
      <c r="BK4619" s="137">
        <v>3772</v>
      </c>
      <c r="BL4619" s="137">
        <f t="shared" si="720"/>
        <v>24.134399999998386</v>
      </c>
      <c r="BM4619" s="137">
        <f t="shared" si="721"/>
        <v>1.0789972157704639E-3</v>
      </c>
      <c r="BN4619" s="137">
        <f t="shared" si="722"/>
        <v>2.7946077940299227E-6</v>
      </c>
      <c r="BO4619" s="137">
        <f t="shared" si="723"/>
        <v>2.7946077940299227E-6</v>
      </c>
      <c r="BP4619" s="137" t="str">
        <f t="shared" si="719"/>
        <v/>
      </c>
    </row>
    <row r="4620" spans="63:68" ht="20.100000000000001" customHeight="1" x14ac:dyDescent="0.25">
      <c r="BK4620" s="137">
        <v>3773</v>
      </c>
      <c r="BL4620" s="137">
        <f t="shared" si="720"/>
        <v>24.140799999998386</v>
      </c>
      <c r="BM4620" s="137">
        <f t="shared" si="721"/>
        <v>1.076202607976434E-3</v>
      </c>
      <c r="BN4620" s="137">
        <f t="shared" si="722"/>
        <v>2.7875262423385228E-6</v>
      </c>
      <c r="BO4620" s="137">
        <f t="shared" si="723"/>
        <v>2.7875262423385228E-6</v>
      </c>
      <c r="BP4620" s="137" t="str">
        <f t="shared" si="719"/>
        <v/>
      </c>
    </row>
    <row r="4621" spans="63:68" ht="20.100000000000001" customHeight="1" x14ac:dyDescent="0.25">
      <c r="BK4621" s="137">
        <v>3774</v>
      </c>
      <c r="BL4621" s="137">
        <f t="shared" si="720"/>
        <v>24.147199999998385</v>
      </c>
      <c r="BM4621" s="137">
        <f t="shared" si="721"/>
        <v>1.0734150817340955E-3</v>
      </c>
      <c r="BN4621" s="137">
        <f t="shared" si="722"/>
        <v>2.7804621469088193E-6</v>
      </c>
      <c r="BO4621" s="137">
        <f t="shared" si="723"/>
        <v>2.7804621469088193E-6</v>
      </c>
      <c r="BP4621" s="137" t="str">
        <f t="shared" si="719"/>
        <v/>
      </c>
    </row>
    <row r="4622" spans="63:68" ht="20.100000000000001" customHeight="1" x14ac:dyDescent="0.25">
      <c r="BK4622" s="137">
        <v>3775</v>
      </c>
      <c r="BL4622" s="137">
        <f t="shared" si="720"/>
        <v>24.153599999998384</v>
      </c>
      <c r="BM4622" s="137">
        <f t="shared" si="721"/>
        <v>1.0706346195871867E-3</v>
      </c>
      <c r="BN4622" s="137">
        <f t="shared" si="722"/>
        <v>2.7734154662460101E-6</v>
      </c>
      <c r="BO4622" s="137">
        <f t="shared" si="723"/>
        <v>2.7734154662460101E-6</v>
      </c>
      <c r="BP4622" s="137" t="str">
        <f t="shared" si="719"/>
        <v/>
      </c>
    </row>
    <row r="4623" spans="63:68" ht="20.100000000000001" customHeight="1" x14ac:dyDescent="0.25">
      <c r="BK4623" s="137">
        <v>3776</v>
      </c>
      <c r="BL4623" s="137">
        <f t="shared" si="720"/>
        <v>24.159999999998384</v>
      </c>
      <c r="BM4623" s="137">
        <f t="shared" si="721"/>
        <v>1.0678612041209407E-3</v>
      </c>
      <c r="BN4623" s="137">
        <f t="shared" si="722"/>
        <v>2.766386158941812E-6</v>
      </c>
      <c r="BO4623" s="137">
        <f t="shared" si="723"/>
        <v>2.766386158941812E-6</v>
      </c>
      <c r="BP4623" s="137" t="str">
        <f t="shared" si="719"/>
        <v/>
      </c>
    </row>
    <row r="4624" spans="63:68" ht="20.100000000000001" customHeight="1" x14ac:dyDescent="0.25">
      <c r="BK4624" s="137">
        <v>3777</v>
      </c>
      <c r="BL4624" s="137">
        <f t="shared" si="720"/>
        <v>24.166399999998383</v>
      </c>
      <c r="BM4624" s="137">
        <f t="shared" si="721"/>
        <v>1.0650948179619989E-3</v>
      </c>
      <c r="BN4624" s="137">
        <f t="shared" si="722"/>
        <v>2.7593741836827012E-6</v>
      </c>
      <c r="BO4624" s="137">
        <f t="shared" si="723"/>
        <v>2.7593741836827012E-6</v>
      </c>
      <c r="BP4624" s="137" t="str">
        <f t="shared" ref="BP4624:BP4687" si="724">IF($BM4624&lt;(1-$BI$860),$BN4624,"")</f>
        <v/>
      </c>
    </row>
    <row r="4625" spans="63:68" ht="20.100000000000001" customHeight="1" x14ac:dyDescent="0.25">
      <c r="BK4625" s="137">
        <v>3778</v>
      </c>
      <c r="BL4625" s="137">
        <f t="shared" si="720"/>
        <v>24.172799999998382</v>
      </c>
      <c r="BM4625" s="137">
        <f t="shared" si="721"/>
        <v>1.0623354437783162E-3</v>
      </c>
      <c r="BN4625" s="137">
        <f t="shared" si="722"/>
        <v>2.7523794992496964E-6</v>
      </c>
      <c r="BO4625" s="137">
        <f t="shared" si="723"/>
        <v>2.7523794992496964E-6</v>
      </c>
      <c r="BP4625" s="137" t="str">
        <f t="shared" si="724"/>
        <v/>
      </c>
    </row>
    <row r="4626" spans="63:68" ht="20.100000000000001" customHeight="1" x14ac:dyDescent="0.25">
      <c r="BK4626" s="137">
        <v>3779</v>
      </c>
      <c r="BL4626" s="137">
        <f t="shared" si="720"/>
        <v>24.179199999998382</v>
      </c>
      <c r="BM4626" s="137">
        <f t="shared" si="721"/>
        <v>1.0595830642790665E-3</v>
      </c>
      <c r="BN4626" s="137">
        <f t="shared" si="722"/>
        <v>2.7454020645144555E-6</v>
      </c>
      <c r="BO4626" s="137">
        <f t="shared" si="723"/>
        <v>2.7454020645144555E-6</v>
      </c>
      <c r="BP4626" s="137" t="str">
        <f t="shared" si="724"/>
        <v/>
      </c>
    </row>
    <row r="4627" spans="63:68" ht="20.100000000000001" customHeight="1" x14ac:dyDescent="0.25">
      <c r="BK4627" s="137">
        <v>3780</v>
      </c>
      <c r="BL4627" s="137">
        <f t="shared" si="720"/>
        <v>24.185599999998381</v>
      </c>
      <c r="BM4627" s="137">
        <f t="shared" si="721"/>
        <v>1.056837662214552E-3</v>
      </c>
      <c r="BN4627" s="137">
        <f t="shared" si="722"/>
        <v>2.7384418384479494E-6</v>
      </c>
      <c r="BO4627" s="137">
        <f t="shared" si="723"/>
        <v>2.7384418384479494E-6</v>
      </c>
      <c r="BP4627" s="137" t="str">
        <f t="shared" si="724"/>
        <v/>
      </c>
    </row>
    <row r="4628" spans="63:68" ht="20.100000000000001" customHeight="1" x14ac:dyDescent="0.25">
      <c r="BK4628" s="137">
        <v>3781</v>
      </c>
      <c r="BL4628" s="137">
        <f t="shared" si="720"/>
        <v>24.19199999999838</v>
      </c>
      <c r="BM4628" s="137">
        <f t="shared" si="721"/>
        <v>1.054099220376104E-3</v>
      </c>
      <c r="BN4628" s="137">
        <f t="shared" si="722"/>
        <v>2.731498780108102E-6</v>
      </c>
      <c r="BO4628" s="137">
        <f t="shared" si="723"/>
        <v>2.731498780108102E-6</v>
      </c>
      <c r="BP4628" s="137" t="str">
        <f t="shared" si="724"/>
        <v/>
      </c>
    </row>
    <row r="4629" spans="63:68" ht="20.100000000000001" customHeight="1" x14ac:dyDescent="0.25">
      <c r="BK4629" s="137">
        <v>3782</v>
      </c>
      <c r="BL4629" s="137">
        <f t="shared" si="720"/>
        <v>24.198399999998379</v>
      </c>
      <c r="BM4629" s="137">
        <f t="shared" si="721"/>
        <v>1.0513677215959959E-3</v>
      </c>
      <c r="BN4629" s="137">
        <f t="shared" si="722"/>
        <v>2.7245728486439101E-6</v>
      </c>
      <c r="BO4629" s="137">
        <f t="shared" si="723"/>
        <v>2.7245728486439101E-6</v>
      </c>
      <c r="BP4629" s="137" t="str">
        <f t="shared" si="724"/>
        <v/>
      </c>
    </row>
    <row r="4630" spans="63:68" ht="20.100000000000001" customHeight="1" x14ac:dyDescent="0.25">
      <c r="BK4630" s="137">
        <v>3783</v>
      </c>
      <c r="BL4630" s="137">
        <f t="shared" si="720"/>
        <v>24.204799999998379</v>
      </c>
      <c r="BM4630" s="137">
        <f t="shared" si="721"/>
        <v>1.048643148747352E-3</v>
      </c>
      <c r="BN4630" s="137">
        <f t="shared" si="722"/>
        <v>2.717664003301732E-6</v>
      </c>
      <c r="BO4630" s="137">
        <f t="shared" si="723"/>
        <v>2.717664003301732E-6</v>
      </c>
      <c r="BP4630" s="137" t="str">
        <f t="shared" si="724"/>
        <v/>
      </c>
    </row>
    <row r="4631" spans="63:68" ht="20.100000000000001" customHeight="1" x14ac:dyDescent="0.25">
      <c r="BK4631" s="137">
        <v>3784</v>
      </c>
      <c r="BL4631" s="137">
        <f t="shared" si="720"/>
        <v>24.211199999998378</v>
      </c>
      <c r="BM4631" s="137">
        <f t="shared" si="721"/>
        <v>1.0459254847440503E-3</v>
      </c>
      <c r="BN4631" s="137">
        <f t="shared" si="722"/>
        <v>2.7107722034244199E-6</v>
      </c>
      <c r="BO4631" s="137">
        <f t="shared" si="723"/>
        <v>2.7107722034244199E-6</v>
      </c>
      <c r="BP4631" s="137" t="str">
        <f t="shared" si="724"/>
        <v/>
      </c>
    </row>
    <row r="4632" spans="63:68" ht="20.100000000000001" customHeight="1" x14ac:dyDescent="0.25">
      <c r="BK4632" s="137">
        <v>3785</v>
      </c>
      <c r="BL4632" s="137">
        <f t="shared" si="720"/>
        <v>24.217599999998377</v>
      </c>
      <c r="BM4632" s="137">
        <f t="shared" si="721"/>
        <v>1.0432147125406259E-3</v>
      </c>
      <c r="BN4632" s="137">
        <f t="shared" si="722"/>
        <v>2.7038974084320211E-6</v>
      </c>
      <c r="BO4632" s="137">
        <f t="shared" si="723"/>
        <v>2.7038974084320211E-6</v>
      </c>
      <c r="BP4632" s="137" t="str">
        <f t="shared" si="724"/>
        <v/>
      </c>
    </row>
    <row r="4633" spans="63:68" ht="20.100000000000001" customHeight="1" x14ac:dyDescent="0.25">
      <c r="BK4633" s="137">
        <v>3786</v>
      </c>
      <c r="BL4633" s="137">
        <f t="shared" si="720"/>
        <v>24.223999999998377</v>
      </c>
      <c r="BM4633" s="137">
        <f t="shared" si="721"/>
        <v>1.0405108151321939E-3</v>
      </c>
      <c r="BN4633" s="137">
        <f t="shared" si="722"/>
        <v>2.6970395778499676E-6</v>
      </c>
      <c r="BO4633" s="137">
        <f t="shared" si="723"/>
        <v>2.6970395778499676E-6</v>
      </c>
      <c r="BP4633" s="137" t="str">
        <f t="shared" si="724"/>
        <v/>
      </c>
    </row>
    <row r="4634" spans="63:68" ht="20.100000000000001" customHeight="1" x14ac:dyDescent="0.25">
      <c r="BK4634" s="137">
        <v>3787</v>
      </c>
      <c r="BL4634" s="137">
        <f t="shared" si="720"/>
        <v>24.230399999998376</v>
      </c>
      <c r="BM4634" s="137">
        <f t="shared" si="721"/>
        <v>1.0378137755543439E-3</v>
      </c>
      <c r="BN4634" s="137">
        <f t="shared" si="722"/>
        <v>2.6901986712910778E-6</v>
      </c>
      <c r="BO4634" s="137">
        <f t="shared" si="723"/>
        <v>2.6901986712910778E-6</v>
      </c>
      <c r="BP4634" s="137" t="str">
        <f t="shared" si="724"/>
        <v/>
      </c>
    </row>
    <row r="4635" spans="63:68" ht="20.100000000000001" customHeight="1" x14ac:dyDescent="0.25">
      <c r="BK4635" s="137">
        <v>3788</v>
      </c>
      <c r="BL4635" s="137">
        <f t="shared" si="720"/>
        <v>24.236799999998375</v>
      </c>
      <c r="BM4635" s="137">
        <f t="shared" si="721"/>
        <v>1.0351235768830528E-3</v>
      </c>
      <c r="BN4635" s="137">
        <f t="shared" si="722"/>
        <v>2.6833746484598939E-6</v>
      </c>
      <c r="BO4635" s="137">
        <f t="shared" si="723"/>
        <v>2.6833746484598939E-6</v>
      </c>
      <c r="BP4635" s="137" t="str">
        <f t="shared" si="724"/>
        <v/>
      </c>
    </row>
    <row r="4636" spans="63:68" ht="20.100000000000001" customHeight="1" x14ac:dyDescent="0.25">
      <c r="BK4636" s="137">
        <v>3789</v>
      </c>
      <c r="BL4636" s="137">
        <f t="shared" si="720"/>
        <v>24.243199999998374</v>
      </c>
      <c r="BM4636" s="137">
        <f t="shared" si="721"/>
        <v>1.0324402022345929E-3</v>
      </c>
      <c r="BN4636" s="137">
        <f t="shared" si="722"/>
        <v>2.6765674691513804E-6</v>
      </c>
      <c r="BO4636" s="137">
        <f t="shared" si="723"/>
        <v>2.6765674691513804E-6</v>
      </c>
      <c r="BP4636" s="137" t="str">
        <f t="shared" si="724"/>
        <v/>
      </c>
    </row>
    <row r="4637" spans="63:68" ht="20.100000000000001" customHeight="1" x14ac:dyDescent="0.25">
      <c r="BK4637" s="137">
        <v>3790</v>
      </c>
      <c r="BL4637" s="137">
        <f t="shared" si="720"/>
        <v>24.249599999998374</v>
      </c>
      <c r="BM4637" s="137">
        <f t="shared" si="721"/>
        <v>1.0297636347654415E-3</v>
      </c>
      <c r="BN4637" s="137">
        <f t="shared" si="722"/>
        <v>2.6697770932494064E-6</v>
      </c>
      <c r="BO4637" s="137">
        <f t="shared" si="723"/>
        <v>2.6697770932494064E-6</v>
      </c>
      <c r="BP4637" s="137" t="str">
        <f t="shared" si="724"/>
        <v/>
      </c>
    </row>
    <row r="4638" spans="63:68" ht="20.100000000000001" customHeight="1" x14ac:dyDescent="0.25">
      <c r="BK4638" s="137">
        <v>3791</v>
      </c>
      <c r="BL4638" s="137">
        <f t="shared" si="720"/>
        <v>24.255999999998373</v>
      </c>
      <c r="BM4638" s="137">
        <f t="shared" si="721"/>
        <v>1.0270938576721921E-3</v>
      </c>
      <c r="BN4638" s="137">
        <f t="shared" si="722"/>
        <v>2.6630034807356359E-6</v>
      </c>
      <c r="BO4638" s="137">
        <f t="shared" si="723"/>
        <v>2.6630034807356359E-6</v>
      </c>
      <c r="BP4638" s="137" t="str">
        <f t="shared" si="724"/>
        <v/>
      </c>
    </row>
    <row r="4639" spans="63:68" ht="20.100000000000001" customHeight="1" x14ac:dyDescent="0.25">
      <c r="BK4639" s="137">
        <v>3792</v>
      </c>
      <c r="BL4639" s="137">
        <f t="shared" si="720"/>
        <v>24.262399999998372</v>
      </c>
      <c r="BM4639" s="137">
        <f t="shared" si="721"/>
        <v>1.0244308541914565E-3</v>
      </c>
      <c r="BN4639" s="137">
        <f t="shared" si="722"/>
        <v>2.6562465916784694E-6</v>
      </c>
      <c r="BO4639" s="137">
        <f t="shared" si="723"/>
        <v>2.6562465916784694E-6</v>
      </c>
      <c r="BP4639" s="137" t="str">
        <f t="shared" si="724"/>
        <v/>
      </c>
    </row>
    <row r="4640" spans="63:68" ht="20.100000000000001" customHeight="1" x14ac:dyDescent="0.25">
      <c r="BK4640" s="137">
        <v>3793</v>
      </c>
      <c r="BL4640" s="137">
        <f t="shared" si="720"/>
        <v>24.268799999998372</v>
      </c>
      <c r="BM4640" s="137">
        <f t="shared" si="721"/>
        <v>1.021774607599778E-3</v>
      </c>
      <c r="BN4640" s="137">
        <f t="shared" si="722"/>
        <v>2.6495063862328264E-6</v>
      </c>
      <c r="BO4640" s="137">
        <f t="shared" si="723"/>
        <v>2.6495063862328264E-6</v>
      </c>
      <c r="BP4640" s="137" t="str">
        <f t="shared" si="724"/>
        <v/>
      </c>
    </row>
    <row r="4641" spans="63:68" ht="20.100000000000001" customHeight="1" x14ac:dyDescent="0.25">
      <c r="BK4641" s="137">
        <v>3794</v>
      </c>
      <c r="BL4641" s="137">
        <f t="shared" si="720"/>
        <v>24.275199999998371</v>
      </c>
      <c r="BM4641" s="137">
        <f t="shared" si="721"/>
        <v>1.0191251012135452E-3</v>
      </c>
      <c r="BN4641" s="137">
        <f t="shared" si="722"/>
        <v>2.6427828246483858E-6</v>
      </c>
      <c r="BO4641" s="137">
        <f t="shared" si="723"/>
        <v>2.6427828246483858E-6</v>
      </c>
      <c r="BP4641" s="137" t="str">
        <f t="shared" si="724"/>
        <v/>
      </c>
    </row>
    <row r="4642" spans="63:68" ht="20.100000000000001" customHeight="1" x14ac:dyDescent="0.25">
      <c r="BK4642" s="137">
        <v>3795</v>
      </c>
      <c r="BL4642" s="137">
        <f t="shared" si="720"/>
        <v>24.28159999999837</v>
      </c>
      <c r="BM4642" s="137">
        <f t="shared" si="721"/>
        <v>1.0164823183888968E-3</v>
      </c>
      <c r="BN4642" s="137">
        <f t="shared" si="722"/>
        <v>2.6360758672691522E-6</v>
      </c>
      <c r="BO4642" s="137">
        <f t="shared" si="723"/>
        <v>2.6360758672691522E-6</v>
      </c>
      <c r="BP4642" s="137" t="str">
        <f t="shared" si="724"/>
        <v/>
      </c>
    </row>
    <row r="4643" spans="63:68" ht="20.100000000000001" customHeight="1" x14ac:dyDescent="0.25">
      <c r="BK4643" s="137">
        <v>3796</v>
      </c>
      <c r="BL4643" s="137">
        <f t="shared" si="720"/>
        <v>24.28799999999837</v>
      </c>
      <c r="BM4643" s="137">
        <f t="shared" si="721"/>
        <v>1.0138462425216277E-3</v>
      </c>
      <c r="BN4643" s="137">
        <f t="shared" si="722"/>
        <v>2.6293854745191442E-6</v>
      </c>
      <c r="BO4643" s="137">
        <f t="shared" si="723"/>
        <v>2.6293854745191442E-6</v>
      </c>
      <c r="BP4643" s="137" t="str">
        <f t="shared" si="724"/>
        <v/>
      </c>
    </row>
    <row r="4644" spans="63:68" ht="20.100000000000001" customHeight="1" x14ac:dyDescent="0.25">
      <c r="BK4644" s="137">
        <v>3797</v>
      </c>
      <c r="BL4644" s="137">
        <f t="shared" si="720"/>
        <v>24.294399999998369</v>
      </c>
      <c r="BM4644" s="137">
        <f t="shared" si="721"/>
        <v>1.0112168570471085E-3</v>
      </c>
      <c r="BN4644" s="137">
        <f t="shared" si="722"/>
        <v>2.6227116069223438E-6</v>
      </c>
      <c r="BO4644" s="137">
        <f t="shared" si="723"/>
        <v>2.6227116069223438E-6</v>
      </c>
      <c r="BP4644" s="137" t="str">
        <f t="shared" si="724"/>
        <v/>
      </c>
    </row>
    <row r="4645" spans="63:68" ht="20.100000000000001" customHeight="1" x14ac:dyDescent="0.25">
      <c r="BK4645" s="137">
        <v>3798</v>
      </c>
      <c r="BL4645" s="137">
        <f t="shared" ref="BL4645:BL4708" si="725">BL4644+$BO$845</f>
        <v>24.300799999998368</v>
      </c>
      <c r="BM4645" s="137">
        <f t="shared" ref="BM4645:BM4708" si="726">_xlfn.CHISQ.DIST.RT(BL4645,7)</f>
        <v>1.0085941454401862E-3</v>
      </c>
      <c r="BN4645" s="137">
        <f t="shared" ref="BN4645:BN4708" si="727">BM4645-BM4646</f>
        <v>2.6160542250810125E-6</v>
      </c>
      <c r="BO4645" s="137">
        <f t="shared" ref="BO4645:BO4708" si="728">IF(BM4645&lt;(1-$BI$852),BN4645,"")</f>
        <v>2.6160542250810125E-6</v>
      </c>
      <c r="BP4645" s="137" t="str">
        <f t="shared" si="724"/>
        <v/>
      </c>
    </row>
    <row r="4646" spans="63:68" ht="20.100000000000001" customHeight="1" x14ac:dyDescent="0.25">
      <c r="BK4646" s="137">
        <v>3799</v>
      </c>
      <c r="BL4646" s="137">
        <f t="shared" si="725"/>
        <v>24.307199999998367</v>
      </c>
      <c r="BM4646" s="137">
        <f t="shared" si="726"/>
        <v>1.0059780912151052E-3</v>
      </c>
      <c r="BN4646" s="137">
        <f t="shared" si="727"/>
        <v>2.6094132896997604E-6</v>
      </c>
      <c r="BO4646" s="137">
        <f t="shared" si="728"/>
        <v>2.6094132896997604E-6</v>
      </c>
      <c r="BP4646" s="137" t="str">
        <f t="shared" si="724"/>
        <v/>
      </c>
    </row>
    <row r="4647" spans="63:68" ht="20.100000000000001" customHeight="1" x14ac:dyDescent="0.25">
      <c r="BK4647" s="137">
        <v>3800</v>
      </c>
      <c r="BL4647" s="137">
        <f t="shared" si="725"/>
        <v>24.313599999998367</v>
      </c>
      <c r="BM4647" s="137">
        <f t="shared" si="726"/>
        <v>1.0033686779254054E-3</v>
      </c>
      <c r="BN4647" s="137">
        <f t="shared" si="727"/>
        <v>2.6027887615621276E-6</v>
      </c>
      <c r="BO4647" s="137">
        <f t="shared" si="728"/>
        <v>2.6027887615621276E-6</v>
      </c>
      <c r="BP4647" s="137" t="str">
        <f t="shared" si="724"/>
        <v/>
      </c>
    </row>
    <row r="4648" spans="63:68" ht="20.100000000000001" customHeight="1" x14ac:dyDescent="0.25">
      <c r="BK4648" s="137">
        <v>3801</v>
      </c>
      <c r="BL4648" s="137">
        <f t="shared" si="725"/>
        <v>24.319999999998366</v>
      </c>
      <c r="BM4648" s="137">
        <f t="shared" si="726"/>
        <v>1.0007658891638433E-3</v>
      </c>
      <c r="BN4648" s="137">
        <f t="shared" si="727"/>
        <v>2.5961806015446787E-6</v>
      </c>
      <c r="BO4648" s="137">
        <f t="shared" si="728"/>
        <v>2.5961806015446787E-6</v>
      </c>
      <c r="BP4648" s="137" t="str">
        <f t="shared" si="724"/>
        <v/>
      </c>
    </row>
    <row r="4649" spans="63:68" ht="20.100000000000001" customHeight="1" x14ac:dyDescent="0.25">
      <c r="BK4649" s="137">
        <v>3802</v>
      </c>
      <c r="BL4649" s="137">
        <f t="shared" si="725"/>
        <v>24.326399999998365</v>
      </c>
      <c r="BM4649" s="137">
        <f t="shared" si="726"/>
        <v>9.981697085622986E-4</v>
      </c>
      <c r="BN4649" s="137">
        <f t="shared" si="727"/>
        <v>2.5895887706144007E-6</v>
      </c>
      <c r="BO4649" s="137">
        <f t="shared" si="728"/>
        <v>2.5895887706144007E-6</v>
      </c>
      <c r="BP4649" s="137" t="str">
        <f t="shared" si="724"/>
        <v/>
      </c>
    </row>
    <row r="4650" spans="63:68" ht="20.100000000000001" customHeight="1" x14ac:dyDescent="0.25">
      <c r="BK4650" s="137">
        <v>3803</v>
      </c>
      <c r="BL4650" s="137">
        <f t="shared" si="725"/>
        <v>24.332799999998365</v>
      </c>
      <c r="BM4650" s="137">
        <f t="shared" si="726"/>
        <v>9.955801197916842E-4</v>
      </c>
      <c r="BN4650" s="137">
        <f t="shared" si="727"/>
        <v>2.5830132298256675E-6</v>
      </c>
      <c r="BO4650" s="137">
        <f t="shared" si="728"/>
        <v>2.5830132298256675E-6</v>
      </c>
      <c r="BP4650" s="137" t="str">
        <f t="shared" si="724"/>
        <v/>
      </c>
    </row>
    <row r="4651" spans="63:68" ht="20.100000000000001" customHeight="1" x14ac:dyDescent="0.25">
      <c r="BK4651" s="137">
        <v>3804</v>
      </c>
      <c r="BL4651" s="137">
        <f t="shared" si="725"/>
        <v>24.339199999998364</v>
      </c>
      <c r="BM4651" s="137">
        <f t="shared" si="726"/>
        <v>9.9299710656185853E-4</v>
      </c>
      <c r="BN4651" s="137">
        <f t="shared" si="727"/>
        <v>2.5764539403133006E-6</v>
      </c>
      <c r="BO4651" s="137">
        <f t="shared" si="728"/>
        <v>2.5764539403133006E-6</v>
      </c>
      <c r="BP4651" s="137" t="str">
        <f t="shared" si="724"/>
        <v/>
      </c>
    </row>
    <row r="4652" spans="63:68" ht="20.100000000000001" customHeight="1" x14ac:dyDescent="0.25">
      <c r="BK4652" s="137">
        <v>3805</v>
      </c>
      <c r="BL4652" s="137">
        <f t="shared" si="725"/>
        <v>24.345599999998363</v>
      </c>
      <c r="BM4652" s="137">
        <f t="shared" si="726"/>
        <v>9.9042065262154523E-4</v>
      </c>
      <c r="BN4652" s="137">
        <f t="shared" si="727"/>
        <v>2.5699108633192407E-6</v>
      </c>
      <c r="BO4652" s="137">
        <f t="shared" si="728"/>
        <v>2.5699108633192407E-6</v>
      </c>
      <c r="BP4652" s="137" t="str">
        <f t="shared" si="724"/>
        <v/>
      </c>
    </row>
    <row r="4653" spans="63:68" ht="20.100000000000001" customHeight="1" x14ac:dyDescent="0.25">
      <c r="BK4653" s="137">
        <v>3806</v>
      </c>
      <c r="BL4653" s="137">
        <f t="shared" si="725"/>
        <v>24.351999999998363</v>
      </c>
      <c r="BM4653" s="137">
        <f t="shared" si="726"/>
        <v>9.8785074175822599E-4</v>
      </c>
      <c r="BN4653" s="137">
        <f t="shared" si="727"/>
        <v>2.5633839601543838E-6</v>
      </c>
      <c r="BO4653" s="137">
        <f t="shared" si="728"/>
        <v>2.5633839601543838E-6</v>
      </c>
      <c r="BP4653" s="137" t="str">
        <f t="shared" si="724"/>
        <v/>
      </c>
    </row>
    <row r="4654" spans="63:68" ht="20.100000000000001" customHeight="1" x14ac:dyDescent="0.25">
      <c r="BK4654" s="137">
        <v>3807</v>
      </c>
      <c r="BL4654" s="137">
        <f t="shared" si="725"/>
        <v>24.358399999998362</v>
      </c>
      <c r="BM4654" s="137">
        <f t="shared" si="726"/>
        <v>9.8528735779807161E-4</v>
      </c>
      <c r="BN4654" s="137">
        <f t="shared" si="727"/>
        <v>2.5568731922280714E-6</v>
      </c>
      <c r="BO4654" s="137">
        <f t="shared" si="728"/>
        <v>2.5568731922280714E-6</v>
      </c>
      <c r="BP4654" s="137" t="str">
        <f t="shared" si="724"/>
        <v/>
      </c>
    </row>
    <row r="4655" spans="63:68" ht="20.100000000000001" customHeight="1" x14ac:dyDescent="0.25">
      <c r="BK4655" s="137">
        <v>3808</v>
      </c>
      <c r="BL4655" s="137">
        <f t="shared" si="725"/>
        <v>24.364799999998361</v>
      </c>
      <c r="BM4655" s="137">
        <f t="shared" si="726"/>
        <v>9.8273048460584354E-4</v>
      </c>
      <c r="BN4655" s="137">
        <f t="shared" si="727"/>
        <v>2.5503785210339962E-6</v>
      </c>
      <c r="BO4655" s="137">
        <f t="shared" si="728"/>
        <v>2.5503785210339962E-6</v>
      </c>
      <c r="BP4655" s="137" t="str">
        <f t="shared" si="724"/>
        <v/>
      </c>
    </row>
    <row r="4656" spans="63:68" ht="20.100000000000001" customHeight="1" x14ac:dyDescent="0.25">
      <c r="BK4656" s="137">
        <v>3809</v>
      </c>
      <c r="BL4656" s="137">
        <f t="shared" si="725"/>
        <v>24.37119999999836</v>
      </c>
      <c r="BM4656" s="137">
        <f t="shared" si="726"/>
        <v>9.8018010608480954E-4</v>
      </c>
      <c r="BN4656" s="137">
        <f t="shared" si="727"/>
        <v>2.5438999081523698E-6</v>
      </c>
      <c r="BO4656" s="137">
        <f t="shared" si="728"/>
        <v>2.5438999081523698E-6</v>
      </c>
      <c r="BP4656" s="137" t="str">
        <f t="shared" si="724"/>
        <v/>
      </c>
    </row>
    <row r="4657" spans="63:68" ht="20.100000000000001" customHeight="1" x14ac:dyDescent="0.25">
      <c r="BK4657" s="137">
        <v>3810</v>
      </c>
      <c r="BL4657" s="137">
        <f t="shared" si="725"/>
        <v>24.37759999999836</v>
      </c>
      <c r="BM4657" s="137">
        <f t="shared" si="726"/>
        <v>9.7763620617665717E-4</v>
      </c>
      <c r="BN4657" s="137">
        <f t="shared" si="727"/>
        <v>2.5374373152558865E-6</v>
      </c>
      <c r="BO4657" s="137">
        <f t="shared" si="728"/>
        <v>2.5374373152558865E-6</v>
      </c>
      <c r="BP4657" s="137" t="str">
        <f t="shared" si="724"/>
        <v/>
      </c>
    </row>
    <row r="4658" spans="63:68" ht="20.100000000000001" customHeight="1" x14ac:dyDescent="0.25">
      <c r="BK4658" s="137">
        <v>3811</v>
      </c>
      <c r="BL4658" s="137">
        <f t="shared" si="725"/>
        <v>24.383999999998359</v>
      </c>
      <c r="BM4658" s="137">
        <f t="shared" si="726"/>
        <v>9.7509876886140128E-4</v>
      </c>
      <c r="BN4658" s="137">
        <f t="shared" si="727"/>
        <v>2.5309907040959537E-6</v>
      </c>
      <c r="BO4658" s="137">
        <f t="shared" si="728"/>
        <v>2.5309907040959537E-6</v>
      </c>
      <c r="BP4658" s="137" t="str">
        <f t="shared" si="724"/>
        <v/>
      </c>
    </row>
    <row r="4659" spans="63:68" ht="20.100000000000001" customHeight="1" x14ac:dyDescent="0.25">
      <c r="BK4659" s="137">
        <v>3812</v>
      </c>
      <c r="BL4659" s="137">
        <f t="shared" si="725"/>
        <v>24.390399999998358</v>
      </c>
      <c r="BM4659" s="137">
        <f t="shared" si="726"/>
        <v>9.7256777815730533E-4</v>
      </c>
      <c r="BN4659" s="137">
        <f t="shared" si="727"/>
        <v>2.5245600365230748E-6</v>
      </c>
      <c r="BO4659" s="137">
        <f t="shared" si="728"/>
        <v>2.5245600365230748E-6</v>
      </c>
      <c r="BP4659" s="137" t="str">
        <f t="shared" si="724"/>
        <v/>
      </c>
    </row>
    <row r="4660" spans="63:68" ht="20.100000000000001" customHeight="1" x14ac:dyDescent="0.25">
      <c r="BK4660" s="137">
        <v>3813</v>
      </c>
      <c r="BL4660" s="137">
        <f t="shared" si="725"/>
        <v>24.396799999998358</v>
      </c>
      <c r="BM4660" s="137">
        <f t="shared" si="726"/>
        <v>9.7004321812078226E-4</v>
      </c>
      <c r="BN4660" s="137">
        <f t="shared" si="727"/>
        <v>2.518145274459419E-6</v>
      </c>
      <c r="BO4660" s="137">
        <f t="shared" si="728"/>
        <v>2.518145274459419E-6</v>
      </c>
      <c r="BP4660" s="137" t="str">
        <f t="shared" si="724"/>
        <v/>
      </c>
    </row>
    <row r="4661" spans="63:68" ht="20.100000000000001" customHeight="1" x14ac:dyDescent="0.25">
      <c r="BK4661" s="137">
        <v>3814</v>
      </c>
      <c r="BL4661" s="137">
        <f t="shared" si="725"/>
        <v>24.403199999998357</v>
      </c>
      <c r="BM4661" s="137">
        <f t="shared" si="726"/>
        <v>9.6752507284632284E-4</v>
      </c>
      <c r="BN4661" s="137">
        <f t="shared" si="727"/>
        <v>2.5117463799279862E-6</v>
      </c>
      <c r="BO4661" s="137">
        <f t="shared" si="728"/>
        <v>2.5117463799279862E-6</v>
      </c>
      <c r="BP4661" s="137" t="str">
        <f t="shared" si="724"/>
        <v/>
      </c>
    </row>
    <row r="4662" spans="63:68" ht="20.100000000000001" customHeight="1" x14ac:dyDescent="0.25">
      <c r="BK4662" s="137">
        <v>3815</v>
      </c>
      <c r="BL4662" s="137">
        <f t="shared" si="725"/>
        <v>24.409599999998356</v>
      </c>
      <c r="BM4662" s="137">
        <f t="shared" si="726"/>
        <v>9.6501332646639485E-4</v>
      </c>
      <c r="BN4662" s="137">
        <f t="shared" si="727"/>
        <v>2.5053633150281043E-6</v>
      </c>
      <c r="BO4662" s="137">
        <f t="shared" si="728"/>
        <v>2.5053633150281043E-6</v>
      </c>
      <c r="BP4662" s="137" t="str">
        <f t="shared" si="724"/>
        <v/>
      </c>
    </row>
    <row r="4663" spans="63:68" ht="20.100000000000001" customHeight="1" x14ac:dyDescent="0.25">
      <c r="BK4663" s="137">
        <v>3816</v>
      </c>
      <c r="BL4663" s="137">
        <f t="shared" si="725"/>
        <v>24.415999999998355</v>
      </c>
      <c r="BM4663" s="137">
        <f t="shared" si="726"/>
        <v>9.6250796315136675E-4</v>
      </c>
      <c r="BN4663" s="137">
        <f t="shared" si="727"/>
        <v>2.4989960419499573E-6</v>
      </c>
      <c r="BO4663" s="137">
        <f t="shared" si="728"/>
        <v>2.4989960419499573E-6</v>
      </c>
      <c r="BP4663" s="137" t="str">
        <f t="shared" si="724"/>
        <v/>
      </c>
    </row>
    <row r="4664" spans="63:68" ht="20.100000000000001" customHeight="1" x14ac:dyDescent="0.25">
      <c r="BK4664" s="137">
        <v>3817</v>
      </c>
      <c r="BL4664" s="137">
        <f t="shared" si="725"/>
        <v>24.422399999998355</v>
      </c>
      <c r="BM4664" s="137">
        <f t="shared" si="726"/>
        <v>9.6000896710941679E-4</v>
      </c>
      <c r="BN4664" s="137">
        <f t="shared" si="727"/>
        <v>2.4926445229690557E-6</v>
      </c>
      <c r="BO4664" s="137">
        <f t="shared" si="728"/>
        <v>2.4926445229690557E-6</v>
      </c>
      <c r="BP4664" s="137" t="str">
        <f t="shared" si="724"/>
        <v/>
      </c>
    </row>
    <row r="4665" spans="63:68" ht="20.100000000000001" customHeight="1" x14ac:dyDescent="0.25">
      <c r="BK4665" s="137">
        <v>3818</v>
      </c>
      <c r="BL4665" s="137">
        <f t="shared" si="725"/>
        <v>24.428799999998354</v>
      </c>
      <c r="BM4665" s="137">
        <f t="shared" si="726"/>
        <v>9.5751632258644773E-4</v>
      </c>
      <c r="BN4665" s="137">
        <f t="shared" si="727"/>
        <v>2.4863087204501401E-6</v>
      </c>
      <c r="BO4665" s="137">
        <f t="shared" si="728"/>
        <v>2.4863087204501401E-6</v>
      </c>
      <c r="BP4665" s="137" t="str">
        <f t="shared" si="724"/>
        <v/>
      </c>
    </row>
    <row r="4666" spans="63:68" ht="20.100000000000001" customHeight="1" x14ac:dyDescent="0.25">
      <c r="BK4666" s="137">
        <v>3819</v>
      </c>
      <c r="BL4666" s="137">
        <f t="shared" si="725"/>
        <v>24.435199999998353</v>
      </c>
      <c r="BM4666" s="137">
        <f t="shared" si="726"/>
        <v>9.5503001386599759E-4</v>
      </c>
      <c r="BN4666" s="137">
        <f t="shared" si="727"/>
        <v>2.4799885968324357E-6</v>
      </c>
      <c r="BO4666" s="137">
        <f t="shared" si="728"/>
        <v>2.4799885968324357E-6</v>
      </c>
      <c r="BP4666" s="137" t="str">
        <f t="shared" si="724"/>
        <v/>
      </c>
    </row>
    <row r="4667" spans="63:68" ht="20.100000000000001" customHeight="1" x14ac:dyDescent="0.25">
      <c r="BK4667" s="137">
        <v>3820</v>
      </c>
      <c r="BL4667" s="137">
        <f t="shared" si="725"/>
        <v>24.441599999998353</v>
      </c>
      <c r="BM4667" s="137">
        <f t="shared" si="726"/>
        <v>9.5255002526916516E-4</v>
      </c>
      <c r="BN4667" s="137">
        <f t="shared" si="727"/>
        <v>2.4736841146564322E-6</v>
      </c>
      <c r="BO4667" s="137">
        <f t="shared" si="728"/>
        <v>2.4736841146564322E-6</v>
      </c>
      <c r="BP4667" s="137" t="str">
        <f t="shared" si="724"/>
        <v/>
      </c>
    </row>
    <row r="4668" spans="63:68" ht="20.100000000000001" customHeight="1" x14ac:dyDescent="0.25">
      <c r="BK4668" s="137">
        <v>3821</v>
      </c>
      <c r="BL4668" s="137">
        <f t="shared" si="725"/>
        <v>24.447999999998352</v>
      </c>
      <c r="BM4668" s="137">
        <f t="shared" si="726"/>
        <v>9.5007634115450872E-4</v>
      </c>
      <c r="BN4668" s="137">
        <f t="shared" si="727"/>
        <v>2.467395236537104E-6</v>
      </c>
      <c r="BO4668" s="137">
        <f t="shared" si="728"/>
        <v>2.467395236537104E-6</v>
      </c>
      <c r="BP4668" s="137" t="str">
        <f t="shared" si="724"/>
        <v/>
      </c>
    </row>
    <row r="4669" spans="63:68" ht="20.100000000000001" customHeight="1" x14ac:dyDescent="0.25">
      <c r="BK4669" s="137">
        <v>3822</v>
      </c>
      <c r="BL4669" s="137">
        <f t="shared" si="725"/>
        <v>24.454399999998351</v>
      </c>
      <c r="BM4669" s="137">
        <f t="shared" si="726"/>
        <v>9.4760894591797162E-4</v>
      </c>
      <c r="BN4669" s="137">
        <f t="shared" si="727"/>
        <v>2.4611219251757278E-6</v>
      </c>
      <c r="BO4669" s="137">
        <f t="shared" si="728"/>
        <v>2.4611219251757278E-6</v>
      </c>
      <c r="BP4669" s="137" t="str">
        <f t="shared" si="724"/>
        <v/>
      </c>
    </row>
    <row r="4670" spans="63:68" ht="20.100000000000001" customHeight="1" x14ac:dyDescent="0.25">
      <c r="BK4670" s="137">
        <v>3823</v>
      </c>
      <c r="BL4670" s="137">
        <f t="shared" si="725"/>
        <v>24.460799999998351</v>
      </c>
      <c r="BM4670" s="137">
        <f t="shared" si="726"/>
        <v>9.4514782399279589E-4</v>
      </c>
      <c r="BN4670" s="137">
        <f t="shared" si="727"/>
        <v>2.4548641433609674E-6</v>
      </c>
      <c r="BO4670" s="137">
        <f t="shared" si="728"/>
        <v>2.4548641433609674E-6</v>
      </c>
      <c r="BP4670" s="137" t="str">
        <f t="shared" si="724"/>
        <v/>
      </c>
    </row>
    <row r="4671" spans="63:68" ht="20.100000000000001" customHeight="1" x14ac:dyDescent="0.25">
      <c r="BK4671" s="137">
        <v>3824</v>
      </c>
      <c r="BL4671" s="137">
        <f t="shared" si="725"/>
        <v>24.46719999999835</v>
      </c>
      <c r="BM4671" s="137">
        <f t="shared" si="726"/>
        <v>9.4269295984943493E-4</v>
      </c>
      <c r="BN4671" s="137">
        <f t="shared" si="727"/>
        <v>2.448621853969957E-6</v>
      </c>
      <c r="BO4671" s="137">
        <f t="shared" si="728"/>
        <v>2.448621853969957E-6</v>
      </c>
      <c r="BP4671" s="137" t="str">
        <f t="shared" si="724"/>
        <v/>
      </c>
    </row>
    <row r="4672" spans="63:68" ht="20.100000000000001" customHeight="1" x14ac:dyDescent="0.25">
      <c r="BK4672" s="137">
        <v>3825</v>
      </c>
      <c r="BL4672" s="137">
        <f t="shared" si="725"/>
        <v>24.473599999998349</v>
      </c>
      <c r="BM4672" s="137">
        <f t="shared" si="726"/>
        <v>9.4024433799546497E-4</v>
      </c>
      <c r="BN4672" s="137">
        <f t="shared" si="727"/>
        <v>2.4423950199538823E-6</v>
      </c>
      <c r="BO4672" s="137">
        <f t="shared" si="728"/>
        <v>2.4423950199538823E-6</v>
      </c>
      <c r="BP4672" s="137" t="str">
        <f t="shared" si="724"/>
        <v/>
      </c>
    </row>
    <row r="4673" spans="63:68" ht="20.100000000000001" customHeight="1" x14ac:dyDescent="0.25">
      <c r="BK4673" s="137">
        <v>3826</v>
      </c>
      <c r="BL4673" s="137">
        <f t="shared" si="725"/>
        <v>24.479999999998348</v>
      </c>
      <c r="BM4673" s="137">
        <f t="shared" si="726"/>
        <v>9.3780194297551109E-4</v>
      </c>
      <c r="BN4673" s="137">
        <f t="shared" si="727"/>
        <v>2.4361836043570615E-6</v>
      </c>
      <c r="BO4673" s="137">
        <f t="shared" si="728"/>
        <v>2.4361836043570615E-6</v>
      </c>
      <c r="BP4673" s="137" t="str">
        <f t="shared" si="724"/>
        <v/>
      </c>
    </row>
    <row r="4674" spans="63:68" ht="20.100000000000001" customHeight="1" x14ac:dyDescent="0.25">
      <c r="BK4674" s="137">
        <v>3827</v>
      </c>
      <c r="BL4674" s="137">
        <f t="shared" si="725"/>
        <v>24.486399999998348</v>
      </c>
      <c r="BM4674" s="137">
        <f t="shared" si="726"/>
        <v>9.3536575937115402E-4</v>
      </c>
      <c r="BN4674" s="137">
        <f t="shared" si="727"/>
        <v>2.4299875703062126E-6</v>
      </c>
      <c r="BO4674" s="137">
        <f t="shared" si="728"/>
        <v>2.4299875703062126E-6</v>
      </c>
      <c r="BP4674" s="137" t="str">
        <f t="shared" si="724"/>
        <v/>
      </c>
    </row>
    <row r="4675" spans="63:68" ht="20.100000000000001" customHeight="1" x14ac:dyDescent="0.25">
      <c r="BK4675" s="137">
        <v>3828</v>
      </c>
      <c r="BL4675" s="137">
        <f t="shared" si="725"/>
        <v>24.492799999998347</v>
      </c>
      <c r="BM4675" s="137">
        <f t="shared" si="726"/>
        <v>9.3293577180084781E-4</v>
      </c>
      <c r="BN4675" s="137">
        <f t="shared" si="727"/>
        <v>2.4238068810122958E-6</v>
      </c>
      <c r="BO4675" s="137">
        <f t="shared" si="728"/>
        <v>2.4238068810122958E-6</v>
      </c>
      <c r="BP4675" s="137" t="str">
        <f t="shared" si="724"/>
        <v/>
      </c>
    </row>
    <row r="4676" spans="63:68" ht="20.100000000000001" customHeight="1" x14ac:dyDescent="0.25">
      <c r="BK4676" s="137">
        <v>3829</v>
      </c>
      <c r="BL4676" s="137">
        <f t="shared" si="725"/>
        <v>24.499199999998346</v>
      </c>
      <c r="BM4676" s="137">
        <f t="shared" si="726"/>
        <v>9.3051196491983552E-4</v>
      </c>
      <c r="BN4676" s="137">
        <f t="shared" si="727"/>
        <v>2.4176414997681287E-6</v>
      </c>
      <c r="BO4676" s="137">
        <f t="shared" si="728"/>
        <v>2.4176414997681287E-6</v>
      </c>
      <c r="BP4676" s="137" t="str">
        <f t="shared" si="724"/>
        <v/>
      </c>
    </row>
    <row r="4677" spans="63:68" ht="20.100000000000001" customHeight="1" x14ac:dyDescent="0.25">
      <c r="BK4677" s="137">
        <v>3830</v>
      </c>
      <c r="BL4677" s="137">
        <f t="shared" si="725"/>
        <v>24.505599999998346</v>
      </c>
      <c r="BM4677" s="137">
        <f t="shared" si="726"/>
        <v>9.2809432342006739E-4</v>
      </c>
      <c r="BN4677" s="137">
        <f t="shared" si="727"/>
        <v>2.4114913899523976E-6</v>
      </c>
      <c r="BO4677" s="137">
        <f t="shared" si="728"/>
        <v>2.4114913899523976E-6</v>
      </c>
      <c r="BP4677" s="137" t="str">
        <f t="shared" si="724"/>
        <v/>
      </c>
    </row>
    <row r="4678" spans="63:68" ht="20.100000000000001" customHeight="1" x14ac:dyDescent="0.25">
      <c r="BK4678" s="137">
        <v>3831</v>
      </c>
      <c r="BL4678" s="137">
        <f t="shared" si="725"/>
        <v>24.511999999998345</v>
      </c>
      <c r="BM4678" s="137">
        <f t="shared" si="726"/>
        <v>9.2568283203011499E-4</v>
      </c>
      <c r="BN4678" s="137">
        <f t="shared" si="727"/>
        <v>2.4053565150234778E-6</v>
      </c>
      <c r="BO4678" s="137">
        <f t="shared" si="728"/>
        <v>2.4053565150234778E-6</v>
      </c>
      <c r="BP4678" s="137" t="str">
        <f t="shared" si="724"/>
        <v/>
      </c>
    </row>
    <row r="4679" spans="63:68" ht="20.100000000000001" customHeight="1" x14ac:dyDescent="0.25">
      <c r="BK4679" s="137">
        <v>3832</v>
      </c>
      <c r="BL4679" s="137">
        <f t="shared" si="725"/>
        <v>24.518399999998344</v>
      </c>
      <c r="BM4679" s="137">
        <f t="shared" si="726"/>
        <v>9.2327747551509151E-4</v>
      </c>
      <c r="BN4679" s="137">
        <f t="shared" si="727"/>
        <v>2.3992368385282155E-6</v>
      </c>
      <c r="BO4679" s="137">
        <f t="shared" si="728"/>
        <v>2.3992368385282155E-6</v>
      </c>
      <c r="BP4679" s="137" t="str">
        <f t="shared" si="724"/>
        <v/>
      </c>
    </row>
    <row r="4680" spans="63:68" ht="20.100000000000001" customHeight="1" x14ac:dyDescent="0.25">
      <c r="BK4680" s="137">
        <v>3833</v>
      </c>
      <c r="BL4680" s="137">
        <f t="shared" si="725"/>
        <v>24.524799999998343</v>
      </c>
      <c r="BM4680" s="137">
        <f t="shared" si="726"/>
        <v>9.208782386765633E-4</v>
      </c>
      <c r="BN4680" s="137">
        <f t="shared" si="727"/>
        <v>2.393132324097374E-6</v>
      </c>
      <c r="BO4680" s="137">
        <f t="shared" si="728"/>
        <v>2.393132324097374E-6</v>
      </c>
      <c r="BP4680" s="137" t="str">
        <f t="shared" si="724"/>
        <v/>
      </c>
    </row>
    <row r="4681" spans="63:68" ht="20.100000000000001" customHeight="1" x14ac:dyDescent="0.25">
      <c r="BK4681" s="137">
        <v>3834</v>
      </c>
      <c r="BL4681" s="137">
        <f t="shared" si="725"/>
        <v>24.531199999998343</v>
      </c>
      <c r="BM4681" s="137">
        <f t="shared" si="726"/>
        <v>9.1848510635246592E-4</v>
      </c>
      <c r="BN4681" s="137">
        <f t="shared" si="727"/>
        <v>2.3870429354364182E-6</v>
      </c>
      <c r="BO4681" s="137">
        <f t="shared" si="728"/>
        <v>2.3870429354364182E-6</v>
      </c>
      <c r="BP4681" s="137" t="str">
        <f t="shared" si="724"/>
        <v/>
      </c>
    </row>
    <row r="4682" spans="63:68" ht="20.100000000000001" customHeight="1" x14ac:dyDescent="0.25">
      <c r="BK4682" s="137">
        <v>3835</v>
      </c>
      <c r="BL4682" s="137">
        <f t="shared" si="725"/>
        <v>24.537599999998342</v>
      </c>
      <c r="BM4682" s="137">
        <f t="shared" si="726"/>
        <v>9.160980634170295E-4</v>
      </c>
      <c r="BN4682" s="137">
        <f t="shared" si="727"/>
        <v>2.3809686363439461E-6</v>
      </c>
      <c r="BO4682" s="137">
        <f t="shared" si="728"/>
        <v>2.3809686363439461E-6</v>
      </c>
      <c r="BP4682" s="137" t="str">
        <f t="shared" si="724"/>
        <v/>
      </c>
    </row>
    <row r="4683" spans="63:68" ht="20.100000000000001" customHeight="1" x14ac:dyDescent="0.25">
      <c r="BK4683" s="137">
        <v>3836</v>
      </c>
      <c r="BL4683" s="137">
        <f t="shared" si="725"/>
        <v>24.543999999998341</v>
      </c>
      <c r="BM4683" s="137">
        <f t="shared" si="726"/>
        <v>9.1371709478068556E-4</v>
      </c>
      <c r="BN4683" s="137">
        <f t="shared" si="727"/>
        <v>2.3749093906926064E-6</v>
      </c>
      <c r="BO4683" s="137">
        <f t="shared" si="728"/>
        <v>2.3749093906926064E-6</v>
      </c>
      <c r="BP4683" s="137" t="str">
        <f t="shared" si="724"/>
        <v/>
      </c>
    </row>
    <row r="4684" spans="63:68" ht="20.100000000000001" customHeight="1" x14ac:dyDescent="0.25">
      <c r="BK4684" s="137">
        <v>3837</v>
      </c>
      <c r="BL4684" s="137">
        <f t="shared" si="725"/>
        <v>24.550399999998341</v>
      </c>
      <c r="BM4684" s="137">
        <f t="shared" si="726"/>
        <v>9.1134218538999295E-4</v>
      </c>
      <c r="BN4684" s="137">
        <f t="shared" si="727"/>
        <v>2.3688651624449285E-6</v>
      </c>
      <c r="BO4684" s="137">
        <f t="shared" si="728"/>
        <v>2.3688651624449285E-6</v>
      </c>
      <c r="BP4684" s="137" t="str">
        <f t="shared" si="724"/>
        <v/>
      </c>
    </row>
    <row r="4685" spans="63:68" ht="20.100000000000001" customHeight="1" x14ac:dyDescent="0.25">
      <c r="BK4685" s="137">
        <v>3838</v>
      </c>
      <c r="BL4685" s="137">
        <f t="shared" si="725"/>
        <v>24.55679999999834</v>
      </c>
      <c r="BM4685" s="137">
        <f t="shared" si="726"/>
        <v>9.0897332022754802E-4</v>
      </c>
      <c r="BN4685" s="137">
        <f t="shared" si="727"/>
        <v>2.362835915637059E-6</v>
      </c>
      <c r="BO4685" s="137">
        <f t="shared" si="728"/>
        <v>2.362835915637059E-6</v>
      </c>
      <c r="BP4685" s="137" t="str">
        <f t="shared" si="724"/>
        <v/>
      </c>
    </row>
    <row r="4686" spans="63:68" ht="20.100000000000001" customHeight="1" x14ac:dyDescent="0.25">
      <c r="BK4686" s="137">
        <v>3839</v>
      </c>
      <c r="BL4686" s="137">
        <f t="shared" si="725"/>
        <v>24.563199999998339</v>
      </c>
      <c r="BM4686" s="137">
        <f t="shared" si="726"/>
        <v>9.0661048431191096E-4</v>
      </c>
      <c r="BN4686" s="137">
        <f t="shared" si="727"/>
        <v>2.3568216143968678E-6</v>
      </c>
      <c r="BO4686" s="137">
        <f t="shared" si="728"/>
        <v>2.3568216143968678E-6</v>
      </c>
      <c r="BP4686" s="137" t="str">
        <f t="shared" si="724"/>
        <v/>
      </c>
    </row>
    <row r="4687" spans="63:68" ht="20.100000000000001" customHeight="1" x14ac:dyDescent="0.25">
      <c r="BK4687" s="137">
        <v>3840</v>
      </c>
      <c r="BL4687" s="137">
        <f t="shared" si="725"/>
        <v>24.569599999998339</v>
      </c>
      <c r="BM4687" s="137">
        <f t="shared" si="726"/>
        <v>9.042536626975141E-4</v>
      </c>
      <c r="BN4687" s="137">
        <f t="shared" si="727"/>
        <v>2.3508222229279025E-6</v>
      </c>
      <c r="BO4687" s="137">
        <f t="shared" si="728"/>
        <v>2.3508222229279025E-6</v>
      </c>
      <c r="BP4687" s="137" t="str">
        <f t="shared" si="724"/>
        <v/>
      </c>
    </row>
    <row r="4688" spans="63:68" ht="20.100000000000001" customHeight="1" x14ac:dyDescent="0.25">
      <c r="BK4688" s="137">
        <v>3841</v>
      </c>
      <c r="BL4688" s="137">
        <f t="shared" si="725"/>
        <v>24.575999999998338</v>
      </c>
      <c r="BM4688" s="137">
        <f t="shared" si="726"/>
        <v>9.0190284047458619E-4</v>
      </c>
      <c r="BN4688" s="137">
        <f t="shared" si="727"/>
        <v>2.344837705517736E-6</v>
      </c>
      <c r="BO4688" s="137">
        <f t="shared" si="728"/>
        <v>2.344837705517736E-6</v>
      </c>
      <c r="BP4688" s="137" t="str">
        <f t="shared" ref="BP4688:BP4751" si="729">IF($BM4688&lt;(1-$BI$860),$BN4688,"")</f>
        <v/>
      </c>
    </row>
    <row r="4689" spans="63:68" ht="20.100000000000001" customHeight="1" x14ac:dyDescent="0.25">
      <c r="BK4689" s="137">
        <v>3842</v>
      </c>
      <c r="BL4689" s="137">
        <f t="shared" si="725"/>
        <v>24.582399999998337</v>
      </c>
      <c r="BM4689" s="137">
        <f t="shared" si="726"/>
        <v>8.9955800276906846E-4</v>
      </c>
      <c r="BN4689" s="137">
        <f t="shared" si="727"/>
        <v>2.3388680265343893E-6</v>
      </c>
      <c r="BO4689" s="137">
        <f t="shared" si="728"/>
        <v>2.3388680265343893E-6</v>
      </c>
      <c r="BP4689" s="137" t="str">
        <f t="shared" si="729"/>
        <v/>
      </c>
    </row>
    <row r="4690" spans="63:68" ht="20.100000000000001" customHeight="1" x14ac:dyDescent="0.25">
      <c r="BK4690" s="137">
        <v>3843</v>
      </c>
      <c r="BL4690" s="137">
        <f t="shared" si="725"/>
        <v>24.588799999998336</v>
      </c>
      <c r="BM4690" s="137">
        <f t="shared" si="726"/>
        <v>8.9721913474253407E-4</v>
      </c>
      <c r="BN4690" s="137">
        <f t="shared" si="727"/>
        <v>2.332913150428933E-6</v>
      </c>
      <c r="BO4690" s="137">
        <f t="shared" si="728"/>
        <v>2.332913150428933E-6</v>
      </c>
      <c r="BP4690" s="137" t="str">
        <f t="shared" si="729"/>
        <v/>
      </c>
    </row>
    <row r="4691" spans="63:68" ht="20.100000000000001" customHeight="1" x14ac:dyDescent="0.25">
      <c r="BK4691" s="137">
        <v>3844</v>
      </c>
      <c r="BL4691" s="137">
        <f t="shared" si="725"/>
        <v>24.595199999998336</v>
      </c>
      <c r="BM4691" s="137">
        <f t="shared" si="726"/>
        <v>8.9488622159210514E-4</v>
      </c>
      <c r="BN4691" s="137">
        <f t="shared" si="727"/>
        <v>2.3269730417294163E-6</v>
      </c>
      <c r="BO4691" s="137">
        <f t="shared" si="728"/>
        <v>2.3269730417294163E-6</v>
      </c>
      <c r="BP4691" s="137" t="str">
        <f t="shared" si="729"/>
        <v/>
      </c>
    </row>
    <row r="4692" spans="63:68" ht="20.100000000000001" customHeight="1" x14ac:dyDescent="0.25">
      <c r="BK4692" s="137">
        <v>3845</v>
      </c>
      <c r="BL4692" s="137">
        <f t="shared" si="725"/>
        <v>24.601599999998335</v>
      </c>
      <c r="BM4692" s="137">
        <f t="shared" si="726"/>
        <v>8.9255924855037572E-4</v>
      </c>
      <c r="BN4692" s="137">
        <f t="shared" si="727"/>
        <v>2.3210476650525761E-6</v>
      </c>
      <c r="BO4692" s="137">
        <f t="shared" si="728"/>
        <v>2.3210476650525761E-6</v>
      </c>
      <c r="BP4692" s="137" t="str">
        <f t="shared" si="729"/>
        <v/>
      </c>
    </row>
    <row r="4693" spans="63:68" ht="20.100000000000001" customHeight="1" x14ac:dyDescent="0.25">
      <c r="BK4693" s="137">
        <v>3846</v>
      </c>
      <c r="BL4693" s="137">
        <f t="shared" si="725"/>
        <v>24.607999999998334</v>
      </c>
      <c r="BM4693" s="137">
        <f t="shared" si="726"/>
        <v>8.9023820088532314E-4</v>
      </c>
      <c r="BN4693" s="137">
        <f t="shared" si="727"/>
        <v>2.3151369850910432E-6</v>
      </c>
      <c r="BO4693" s="137">
        <f t="shared" si="728"/>
        <v>2.3151369850910432E-6</v>
      </c>
      <c r="BP4693" s="137" t="str">
        <f t="shared" si="729"/>
        <v/>
      </c>
    </row>
    <row r="4694" spans="63:68" ht="20.100000000000001" customHeight="1" x14ac:dyDescent="0.25">
      <c r="BK4694" s="137">
        <v>3847</v>
      </c>
      <c r="BL4694" s="137">
        <f t="shared" si="725"/>
        <v>24.614399999998334</v>
      </c>
      <c r="BM4694" s="137">
        <f t="shared" si="726"/>
        <v>8.879230639002321E-4</v>
      </c>
      <c r="BN4694" s="137">
        <f t="shared" si="727"/>
        <v>2.3092409666161618E-6</v>
      </c>
      <c r="BO4694" s="137">
        <f t="shared" si="728"/>
        <v>2.3092409666161618E-6</v>
      </c>
      <c r="BP4694" s="137" t="str">
        <f t="shared" si="729"/>
        <v/>
      </c>
    </row>
    <row r="4695" spans="63:68" ht="20.100000000000001" customHeight="1" x14ac:dyDescent="0.25">
      <c r="BK4695" s="137">
        <v>3848</v>
      </c>
      <c r="BL4695" s="137">
        <f t="shared" si="725"/>
        <v>24.620799999998333</v>
      </c>
      <c r="BM4695" s="137">
        <f t="shared" si="726"/>
        <v>8.8561382293361594E-4</v>
      </c>
      <c r="BN4695" s="137">
        <f t="shared" si="727"/>
        <v>2.3033595744859038E-6</v>
      </c>
      <c r="BO4695" s="137">
        <f t="shared" si="728"/>
        <v>2.3033595744859038E-6</v>
      </c>
      <c r="BP4695" s="137" t="str">
        <f t="shared" si="729"/>
        <v/>
      </c>
    </row>
    <row r="4696" spans="63:68" ht="20.100000000000001" customHeight="1" x14ac:dyDescent="0.25">
      <c r="BK4696" s="137">
        <v>3849</v>
      </c>
      <c r="BL4696" s="137">
        <f t="shared" si="725"/>
        <v>24.627199999998332</v>
      </c>
      <c r="BM4696" s="137">
        <f t="shared" si="726"/>
        <v>8.8331046335913003E-4</v>
      </c>
      <c r="BN4696" s="137">
        <f t="shared" si="727"/>
        <v>2.2974927736315329E-6</v>
      </c>
      <c r="BO4696" s="137">
        <f t="shared" si="728"/>
        <v>2.2974927736315329E-6</v>
      </c>
      <c r="BP4696" s="137" t="str">
        <f t="shared" si="729"/>
        <v/>
      </c>
    </row>
    <row r="4697" spans="63:68" ht="20.100000000000001" customHeight="1" x14ac:dyDescent="0.25">
      <c r="BK4697" s="137">
        <v>3850</v>
      </c>
      <c r="BL4697" s="137">
        <f t="shared" si="725"/>
        <v>24.633599999998331</v>
      </c>
      <c r="BM4697" s="137">
        <f t="shared" si="726"/>
        <v>8.810129705854985E-4</v>
      </c>
      <c r="BN4697" s="137">
        <f t="shared" si="727"/>
        <v>2.2916405290710493E-6</v>
      </c>
      <c r="BO4697" s="137">
        <f t="shared" si="728"/>
        <v>2.2916405290710493E-6</v>
      </c>
      <c r="BP4697" s="137" t="str">
        <f t="shared" si="729"/>
        <v/>
      </c>
    </row>
    <row r="4698" spans="63:68" ht="20.100000000000001" customHeight="1" x14ac:dyDescent="0.25">
      <c r="BK4698" s="137">
        <v>3851</v>
      </c>
      <c r="BL4698" s="137">
        <f t="shared" si="725"/>
        <v>24.639999999998331</v>
      </c>
      <c r="BM4698" s="137">
        <f t="shared" si="726"/>
        <v>8.7872133005642745E-4</v>
      </c>
      <c r="BN4698" s="137">
        <f t="shared" si="727"/>
        <v>2.2858028059001903E-6</v>
      </c>
      <c r="BO4698" s="137">
        <f t="shared" si="728"/>
        <v>2.2858028059001903E-6</v>
      </c>
      <c r="BP4698" s="137" t="str">
        <f t="shared" si="729"/>
        <v/>
      </c>
    </row>
    <row r="4699" spans="63:68" ht="20.100000000000001" customHeight="1" x14ac:dyDescent="0.25">
      <c r="BK4699" s="137">
        <v>3852</v>
      </c>
      <c r="BL4699" s="137">
        <f t="shared" si="725"/>
        <v>24.64639999999833</v>
      </c>
      <c r="BM4699" s="137">
        <f t="shared" si="726"/>
        <v>8.7643552725052726E-4</v>
      </c>
      <c r="BN4699" s="137">
        <f t="shared" si="727"/>
        <v>2.2799795692943822E-6</v>
      </c>
      <c r="BO4699" s="137">
        <f t="shared" si="728"/>
        <v>2.2799795692943822E-6</v>
      </c>
      <c r="BP4699" s="137" t="str">
        <f t="shared" si="729"/>
        <v/>
      </c>
    </row>
    <row r="4700" spans="63:68" ht="20.100000000000001" customHeight="1" x14ac:dyDescent="0.25">
      <c r="BK4700" s="137">
        <v>3853</v>
      </c>
      <c r="BL4700" s="137">
        <f t="shared" si="725"/>
        <v>24.652799999998329</v>
      </c>
      <c r="BM4700" s="137">
        <f t="shared" si="726"/>
        <v>8.7415554768123288E-4</v>
      </c>
      <c r="BN4700" s="137">
        <f t="shared" si="727"/>
        <v>2.2741707845028852E-6</v>
      </c>
      <c r="BO4700" s="137">
        <f t="shared" si="728"/>
        <v>2.2741707845028852E-6</v>
      </c>
      <c r="BP4700" s="137" t="str">
        <f t="shared" si="729"/>
        <v/>
      </c>
    </row>
    <row r="4701" spans="63:68" ht="20.100000000000001" customHeight="1" x14ac:dyDescent="0.25">
      <c r="BK4701" s="137">
        <v>3854</v>
      </c>
      <c r="BL4701" s="137">
        <f t="shared" si="725"/>
        <v>24.659199999998329</v>
      </c>
      <c r="BM4701" s="137">
        <f t="shared" si="726"/>
        <v>8.7188137689672999E-4</v>
      </c>
      <c r="BN4701" s="137">
        <f t="shared" si="727"/>
        <v>2.2683764168704781E-6</v>
      </c>
      <c r="BO4701" s="137">
        <f t="shared" si="728"/>
        <v>2.2683764168704781E-6</v>
      </c>
      <c r="BP4701" s="137" t="str">
        <f t="shared" si="729"/>
        <v/>
      </c>
    </row>
    <row r="4702" spans="63:68" ht="20.100000000000001" customHeight="1" x14ac:dyDescent="0.25">
      <c r="BK4702" s="137">
        <v>3855</v>
      </c>
      <c r="BL4702" s="137">
        <f t="shared" si="725"/>
        <v>24.665599999998328</v>
      </c>
      <c r="BM4702" s="137">
        <f t="shared" si="726"/>
        <v>8.6961300047985952E-4</v>
      </c>
      <c r="BN4702" s="137">
        <f t="shared" si="727"/>
        <v>2.262596431800378E-6</v>
      </c>
      <c r="BO4702" s="137">
        <f t="shared" si="728"/>
        <v>2.262596431800378E-6</v>
      </c>
      <c r="BP4702" s="137" t="str">
        <f t="shared" si="729"/>
        <v/>
      </c>
    </row>
    <row r="4703" spans="63:68" ht="20.100000000000001" customHeight="1" x14ac:dyDescent="0.25">
      <c r="BK4703" s="137">
        <v>3856</v>
      </c>
      <c r="BL4703" s="137">
        <f t="shared" si="725"/>
        <v>24.671999999998327</v>
      </c>
      <c r="BM4703" s="137">
        <f t="shared" si="726"/>
        <v>8.6735040404805914E-4</v>
      </c>
      <c r="BN4703" s="137">
        <f t="shared" si="727"/>
        <v>2.2568307947914285E-6</v>
      </c>
      <c r="BO4703" s="137">
        <f t="shared" si="728"/>
        <v>2.2568307947914285E-6</v>
      </c>
      <c r="BP4703" s="137" t="str">
        <f t="shared" si="729"/>
        <v/>
      </c>
    </row>
    <row r="4704" spans="63:68" ht="20.100000000000001" customHeight="1" x14ac:dyDescent="0.25">
      <c r="BK4704" s="137">
        <v>3857</v>
      </c>
      <c r="BL4704" s="137">
        <f t="shared" si="725"/>
        <v>24.678399999998327</v>
      </c>
      <c r="BM4704" s="137">
        <f t="shared" si="726"/>
        <v>8.6509357325326771E-4</v>
      </c>
      <c r="BN4704" s="137">
        <f t="shared" si="727"/>
        <v>2.2510794714151149E-6</v>
      </c>
      <c r="BO4704" s="137">
        <f t="shared" si="728"/>
        <v>2.2510794714151149E-6</v>
      </c>
      <c r="BP4704" s="137" t="str">
        <f t="shared" si="729"/>
        <v/>
      </c>
    </row>
    <row r="4705" spans="63:68" ht="20.100000000000001" customHeight="1" x14ac:dyDescent="0.25">
      <c r="BK4705" s="137">
        <v>3858</v>
      </c>
      <c r="BL4705" s="137">
        <f t="shared" si="725"/>
        <v>24.684799999998326</v>
      </c>
      <c r="BM4705" s="137">
        <f t="shared" si="726"/>
        <v>8.628424937818526E-4</v>
      </c>
      <c r="BN4705" s="137">
        <f t="shared" si="727"/>
        <v>2.2453424273234787E-6</v>
      </c>
      <c r="BO4705" s="137">
        <f t="shared" si="728"/>
        <v>2.2453424273234787E-6</v>
      </c>
      <c r="BP4705" s="137" t="str">
        <f t="shared" si="729"/>
        <v/>
      </c>
    </row>
    <row r="4706" spans="63:68" ht="20.100000000000001" customHeight="1" x14ac:dyDescent="0.25">
      <c r="BK4706" s="137">
        <v>3859</v>
      </c>
      <c r="BL4706" s="137">
        <f t="shared" si="725"/>
        <v>24.691199999998325</v>
      </c>
      <c r="BM4706" s="137">
        <f t="shared" si="726"/>
        <v>8.6059715135452912E-4</v>
      </c>
      <c r="BN4706" s="137">
        <f t="shared" si="727"/>
        <v>2.2396196282409861E-6</v>
      </c>
      <c r="BO4706" s="137">
        <f t="shared" si="728"/>
        <v>2.2396196282409861E-6</v>
      </c>
      <c r="BP4706" s="137" t="str">
        <f t="shared" si="729"/>
        <v/>
      </c>
    </row>
    <row r="4707" spans="63:68" ht="20.100000000000001" customHeight="1" x14ac:dyDescent="0.25">
      <c r="BK4707" s="137">
        <v>3860</v>
      </c>
      <c r="BL4707" s="137">
        <f t="shared" si="725"/>
        <v>24.697599999998324</v>
      </c>
      <c r="BM4707" s="137">
        <f t="shared" si="726"/>
        <v>8.5835753172628813E-4</v>
      </c>
      <c r="BN4707" s="137">
        <f t="shared" si="727"/>
        <v>2.2339110399826343E-6</v>
      </c>
      <c r="BO4707" s="137">
        <f t="shared" si="728"/>
        <v>2.2339110399826343E-6</v>
      </c>
      <c r="BP4707" s="137" t="str">
        <f t="shared" si="729"/>
        <v/>
      </c>
    </row>
    <row r="4708" spans="63:68" ht="20.100000000000001" customHeight="1" x14ac:dyDescent="0.25">
      <c r="BK4708" s="137">
        <v>3861</v>
      </c>
      <c r="BL4708" s="137">
        <f t="shared" si="725"/>
        <v>24.703999999998324</v>
      </c>
      <c r="BM4708" s="137">
        <f t="shared" si="726"/>
        <v>8.561236206863055E-4</v>
      </c>
      <c r="BN4708" s="137">
        <f t="shared" si="727"/>
        <v>2.2282166284298818E-6</v>
      </c>
      <c r="BO4708" s="137">
        <f t="shared" si="728"/>
        <v>2.2282166284298818E-6</v>
      </c>
      <c r="BP4708" s="137" t="str">
        <f t="shared" si="729"/>
        <v/>
      </c>
    </row>
    <row r="4709" spans="63:68" ht="20.100000000000001" customHeight="1" x14ac:dyDescent="0.25">
      <c r="BK4709" s="137">
        <v>3862</v>
      </c>
      <c r="BL4709" s="137">
        <f t="shared" ref="BL4709:BL4772" si="730">BL4708+$BO$845</f>
        <v>24.710399999998323</v>
      </c>
      <c r="BM4709" s="137">
        <f t="shared" ref="BM4709:BM4772" si="731">_xlfn.CHISQ.DIST.RT(BL4709,7)</f>
        <v>8.5389540405787561E-4</v>
      </c>
      <c r="BN4709" s="137">
        <f t="shared" ref="BN4709:BN4772" si="732">BM4709-BM4710</f>
        <v>2.2225363595500562E-6</v>
      </c>
      <c r="BO4709" s="137">
        <f t="shared" ref="BO4709:BO4772" si="733">IF(BM4709&lt;(1-$BI$852),BN4709,"")</f>
        <v>2.2225363595500562E-6</v>
      </c>
      <c r="BP4709" s="137" t="str">
        <f t="shared" si="729"/>
        <v/>
      </c>
    </row>
    <row r="4710" spans="63:68" ht="20.100000000000001" customHeight="1" x14ac:dyDescent="0.25">
      <c r="BK4710" s="137">
        <v>3863</v>
      </c>
      <c r="BL4710" s="137">
        <f t="shared" si="730"/>
        <v>24.716799999998322</v>
      </c>
      <c r="BM4710" s="137">
        <f t="shared" si="731"/>
        <v>8.5167286769832556E-4</v>
      </c>
      <c r="BN4710" s="137">
        <f t="shared" si="732"/>
        <v>2.2168701993831265E-6</v>
      </c>
      <c r="BO4710" s="137">
        <f t="shared" si="733"/>
        <v>2.2168701993831265E-6</v>
      </c>
      <c r="BP4710" s="137" t="str">
        <f t="shared" si="729"/>
        <v/>
      </c>
    </row>
    <row r="4711" spans="63:68" ht="20.100000000000001" customHeight="1" x14ac:dyDescent="0.25">
      <c r="BK4711" s="137">
        <v>3864</v>
      </c>
      <c r="BL4711" s="137">
        <f t="shared" si="730"/>
        <v>24.723199999998322</v>
      </c>
      <c r="BM4711" s="137">
        <f t="shared" si="731"/>
        <v>8.4945599749894243E-4</v>
      </c>
      <c r="BN4711" s="137">
        <f t="shared" si="732"/>
        <v>2.2112181140529789E-6</v>
      </c>
      <c r="BO4711" s="137">
        <f t="shared" si="733"/>
        <v>2.2112181140529789E-6</v>
      </c>
      <c r="BP4711" s="137" t="str">
        <f t="shared" si="729"/>
        <v/>
      </c>
    </row>
    <row r="4712" spans="63:68" ht="20.100000000000001" customHeight="1" x14ac:dyDescent="0.25">
      <c r="BK4712" s="137">
        <v>3865</v>
      </c>
      <c r="BL4712" s="137">
        <f t="shared" si="730"/>
        <v>24.729599999998321</v>
      </c>
      <c r="BM4712" s="137">
        <f t="shared" si="731"/>
        <v>8.4724477938488945E-4</v>
      </c>
      <c r="BN4712" s="137">
        <f t="shared" si="732"/>
        <v>2.2055800697564666E-6</v>
      </c>
      <c r="BO4712" s="137">
        <f t="shared" si="733"/>
        <v>2.2055800697564666E-6</v>
      </c>
      <c r="BP4712" s="137" t="str">
        <f t="shared" si="729"/>
        <v/>
      </c>
    </row>
    <row r="4713" spans="63:68" ht="20.100000000000001" customHeight="1" x14ac:dyDescent="0.25">
      <c r="BK4713" s="137">
        <v>3866</v>
      </c>
      <c r="BL4713" s="137">
        <f t="shared" si="730"/>
        <v>24.73599999999832</v>
      </c>
      <c r="BM4713" s="137">
        <f t="shared" si="731"/>
        <v>8.4503919931513299E-4</v>
      </c>
      <c r="BN4713" s="137">
        <f t="shared" si="732"/>
        <v>2.199956032767421E-6</v>
      </c>
      <c r="BO4713" s="137">
        <f t="shared" si="733"/>
        <v>2.199956032767421E-6</v>
      </c>
      <c r="BP4713" s="137" t="str">
        <f t="shared" si="729"/>
        <v/>
      </c>
    </row>
    <row r="4714" spans="63:68" ht="20.100000000000001" customHeight="1" x14ac:dyDescent="0.25">
      <c r="BK4714" s="137">
        <v>3867</v>
      </c>
      <c r="BL4714" s="137">
        <f t="shared" si="730"/>
        <v>24.74239999999832</v>
      </c>
      <c r="BM4714" s="137">
        <f t="shared" si="731"/>
        <v>8.4283924328236557E-4</v>
      </c>
      <c r="BN4714" s="137">
        <f t="shared" si="732"/>
        <v>2.1943459694448919E-6</v>
      </c>
      <c r="BO4714" s="137">
        <f t="shared" si="733"/>
        <v>2.1943459694448919E-6</v>
      </c>
      <c r="BP4714" s="137" t="str">
        <f t="shared" si="729"/>
        <v/>
      </c>
    </row>
    <row r="4715" spans="63:68" ht="20.100000000000001" customHeight="1" x14ac:dyDescent="0.25">
      <c r="BK4715" s="137">
        <v>3868</v>
      </c>
      <c r="BL4715" s="137">
        <f t="shared" si="730"/>
        <v>24.748799999998319</v>
      </c>
      <c r="BM4715" s="137">
        <f t="shared" si="731"/>
        <v>8.4064489731292067E-4</v>
      </c>
      <c r="BN4715" s="137">
        <f t="shared" si="732"/>
        <v>2.1887498462098368E-6</v>
      </c>
      <c r="BO4715" s="137">
        <f t="shared" si="733"/>
        <v>2.1887498462098368E-6</v>
      </c>
      <c r="BP4715" s="137" t="str">
        <f t="shared" si="729"/>
        <v/>
      </c>
    </row>
    <row r="4716" spans="63:68" ht="20.100000000000001" customHeight="1" x14ac:dyDescent="0.25">
      <c r="BK4716" s="137">
        <v>3869</v>
      </c>
      <c r="BL4716" s="137">
        <f t="shared" si="730"/>
        <v>24.755199999998318</v>
      </c>
      <c r="BM4716" s="137">
        <f t="shared" si="731"/>
        <v>8.3845614746671084E-4</v>
      </c>
      <c r="BN4716" s="137">
        <f t="shared" si="732"/>
        <v>2.1831676295781897E-6</v>
      </c>
      <c r="BO4716" s="137">
        <f t="shared" si="733"/>
        <v>2.1831676295781897E-6</v>
      </c>
      <c r="BP4716" s="137" t="str">
        <f t="shared" si="729"/>
        <v/>
      </c>
    </row>
    <row r="4717" spans="63:68" ht="20.100000000000001" customHeight="1" x14ac:dyDescent="0.25">
      <c r="BK4717" s="137">
        <v>3870</v>
      </c>
      <c r="BL4717" s="137">
        <f t="shared" si="730"/>
        <v>24.761599999998317</v>
      </c>
      <c r="BM4717" s="137">
        <f t="shared" si="731"/>
        <v>8.3627297983713265E-4</v>
      </c>
      <c r="BN4717" s="137">
        <f t="shared" si="732"/>
        <v>2.1775992861314784E-6</v>
      </c>
      <c r="BO4717" s="137">
        <f t="shared" si="733"/>
        <v>2.1775992861314784E-6</v>
      </c>
      <c r="BP4717" s="137" t="str">
        <f t="shared" si="729"/>
        <v/>
      </c>
    </row>
    <row r="4718" spans="63:68" ht="20.100000000000001" customHeight="1" x14ac:dyDescent="0.25">
      <c r="BK4718" s="137">
        <v>3871</v>
      </c>
      <c r="BL4718" s="137">
        <f t="shared" si="730"/>
        <v>24.767999999998317</v>
      </c>
      <c r="BM4718" s="137">
        <f t="shared" si="731"/>
        <v>8.3409538055100117E-4</v>
      </c>
      <c r="BN4718" s="137">
        <f t="shared" si="732"/>
        <v>2.1720447825266916E-6</v>
      </c>
      <c r="BO4718" s="137">
        <f t="shared" si="733"/>
        <v>2.1720447825266916E-6</v>
      </c>
      <c r="BP4718" s="137" t="str">
        <f t="shared" si="729"/>
        <v/>
      </c>
    </row>
    <row r="4719" spans="63:68" ht="20.100000000000001" customHeight="1" x14ac:dyDescent="0.25">
      <c r="BK4719" s="137">
        <v>3872</v>
      </c>
      <c r="BL4719" s="137">
        <f t="shared" si="730"/>
        <v>24.774399999998316</v>
      </c>
      <c r="BM4719" s="137">
        <f t="shared" si="731"/>
        <v>8.3192333576847448E-4</v>
      </c>
      <c r="BN4719" s="137">
        <f t="shared" si="732"/>
        <v>2.1665040855077707E-6</v>
      </c>
      <c r="BO4719" s="137">
        <f t="shared" si="733"/>
        <v>2.1665040855077707E-6</v>
      </c>
      <c r="BP4719" s="137" t="str">
        <f t="shared" si="729"/>
        <v/>
      </c>
    </row>
    <row r="4720" spans="63:68" ht="20.100000000000001" customHeight="1" x14ac:dyDescent="0.25">
      <c r="BK4720" s="137">
        <v>3873</v>
      </c>
      <c r="BL4720" s="137">
        <f t="shared" si="730"/>
        <v>24.780799999998315</v>
      </c>
      <c r="BM4720" s="137">
        <f t="shared" si="731"/>
        <v>8.2975683168296671E-4</v>
      </c>
      <c r="BN4720" s="137">
        <f t="shared" si="732"/>
        <v>2.1609771618832756E-6</v>
      </c>
      <c r="BO4720" s="137">
        <f t="shared" si="733"/>
        <v>2.1609771618832756E-6</v>
      </c>
      <c r="BP4720" s="137" t="str">
        <f t="shared" si="729"/>
        <v/>
      </c>
    </row>
    <row r="4721" spans="63:68" ht="20.100000000000001" customHeight="1" x14ac:dyDescent="0.25">
      <c r="BK4721" s="137">
        <v>3874</v>
      </c>
      <c r="BL4721" s="137">
        <f t="shared" si="730"/>
        <v>24.787199999998315</v>
      </c>
      <c r="BM4721" s="137">
        <f t="shared" si="731"/>
        <v>8.2759585452108343E-4</v>
      </c>
      <c r="BN4721" s="137">
        <f t="shared" si="732"/>
        <v>2.1554639785455751E-6</v>
      </c>
      <c r="BO4721" s="137">
        <f t="shared" si="733"/>
        <v>2.1554639785455751E-6</v>
      </c>
      <c r="BP4721" s="137" t="str">
        <f t="shared" si="729"/>
        <v/>
      </c>
    </row>
    <row r="4722" spans="63:68" ht="20.100000000000001" customHeight="1" x14ac:dyDescent="0.25">
      <c r="BK4722" s="137">
        <v>3875</v>
      </c>
      <c r="BL4722" s="137">
        <f t="shared" si="730"/>
        <v>24.793599999998314</v>
      </c>
      <c r="BM4722" s="137">
        <f t="shared" si="731"/>
        <v>8.2544039054253786E-4</v>
      </c>
      <c r="BN4722" s="137">
        <f t="shared" si="732"/>
        <v>2.1499645024613059E-6</v>
      </c>
      <c r="BO4722" s="137">
        <f t="shared" si="733"/>
        <v>2.1499645024613059E-6</v>
      </c>
      <c r="BP4722" s="137" t="str">
        <f t="shared" si="729"/>
        <v/>
      </c>
    </row>
    <row r="4723" spans="63:68" ht="20.100000000000001" customHeight="1" x14ac:dyDescent="0.25">
      <c r="BK4723" s="137">
        <v>3876</v>
      </c>
      <c r="BL4723" s="137">
        <f t="shared" si="730"/>
        <v>24.799999999998313</v>
      </c>
      <c r="BM4723" s="137">
        <f t="shared" si="731"/>
        <v>8.2329042604007655E-4</v>
      </c>
      <c r="BN4723" s="137">
        <f t="shared" si="732"/>
        <v>2.1444787006714809E-6</v>
      </c>
      <c r="BO4723" s="137">
        <f t="shared" si="733"/>
        <v>2.1444787006714809E-6</v>
      </c>
      <c r="BP4723" s="137" t="str">
        <f t="shared" si="729"/>
        <v/>
      </c>
    </row>
    <row r="4724" spans="63:68" ht="20.100000000000001" customHeight="1" x14ac:dyDescent="0.25">
      <c r="BK4724" s="137">
        <v>3877</v>
      </c>
      <c r="BL4724" s="137">
        <f t="shared" si="730"/>
        <v>24.806399999998312</v>
      </c>
      <c r="BM4724" s="137">
        <f t="shared" si="731"/>
        <v>8.2114594733940507E-4</v>
      </c>
      <c r="BN4724" s="137">
        <f t="shared" si="732"/>
        <v>2.1390065402917061E-6</v>
      </c>
      <c r="BO4724" s="137">
        <f t="shared" si="733"/>
        <v>2.1390065402917061E-6</v>
      </c>
      <c r="BP4724" s="137" t="str">
        <f t="shared" si="729"/>
        <v/>
      </c>
    </row>
    <row r="4725" spans="63:68" ht="20.100000000000001" customHeight="1" x14ac:dyDescent="0.25">
      <c r="BK4725" s="137">
        <v>3878</v>
      </c>
      <c r="BL4725" s="137">
        <f t="shared" si="730"/>
        <v>24.812799999998312</v>
      </c>
      <c r="BM4725" s="137">
        <f t="shared" si="731"/>
        <v>8.1900694079911336E-4</v>
      </c>
      <c r="BN4725" s="137">
        <f t="shared" si="732"/>
        <v>2.1335479885189025E-6</v>
      </c>
      <c r="BO4725" s="137">
        <f t="shared" si="733"/>
        <v>2.1335479885189025E-6</v>
      </c>
      <c r="BP4725" s="137" t="str">
        <f t="shared" si="729"/>
        <v/>
      </c>
    </row>
    <row r="4726" spans="63:68" ht="20.100000000000001" customHeight="1" x14ac:dyDescent="0.25">
      <c r="BK4726" s="137">
        <v>3879</v>
      </c>
      <c r="BL4726" s="137">
        <f t="shared" si="730"/>
        <v>24.819199999998311</v>
      </c>
      <c r="BM4726" s="137">
        <f t="shared" si="731"/>
        <v>8.1687339281059446E-4</v>
      </c>
      <c r="BN4726" s="137">
        <f t="shared" si="732"/>
        <v>2.1281030126189468E-6</v>
      </c>
      <c r="BO4726" s="137">
        <f t="shared" si="733"/>
        <v>2.1281030126189468E-6</v>
      </c>
      <c r="BP4726" s="137" t="str">
        <f t="shared" si="729"/>
        <v/>
      </c>
    </row>
    <row r="4727" spans="63:68" ht="20.100000000000001" customHeight="1" x14ac:dyDescent="0.25">
      <c r="BK4727" s="137">
        <v>3880</v>
      </c>
      <c r="BL4727" s="137">
        <f t="shared" si="730"/>
        <v>24.82559999999831</v>
      </c>
      <c r="BM4727" s="137">
        <f t="shared" si="731"/>
        <v>8.1474528979797551E-4</v>
      </c>
      <c r="BN4727" s="137">
        <f t="shared" si="732"/>
        <v>2.1226715799369704E-6</v>
      </c>
      <c r="BO4727" s="137">
        <f t="shared" si="733"/>
        <v>2.1226715799369704E-6</v>
      </c>
      <c r="BP4727" s="137" t="str">
        <f t="shared" si="729"/>
        <v/>
      </c>
    </row>
    <row r="4728" spans="63:68" ht="20.100000000000001" customHeight="1" x14ac:dyDescent="0.25">
      <c r="BK4728" s="137">
        <v>3881</v>
      </c>
      <c r="BL4728" s="137">
        <f t="shared" si="730"/>
        <v>24.83199999999831</v>
      </c>
      <c r="BM4728" s="137">
        <f t="shared" si="731"/>
        <v>8.1262261821803854E-4</v>
      </c>
      <c r="BN4728" s="137">
        <f t="shared" si="732"/>
        <v>2.1172536578906382E-6</v>
      </c>
      <c r="BO4728" s="137">
        <f t="shared" si="733"/>
        <v>2.1172536578906382E-6</v>
      </c>
      <c r="BP4728" s="137" t="str">
        <f t="shared" si="729"/>
        <v/>
      </c>
    </row>
    <row r="4729" spans="63:68" ht="20.100000000000001" customHeight="1" x14ac:dyDescent="0.25">
      <c r="BK4729" s="137">
        <v>3882</v>
      </c>
      <c r="BL4729" s="137">
        <f t="shared" si="730"/>
        <v>24.838399999998309</v>
      </c>
      <c r="BM4729" s="137">
        <f t="shared" si="731"/>
        <v>8.105053645601479E-4</v>
      </c>
      <c r="BN4729" s="137">
        <f t="shared" si="732"/>
        <v>2.1118492139757857E-6</v>
      </c>
      <c r="BO4729" s="137">
        <f t="shared" si="733"/>
        <v>2.1118492139757857E-6</v>
      </c>
      <c r="BP4729" s="137" t="str">
        <f t="shared" si="729"/>
        <v/>
      </c>
    </row>
    <row r="4730" spans="63:68" ht="20.100000000000001" customHeight="1" x14ac:dyDescent="0.25">
      <c r="BK4730" s="137">
        <v>3883</v>
      </c>
      <c r="BL4730" s="137">
        <f t="shared" si="730"/>
        <v>24.844799999998308</v>
      </c>
      <c r="BM4730" s="137">
        <f t="shared" si="731"/>
        <v>8.0839351534617212E-4</v>
      </c>
      <c r="BN4730" s="137">
        <f t="shared" si="732"/>
        <v>2.1064582157586135E-6</v>
      </c>
      <c r="BO4730" s="137">
        <f t="shared" si="733"/>
        <v>2.1064582157586135E-6</v>
      </c>
      <c r="BP4730" s="137" t="str">
        <f t="shared" si="729"/>
        <v/>
      </c>
    </row>
    <row r="4731" spans="63:68" ht="20.100000000000001" customHeight="1" x14ac:dyDescent="0.25">
      <c r="BK4731" s="137">
        <v>3884</v>
      </c>
      <c r="BL4731" s="137">
        <f t="shared" si="730"/>
        <v>24.851199999998308</v>
      </c>
      <c r="BM4731" s="137">
        <f t="shared" si="731"/>
        <v>8.0628705713041351E-4</v>
      </c>
      <c r="BN4731" s="137">
        <f t="shared" si="732"/>
        <v>2.101080630882734E-6</v>
      </c>
      <c r="BO4731" s="137">
        <f t="shared" si="733"/>
        <v>2.101080630882734E-6</v>
      </c>
      <c r="BP4731" s="137" t="str">
        <f t="shared" si="729"/>
        <v/>
      </c>
    </row>
    <row r="4732" spans="63:68" ht="20.100000000000001" customHeight="1" x14ac:dyDescent="0.25">
      <c r="BK4732" s="137">
        <v>3885</v>
      </c>
      <c r="BL4732" s="137">
        <f t="shared" si="730"/>
        <v>24.857599999998307</v>
      </c>
      <c r="BM4732" s="137">
        <f t="shared" si="731"/>
        <v>8.0418597649953077E-4</v>
      </c>
      <c r="BN4732" s="137">
        <f t="shared" si="732"/>
        <v>2.0957164270653771E-6</v>
      </c>
      <c r="BO4732" s="137">
        <f t="shared" si="733"/>
        <v>2.0957164270653771E-6</v>
      </c>
      <c r="BP4732" s="137" t="str">
        <f t="shared" si="729"/>
        <v/>
      </c>
    </row>
    <row r="4733" spans="63:68" ht="20.100000000000001" customHeight="1" x14ac:dyDescent="0.25">
      <c r="BK4733" s="137">
        <v>3886</v>
      </c>
      <c r="BL4733" s="137">
        <f t="shared" si="730"/>
        <v>24.863999999998306</v>
      </c>
      <c r="BM4733" s="137">
        <f t="shared" si="731"/>
        <v>8.0209026007246539E-4</v>
      </c>
      <c r="BN4733" s="137">
        <f t="shared" si="732"/>
        <v>2.0903655721011844E-6</v>
      </c>
      <c r="BO4733" s="137">
        <f t="shared" si="733"/>
        <v>2.0903655721011844E-6</v>
      </c>
      <c r="BP4733" s="137" t="str">
        <f t="shared" si="729"/>
        <v/>
      </c>
    </row>
    <row r="4734" spans="63:68" ht="20.100000000000001" customHeight="1" x14ac:dyDescent="0.25">
      <c r="BK4734" s="137">
        <v>3887</v>
      </c>
      <c r="BL4734" s="137">
        <f t="shared" si="730"/>
        <v>24.870399999998305</v>
      </c>
      <c r="BM4734" s="137">
        <f t="shared" si="731"/>
        <v>7.9999989450036421E-4</v>
      </c>
      <c r="BN4734" s="137">
        <f t="shared" si="732"/>
        <v>2.085028033852669E-6</v>
      </c>
      <c r="BO4734" s="137">
        <f t="shared" si="733"/>
        <v>2.085028033852669E-6</v>
      </c>
      <c r="BP4734" s="137" t="str">
        <f t="shared" si="729"/>
        <v/>
      </c>
    </row>
    <row r="4735" spans="63:68" ht="20.100000000000001" customHeight="1" x14ac:dyDescent="0.25">
      <c r="BK4735" s="137">
        <v>3888</v>
      </c>
      <c r="BL4735" s="137">
        <f t="shared" si="730"/>
        <v>24.876799999998305</v>
      </c>
      <c r="BM4735" s="137">
        <f t="shared" si="731"/>
        <v>7.9791486646651154E-4</v>
      </c>
      <c r="BN4735" s="137">
        <f t="shared" si="732"/>
        <v>2.0797037802596473E-6</v>
      </c>
      <c r="BO4735" s="137">
        <f t="shared" si="733"/>
        <v>2.0797037802596473E-6</v>
      </c>
      <c r="BP4735" s="137" t="str">
        <f t="shared" si="729"/>
        <v/>
      </c>
    </row>
    <row r="4736" spans="63:68" ht="20.100000000000001" customHeight="1" x14ac:dyDescent="0.25">
      <c r="BK4736" s="137">
        <v>3889</v>
      </c>
      <c r="BL4736" s="137">
        <f t="shared" si="730"/>
        <v>24.883199999998304</v>
      </c>
      <c r="BM4736" s="137">
        <f t="shared" si="731"/>
        <v>7.9583516268625189E-4</v>
      </c>
      <c r="BN4736" s="137">
        <f t="shared" si="732"/>
        <v>2.0743927793366373E-6</v>
      </c>
      <c r="BO4736" s="137">
        <f t="shared" si="733"/>
        <v>2.0743927793366373E-6</v>
      </c>
      <c r="BP4736" s="137" t="str">
        <f t="shared" si="729"/>
        <v/>
      </c>
    </row>
    <row r="4737" spans="63:68" ht="20.100000000000001" customHeight="1" x14ac:dyDescent="0.25">
      <c r="BK4737" s="137">
        <v>3890</v>
      </c>
      <c r="BL4737" s="137">
        <f t="shared" si="730"/>
        <v>24.889599999998303</v>
      </c>
      <c r="BM4737" s="137">
        <f t="shared" si="731"/>
        <v>7.9376076990691526E-4</v>
      </c>
      <c r="BN4737" s="137">
        <f t="shared" si="732"/>
        <v>2.0690949991728587E-6</v>
      </c>
      <c r="BO4737" s="137">
        <f t="shared" si="733"/>
        <v>2.0690949991728587E-6</v>
      </c>
      <c r="BP4737" s="137" t="str">
        <f t="shared" si="729"/>
        <v/>
      </c>
    </row>
    <row r="4738" spans="63:68" ht="20.100000000000001" customHeight="1" x14ac:dyDescent="0.25">
      <c r="BK4738" s="137">
        <v>3891</v>
      </c>
      <c r="BL4738" s="137">
        <f t="shared" si="730"/>
        <v>24.895999999998303</v>
      </c>
      <c r="BM4738" s="137">
        <f t="shared" si="731"/>
        <v>7.916916749077424E-4</v>
      </c>
      <c r="BN4738" s="137">
        <f t="shared" si="732"/>
        <v>2.0638104079239925E-6</v>
      </c>
      <c r="BO4738" s="137">
        <f t="shared" si="733"/>
        <v>2.0638104079239925E-6</v>
      </c>
      <c r="BP4738" s="137" t="str">
        <f t="shared" si="729"/>
        <v/>
      </c>
    </row>
    <row r="4739" spans="63:68" ht="20.100000000000001" customHeight="1" x14ac:dyDescent="0.25">
      <c r="BK4739" s="137">
        <v>3892</v>
      </c>
      <c r="BL4739" s="137">
        <f t="shared" si="730"/>
        <v>24.902399999998302</v>
      </c>
      <c r="BM4739" s="137">
        <f t="shared" si="731"/>
        <v>7.8962786449981841E-4</v>
      </c>
      <c r="BN4739" s="137">
        <f t="shared" si="732"/>
        <v>2.0585389738297455E-6</v>
      </c>
      <c r="BO4739" s="137">
        <f t="shared" si="733"/>
        <v>2.0585389738297455E-6</v>
      </c>
      <c r="BP4739" s="137" t="str">
        <f t="shared" si="729"/>
        <v/>
      </c>
    </row>
    <row r="4740" spans="63:68" ht="20.100000000000001" customHeight="1" x14ac:dyDescent="0.25">
      <c r="BK4740" s="137">
        <v>3893</v>
      </c>
      <c r="BL4740" s="137">
        <f t="shared" si="730"/>
        <v>24.908799999998301</v>
      </c>
      <c r="BM4740" s="137">
        <f t="shared" si="731"/>
        <v>7.8756932552598866E-4</v>
      </c>
      <c r="BN4740" s="137">
        <f t="shared" si="732"/>
        <v>2.0532806651932505E-6</v>
      </c>
      <c r="BO4740" s="137">
        <f t="shared" si="733"/>
        <v>2.0532806651932505E-6</v>
      </c>
      <c r="BP4740" s="137" t="str">
        <f t="shared" si="729"/>
        <v/>
      </c>
    </row>
    <row r="4741" spans="63:68" ht="20.100000000000001" customHeight="1" x14ac:dyDescent="0.25">
      <c r="BK4741" s="137">
        <v>3894</v>
      </c>
      <c r="BL4741" s="137">
        <f t="shared" si="730"/>
        <v>24.9151999999983</v>
      </c>
      <c r="BM4741" s="137">
        <f t="shared" si="731"/>
        <v>7.8551604486079541E-4</v>
      </c>
      <c r="BN4741" s="137">
        <f t="shared" si="732"/>
        <v>2.0480354503960279E-6</v>
      </c>
      <c r="BO4741" s="137">
        <f t="shared" si="733"/>
        <v>2.0480354503960279E-6</v>
      </c>
      <c r="BP4741" s="137" t="str">
        <f t="shared" si="729"/>
        <v/>
      </c>
    </row>
    <row r="4742" spans="63:68" ht="20.100000000000001" customHeight="1" x14ac:dyDescent="0.25">
      <c r="BK4742" s="137">
        <v>3895</v>
      </c>
      <c r="BL4742" s="137">
        <f t="shared" si="730"/>
        <v>24.9215999999983</v>
      </c>
      <c r="BM4742" s="137">
        <f t="shared" si="731"/>
        <v>7.8346800941039938E-4</v>
      </c>
      <c r="BN4742" s="137">
        <f t="shared" si="732"/>
        <v>2.0428032978908302E-6</v>
      </c>
      <c r="BO4742" s="137">
        <f t="shared" si="733"/>
        <v>2.0428032978908302E-6</v>
      </c>
      <c r="BP4742" s="137" t="str">
        <f t="shared" si="729"/>
        <v/>
      </c>
    </row>
    <row r="4743" spans="63:68" ht="20.100000000000001" customHeight="1" x14ac:dyDescent="0.25">
      <c r="BK4743" s="137">
        <v>3896</v>
      </c>
      <c r="BL4743" s="137">
        <f t="shared" si="730"/>
        <v>24.927999999998299</v>
      </c>
      <c r="BM4743" s="137">
        <f t="shared" si="731"/>
        <v>7.8142520611250855E-4</v>
      </c>
      <c r="BN4743" s="137">
        <f t="shared" si="732"/>
        <v>2.0375841762022926E-6</v>
      </c>
      <c r="BO4743" s="137">
        <f t="shared" si="733"/>
        <v>2.0375841762022926E-6</v>
      </c>
      <c r="BP4743" s="137" t="str">
        <f t="shared" si="729"/>
        <v/>
      </c>
    </row>
    <row r="4744" spans="63:68" ht="20.100000000000001" customHeight="1" x14ac:dyDescent="0.25">
      <c r="BK4744" s="137">
        <v>3897</v>
      </c>
      <c r="BL4744" s="137">
        <f t="shared" si="730"/>
        <v>24.934399999998298</v>
      </c>
      <c r="BM4744" s="137">
        <f t="shared" si="731"/>
        <v>7.7938762193630626E-4</v>
      </c>
      <c r="BN4744" s="137">
        <f t="shared" si="732"/>
        <v>2.0323780539295349E-6</v>
      </c>
      <c r="BO4744" s="137">
        <f t="shared" si="733"/>
        <v>2.0323780539295349E-6</v>
      </c>
      <c r="BP4744" s="137" t="str">
        <f t="shared" si="729"/>
        <v/>
      </c>
    </row>
    <row r="4745" spans="63:68" ht="20.100000000000001" customHeight="1" x14ac:dyDescent="0.25">
      <c r="BK4745" s="137">
        <v>3898</v>
      </c>
      <c r="BL4745" s="137">
        <f t="shared" si="730"/>
        <v>24.940799999998298</v>
      </c>
      <c r="BM4745" s="137">
        <f t="shared" si="731"/>
        <v>7.7735524388237672E-4</v>
      </c>
      <c r="BN4745" s="137">
        <f t="shared" si="732"/>
        <v>2.0271848997441017E-6</v>
      </c>
      <c r="BO4745" s="137">
        <f t="shared" si="733"/>
        <v>2.0271848997441017E-6</v>
      </c>
      <c r="BP4745" s="137" t="str">
        <f t="shared" si="729"/>
        <v/>
      </c>
    </row>
    <row r="4746" spans="63:68" ht="20.100000000000001" customHeight="1" x14ac:dyDescent="0.25">
      <c r="BK4746" s="137">
        <v>3899</v>
      </c>
      <c r="BL4746" s="137">
        <f t="shared" si="730"/>
        <v>24.947199999998297</v>
      </c>
      <c r="BM4746" s="137">
        <f t="shared" si="731"/>
        <v>7.7532805898263262E-4</v>
      </c>
      <c r="BN4746" s="137">
        <f t="shared" si="732"/>
        <v>2.0220046823859507E-6</v>
      </c>
      <c r="BO4746" s="137">
        <f t="shared" si="733"/>
        <v>2.0220046823859507E-6</v>
      </c>
      <c r="BP4746" s="137" t="str">
        <f t="shared" si="729"/>
        <v/>
      </c>
    </row>
    <row r="4747" spans="63:68" ht="20.100000000000001" customHeight="1" x14ac:dyDescent="0.25">
      <c r="BK4747" s="137">
        <v>3900</v>
      </c>
      <c r="BL4747" s="137">
        <f t="shared" si="730"/>
        <v>24.953599999998296</v>
      </c>
      <c r="BM4747" s="137">
        <f t="shared" si="731"/>
        <v>7.7330605430024667E-4</v>
      </c>
      <c r="BN4747" s="137">
        <f t="shared" si="732"/>
        <v>2.0168373706729937E-6</v>
      </c>
      <c r="BO4747" s="137">
        <f t="shared" si="733"/>
        <v>2.0168373706729937E-6</v>
      </c>
      <c r="BP4747" s="137" t="str">
        <f t="shared" si="729"/>
        <v/>
      </c>
    </row>
    <row r="4748" spans="63:68" ht="20.100000000000001" customHeight="1" x14ac:dyDescent="0.25">
      <c r="BK4748" s="137">
        <v>3901</v>
      </c>
      <c r="BL4748" s="137">
        <f t="shared" si="730"/>
        <v>24.959999999998296</v>
      </c>
      <c r="BM4748" s="137">
        <f t="shared" si="731"/>
        <v>7.7128921692957368E-4</v>
      </c>
      <c r="BN4748" s="137">
        <f t="shared" si="732"/>
        <v>2.0116829334880862E-6</v>
      </c>
      <c r="BO4748" s="137">
        <f t="shared" si="733"/>
        <v>2.0116829334880862E-6</v>
      </c>
      <c r="BP4748" s="137" t="str">
        <f t="shared" si="729"/>
        <v/>
      </c>
    </row>
    <row r="4749" spans="63:68" ht="20.100000000000001" customHeight="1" x14ac:dyDescent="0.25">
      <c r="BK4749" s="137">
        <v>3902</v>
      </c>
      <c r="BL4749" s="137">
        <f t="shared" si="730"/>
        <v>24.966399999998295</v>
      </c>
      <c r="BM4749" s="137">
        <f t="shared" si="731"/>
        <v>7.6927753399608559E-4</v>
      </c>
      <c r="BN4749" s="137">
        <f t="shared" si="732"/>
        <v>2.0065413397922548E-6</v>
      </c>
      <c r="BO4749" s="137">
        <f t="shared" si="733"/>
        <v>2.0065413397922548E-6</v>
      </c>
      <c r="BP4749" s="137" t="str">
        <f t="shared" si="729"/>
        <v/>
      </c>
    </row>
    <row r="4750" spans="63:68" ht="20.100000000000001" customHeight="1" x14ac:dyDescent="0.25">
      <c r="BK4750" s="137">
        <v>3903</v>
      </c>
      <c r="BL4750" s="137">
        <f t="shared" si="730"/>
        <v>24.972799999998294</v>
      </c>
      <c r="BM4750" s="137">
        <f t="shared" si="731"/>
        <v>7.6727099265629334E-4</v>
      </c>
      <c r="BN4750" s="137">
        <f t="shared" si="732"/>
        <v>2.0014125586153729E-6</v>
      </c>
      <c r="BO4750" s="137">
        <f t="shared" si="733"/>
        <v>2.0014125586153729E-6</v>
      </c>
      <c r="BP4750" s="137" t="str">
        <f t="shared" si="729"/>
        <v/>
      </c>
    </row>
    <row r="4751" spans="63:68" ht="20.100000000000001" customHeight="1" x14ac:dyDescent="0.25">
      <c r="BK4751" s="137">
        <v>3904</v>
      </c>
      <c r="BL4751" s="137">
        <f t="shared" si="730"/>
        <v>24.979199999998293</v>
      </c>
      <c r="BM4751" s="137">
        <f t="shared" si="731"/>
        <v>7.6526958009767796E-4</v>
      </c>
      <c r="BN4751" s="137">
        <f t="shared" si="732"/>
        <v>1.9962965590585458E-6</v>
      </c>
      <c r="BO4751" s="137">
        <f t="shared" si="733"/>
        <v>1.9962965590585458E-6</v>
      </c>
      <c r="BP4751" s="137" t="str">
        <f t="shared" si="729"/>
        <v/>
      </c>
    </row>
    <row r="4752" spans="63:68" ht="20.100000000000001" customHeight="1" x14ac:dyDescent="0.25">
      <c r="BK4752" s="137">
        <v>3905</v>
      </c>
      <c r="BL4752" s="137">
        <f t="shared" si="730"/>
        <v>24.985599999998293</v>
      </c>
      <c r="BM4752" s="137">
        <f t="shared" si="731"/>
        <v>7.6327328353861942E-4</v>
      </c>
      <c r="BN4752" s="137">
        <f t="shared" si="732"/>
        <v>1.9911933102920512E-6</v>
      </c>
      <c r="BO4752" s="137">
        <f t="shared" si="733"/>
        <v>1.9911933102920512E-6</v>
      </c>
      <c r="BP4752" s="137" t="str">
        <f t="shared" ref="BP4752:BP4815" si="734">IF($BM4752&lt;(1-$BI$860),$BN4752,"")</f>
        <v/>
      </c>
    </row>
    <row r="4753" spans="63:68" ht="20.100000000000001" customHeight="1" x14ac:dyDescent="0.25">
      <c r="BK4753" s="137">
        <v>3906</v>
      </c>
      <c r="BL4753" s="137">
        <f t="shared" si="730"/>
        <v>24.991999999998292</v>
      </c>
      <c r="BM4753" s="137">
        <f t="shared" si="731"/>
        <v>7.6128209022832737E-4</v>
      </c>
      <c r="BN4753" s="137">
        <f t="shared" si="732"/>
        <v>1.986102781564446E-6</v>
      </c>
      <c r="BO4753" s="137">
        <f t="shared" si="733"/>
        <v>1.986102781564446E-6</v>
      </c>
      <c r="BP4753" s="137" t="str">
        <f t="shared" si="734"/>
        <v/>
      </c>
    </row>
    <row r="4754" spans="63:68" ht="20.100000000000001" customHeight="1" x14ac:dyDescent="0.25">
      <c r="BK4754" s="137">
        <v>3907</v>
      </c>
      <c r="BL4754" s="137">
        <f t="shared" si="730"/>
        <v>24.998399999998291</v>
      </c>
      <c r="BM4754" s="137">
        <f t="shared" si="731"/>
        <v>7.5929598744676292E-4</v>
      </c>
      <c r="BN4754" s="137">
        <f t="shared" si="732"/>
        <v>1.9810249421851108E-6</v>
      </c>
      <c r="BO4754" s="137">
        <f t="shared" si="733"/>
        <v>1.9810249421851108E-6</v>
      </c>
      <c r="BP4754" s="137" t="str">
        <f t="shared" si="734"/>
        <v/>
      </c>
    </row>
    <row r="4755" spans="63:68" ht="20.100000000000001" customHeight="1" x14ac:dyDescent="0.25">
      <c r="BK4755" s="137">
        <v>3908</v>
      </c>
      <c r="BL4755" s="137">
        <f t="shared" si="730"/>
        <v>25.004799999998291</v>
      </c>
      <c r="BM4755" s="137">
        <f t="shared" si="731"/>
        <v>7.5731496250457781E-4</v>
      </c>
      <c r="BN4755" s="137">
        <f t="shared" si="732"/>
        <v>1.9759597615450668E-6</v>
      </c>
      <c r="BO4755" s="137">
        <f t="shared" si="733"/>
        <v>1.9759597615450668E-6</v>
      </c>
      <c r="BP4755" s="137" t="str">
        <f t="shared" si="734"/>
        <v/>
      </c>
    </row>
    <row r="4756" spans="63:68" ht="20.100000000000001" customHeight="1" x14ac:dyDescent="0.25">
      <c r="BK4756" s="137">
        <v>3909</v>
      </c>
      <c r="BL4756" s="137">
        <f t="shared" si="730"/>
        <v>25.01119999999829</v>
      </c>
      <c r="BM4756" s="137">
        <f t="shared" si="731"/>
        <v>7.5533900274303274E-4</v>
      </c>
      <c r="BN4756" s="137">
        <f t="shared" si="732"/>
        <v>1.9709072090937736E-6</v>
      </c>
      <c r="BO4756" s="137">
        <f t="shared" si="733"/>
        <v>1.9709072090937736E-6</v>
      </c>
      <c r="BP4756" s="137" t="str">
        <f t="shared" si="734"/>
        <v/>
      </c>
    </row>
    <row r="4757" spans="63:68" ht="20.100000000000001" customHeight="1" x14ac:dyDescent="0.25">
      <c r="BK4757" s="137">
        <v>3910</v>
      </c>
      <c r="BL4757" s="137">
        <f t="shared" si="730"/>
        <v>25.017599999998289</v>
      </c>
      <c r="BM4757" s="137">
        <f t="shared" si="731"/>
        <v>7.5336809553393897E-4</v>
      </c>
      <c r="BN4757" s="137">
        <f t="shared" si="732"/>
        <v>1.9658672543653669E-6</v>
      </c>
      <c r="BO4757" s="137">
        <f t="shared" si="733"/>
        <v>1.9658672543653669E-6</v>
      </c>
      <c r="BP4757" s="137" t="str">
        <f t="shared" si="734"/>
        <v/>
      </c>
    </row>
    <row r="4758" spans="63:68" ht="20.100000000000001" customHeight="1" x14ac:dyDescent="0.25">
      <c r="BK4758" s="137">
        <v>3911</v>
      </c>
      <c r="BL4758" s="137">
        <f t="shared" si="730"/>
        <v>25.023999999998289</v>
      </c>
      <c r="BM4758" s="137">
        <f t="shared" si="731"/>
        <v>7.514022282795736E-4</v>
      </c>
      <c r="BN4758" s="137">
        <f t="shared" si="732"/>
        <v>1.9608398669511201E-6</v>
      </c>
      <c r="BO4758" s="137">
        <f t="shared" si="733"/>
        <v>1.9608398669511201E-6</v>
      </c>
      <c r="BP4758" s="137" t="str">
        <f t="shared" si="734"/>
        <v/>
      </c>
    </row>
    <row r="4759" spans="63:68" ht="20.100000000000001" customHeight="1" x14ac:dyDescent="0.25">
      <c r="BK4759" s="137">
        <v>3912</v>
      </c>
      <c r="BL4759" s="137">
        <f t="shared" si="730"/>
        <v>25.030399999998288</v>
      </c>
      <c r="BM4759" s="137">
        <f t="shared" si="731"/>
        <v>7.4944138841262248E-4</v>
      </c>
      <c r="BN4759" s="137">
        <f t="shared" si="732"/>
        <v>1.9558250165212362E-6</v>
      </c>
      <c r="BO4759" s="137">
        <f t="shared" si="733"/>
        <v>1.9558250165212362E-6</v>
      </c>
      <c r="BP4759" s="137" t="str">
        <f t="shared" si="734"/>
        <v/>
      </c>
    </row>
    <row r="4760" spans="63:68" ht="20.100000000000001" customHeight="1" x14ac:dyDescent="0.25">
      <c r="BK4760" s="137">
        <v>3913</v>
      </c>
      <c r="BL4760" s="137">
        <f t="shared" si="730"/>
        <v>25.036799999998287</v>
      </c>
      <c r="BM4760" s="137">
        <f t="shared" si="731"/>
        <v>7.4748556339610125E-4</v>
      </c>
      <c r="BN4760" s="137">
        <f t="shared" si="732"/>
        <v>1.9508226728122717E-6</v>
      </c>
      <c r="BO4760" s="137">
        <f t="shared" si="733"/>
        <v>1.9508226728122717E-6</v>
      </c>
      <c r="BP4760" s="137" t="str">
        <f t="shared" si="734"/>
        <v/>
      </c>
    </row>
    <row r="4761" spans="63:68" ht="20.100000000000001" customHeight="1" x14ac:dyDescent="0.25">
      <c r="BK4761" s="137">
        <v>3914</v>
      </c>
      <c r="BL4761" s="137">
        <f t="shared" si="730"/>
        <v>25.043199999998286</v>
      </c>
      <c r="BM4761" s="137">
        <f t="shared" si="731"/>
        <v>7.4553474072328897E-4</v>
      </c>
      <c r="BN4761" s="137">
        <f t="shared" si="732"/>
        <v>1.9458328056302801E-6</v>
      </c>
      <c r="BO4761" s="137">
        <f t="shared" si="733"/>
        <v>1.9458328056302801E-6</v>
      </c>
      <c r="BP4761" s="137" t="str">
        <f t="shared" si="734"/>
        <v/>
      </c>
    </row>
    <row r="4762" spans="63:68" ht="20.100000000000001" customHeight="1" x14ac:dyDescent="0.25">
      <c r="BK4762" s="137">
        <v>3915</v>
      </c>
      <c r="BL4762" s="137">
        <f t="shared" si="730"/>
        <v>25.049599999998286</v>
      </c>
      <c r="BM4762" s="137">
        <f t="shared" si="731"/>
        <v>7.4358890791765869E-4</v>
      </c>
      <c r="BN4762" s="137">
        <f t="shared" si="732"/>
        <v>1.940855384854499E-6</v>
      </c>
      <c r="BO4762" s="137">
        <f t="shared" si="733"/>
        <v>1.940855384854499E-6</v>
      </c>
      <c r="BP4762" s="137" t="str">
        <f t="shared" si="734"/>
        <v/>
      </c>
    </row>
    <row r="4763" spans="63:68" ht="20.100000000000001" customHeight="1" x14ac:dyDescent="0.25">
      <c r="BK4763" s="137">
        <v>3916</v>
      </c>
      <c r="BL4763" s="137">
        <f t="shared" si="730"/>
        <v>25.055999999998285</v>
      </c>
      <c r="BM4763" s="137">
        <f t="shared" si="731"/>
        <v>7.416480525328042E-4</v>
      </c>
      <c r="BN4763" s="137">
        <f t="shared" si="732"/>
        <v>1.9358903804297597E-6</v>
      </c>
      <c r="BO4763" s="137">
        <f t="shared" si="733"/>
        <v>1.9358903804297597E-6</v>
      </c>
      <c r="BP4763" s="137" t="str">
        <f t="shared" si="734"/>
        <v/>
      </c>
    </row>
    <row r="4764" spans="63:68" ht="20.100000000000001" customHeight="1" x14ac:dyDescent="0.25">
      <c r="BK4764" s="137">
        <v>3917</v>
      </c>
      <c r="BL4764" s="137">
        <f t="shared" si="730"/>
        <v>25.062399999998284</v>
      </c>
      <c r="BM4764" s="137">
        <f t="shared" si="731"/>
        <v>7.3971216215237444E-4</v>
      </c>
      <c r="BN4764" s="137">
        <f t="shared" si="732"/>
        <v>1.9309377623729935E-6</v>
      </c>
      <c r="BO4764" s="137">
        <f t="shared" si="733"/>
        <v>1.9309377623729935E-6</v>
      </c>
      <c r="BP4764" s="137" t="str">
        <f t="shared" si="734"/>
        <v/>
      </c>
    </row>
    <row r="4765" spans="63:68" ht="20.100000000000001" customHeight="1" x14ac:dyDescent="0.25">
      <c r="BK4765" s="137">
        <v>3918</v>
      </c>
      <c r="BL4765" s="137">
        <f t="shared" si="730"/>
        <v>25.068799999998284</v>
      </c>
      <c r="BM4765" s="137">
        <f t="shared" si="731"/>
        <v>7.3778122439000144E-4</v>
      </c>
      <c r="BN4765" s="137">
        <f t="shared" si="732"/>
        <v>1.9259975007690023E-6</v>
      </c>
      <c r="BO4765" s="137">
        <f t="shared" si="733"/>
        <v>1.9259975007690023E-6</v>
      </c>
      <c r="BP4765" s="137" t="str">
        <f t="shared" si="734"/>
        <v/>
      </c>
    </row>
    <row r="4766" spans="63:68" ht="20.100000000000001" customHeight="1" x14ac:dyDescent="0.25">
      <c r="BK4766" s="137">
        <v>3919</v>
      </c>
      <c r="BL4766" s="137">
        <f t="shared" si="730"/>
        <v>25.075199999998283</v>
      </c>
      <c r="BM4766" s="137">
        <f t="shared" si="731"/>
        <v>7.3585522688923244E-4</v>
      </c>
      <c r="BN4766" s="137">
        <f t="shared" si="732"/>
        <v>1.9210695657703508E-6</v>
      </c>
      <c r="BO4766" s="137">
        <f t="shared" si="733"/>
        <v>1.9210695657703508E-6</v>
      </c>
      <c r="BP4766" s="137" t="str">
        <f t="shared" si="734"/>
        <v/>
      </c>
    </row>
    <row r="4767" spans="63:68" ht="20.100000000000001" customHeight="1" x14ac:dyDescent="0.25">
      <c r="BK4767" s="137">
        <v>3920</v>
      </c>
      <c r="BL4767" s="137">
        <f t="shared" si="730"/>
        <v>25.081599999998282</v>
      </c>
      <c r="BM4767" s="137">
        <f t="shared" si="731"/>
        <v>7.3393415732346209E-4</v>
      </c>
      <c r="BN4767" s="137">
        <f t="shared" si="732"/>
        <v>1.9161539276043053E-6</v>
      </c>
      <c r="BO4767" s="137">
        <f t="shared" si="733"/>
        <v>1.9161539276043053E-6</v>
      </c>
      <c r="BP4767" s="137" t="str">
        <f t="shared" si="734"/>
        <v/>
      </c>
    </row>
    <row r="4768" spans="63:68" ht="20.100000000000001" customHeight="1" x14ac:dyDescent="0.25">
      <c r="BK4768" s="137">
        <v>3921</v>
      </c>
      <c r="BL4768" s="137">
        <f t="shared" si="730"/>
        <v>25.087999999998281</v>
      </c>
      <c r="BM4768" s="137">
        <f t="shared" si="731"/>
        <v>7.3201800339585778E-4</v>
      </c>
      <c r="BN4768" s="137">
        <f t="shared" si="732"/>
        <v>1.9112505565616663E-6</v>
      </c>
      <c r="BO4768" s="137">
        <f t="shared" si="733"/>
        <v>1.9112505565616663E-6</v>
      </c>
      <c r="BP4768" s="137" t="str">
        <f t="shared" si="734"/>
        <v/>
      </c>
    </row>
    <row r="4769" spans="63:68" ht="20.100000000000001" customHeight="1" x14ac:dyDescent="0.25">
      <c r="BK4769" s="137">
        <v>3922</v>
      </c>
      <c r="BL4769" s="137">
        <f t="shared" si="730"/>
        <v>25.094399999998281</v>
      </c>
      <c r="BM4769" s="137">
        <f t="shared" si="731"/>
        <v>7.3010675283929612E-4</v>
      </c>
      <c r="BN4769" s="137">
        <f t="shared" si="732"/>
        <v>1.9063594230006716E-6</v>
      </c>
      <c r="BO4769" s="137">
        <f t="shared" si="733"/>
        <v>1.9063594230006716E-6</v>
      </c>
      <c r="BP4769" s="137" t="str">
        <f t="shared" si="734"/>
        <v/>
      </c>
    </row>
    <row r="4770" spans="63:68" ht="20.100000000000001" customHeight="1" x14ac:dyDescent="0.25">
      <c r="BK4770" s="137">
        <v>3923</v>
      </c>
      <c r="BL4770" s="137">
        <f t="shared" si="730"/>
        <v>25.10079999999828</v>
      </c>
      <c r="BM4770" s="137">
        <f t="shared" si="731"/>
        <v>7.2820039341629545E-4</v>
      </c>
      <c r="BN4770" s="137">
        <f t="shared" si="732"/>
        <v>1.9014804973542607E-6</v>
      </c>
      <c r="BO4770" s="137">
        <f t="shared" si="733"/>
        <v>1.9014804973542607E-6</v>
      </c>
      <c r="BP4770" s="137" t="str">
        <f t="shared" si="734"/>
        <v/>
      </c>
    </row>
    <row r="4771" spans="63:68" ht="20.100000000000001" customHeight="1" x14ac:dyDescent="0.25">
      <c r="BK4771" s="137">
        <v>3924</v>
      </c>
      <c r="BL4771" s="137">
        <f t="shared" si="730"/>
        <v>25.107199999998279</v>
      </c>
      <c r="BM4771" s="137">
        <f t="shared" si="731"/>
        <v>7.2629891291894118E-4</v>
      </c>
      <c r="BN4771" s="137">
        <f t="shared" si="732"/>
        <v>1.8966137501187988E-6</v>
      </c>
      <c r="BO4771" s="137">
        <f t="shared" si="733"/>
        <v>1.8966137501187988E-6</v>
      </c>
      <c r="BP4771" s="137" t="str">
        <f t="shared" si="734"/>
        <v/>
      </c>
    </row>
    <row r="4772" spans="63:68" ht="20.100000000000001" customHeight="1" x14ac:dyDescent="0.25">
      <c r="BK4772" s="137">
        <v>3925</v>
      </c>
      <c r="BL4772" s="137">
        <f t="shared" si="730"/>
        <v>25.113599999998279</v>
      </c>
      <c r="BM4772" s="137">
        <f t="shared" si="731"/>
        <v>7.2440229916882239E-4</v>
      </c>
      <c r="BN4772" s="137">
        <f t="shared" si="732"/>
        <v>1.8917591518617747E-6</v>
      </c>
      <c r="BO4772" s="137">
        <f t="shared" si="733"/>
        <v>1.8917591518617747E-6</v>
      </c>
      <c r="BP4772" s="137" t="str">
        <f t="shared" si="734"/>
        <v/>
      </c>
    </row>
    <row r="4773" spans="63:68" ht="20.100000000000001" customHeight="1" x14ac:dyDescent="0.25">
      <c r="BK4773" s="137">
        <v>3926</v>
      </c>
      <c r="BL4773" s="137">
        <f t="shared" ref="BL4773:BL4836" si="735">BL4772+$BO$845</f>
        <v>25.119999999998278</v>
      </c>
      <c r="BM4773" s="137">
        <f t="shared" ref="BM4773:BM4836" si="736">_xlfn.CHISQ.DIST.RT(BL4773,7)</f>
        <v>7.2251054001696061E-4</v>
      </c>
      <c r="BN4773" s="137">
        <f t="shared" ref="BN4773:BN4836" si="737">BM4773-BM4774</f>
        <v>1.8869166732150789E-6</v>
      </c>
      <c r="BO4773" s="137">
        <f t="shared" ref="BO4773:BO4836" si="738">IF(BM4773&lt;(1-$BI$852),BN4773,"")</f>
        <v>1.8869166732150789E-6</v>
      </c>
      <c r="BP4773" s="137" t="str">
        <f t="shared" si="734"/>
        <v/>
      </c>
    </row>
    <row r="4774" spans="63:68" ht="20.100000000000001" customHeight="1" x14ac:dyDescent="0.25">
      <c r="BK4774" s="137">
        <v>3927</v>
      </c>
      <c r="BL4774" s="137">
        <f t="shared" si="735"/>
        <v>25.126399999998277</v>
      </c>
      <c r="BM4774" s="137">
        <f t="shared" si="736"/>
        <v>7.2062362334374553E-4</v>
      </c>
      <c r="BN4774" s="137">
        <f t="shared" si="737"/>
        <v>1.8820862848816173E-6</v>
      </c>
      <c r="BO4774" s="137">
        <f t="shared" si="738"/>
        <v>1.8820862848816173E-6</v>
      </c>
      <c r="BP4774" s="137" t="str">
        <f t="shared" si="734"/>
        <v/>
      </c>
    </row>
    <row r="4775" spans="63:68" ht="20.100000000000001" customHeight="1" x14ac:dyDescent="0.25">
      <c r="BK4775" s="137">
        <v>3928</v>
      </c>
      <c r="BL4775" s="137">
        <f t="shared" si="735"/>
        <v>25.132799999998277</v>
      </c>
      <c r="BM4775" s="137">
        <f t="shared" si="736"/>
        <v>7.1874153705886392E-4</v>
      </c>
      <c r="BN4775" s="137">
        <f t="shared" si="737"/>
        <v>1.8772679576343348E-6</v>
      </c>
      <c r="BO4775" s="137">
        <f t="shared" si="738"/>
        <v>1.8772679576343348E-6</v>
      </c>
      <c r="BP4775" s="137" t="str">
        <f t="shared" si="734"/>
        <v/>
      </c>
    </row>
    <row r="4776" spans="63:68" ht="20.100000000000001" customHeight="1" x14ac:dyDescent="0.25">
      <c r="BK4776" s="137">
        <v>3929</v>
      </c>
      <c r="BL4776" s="137">
        <f t="shared" si="735"/>
        <v>25.139199999998276</v>
      </c>
      <c r="BM4776" s="137">
        <f t="shared" si="736"/>
        <v>7.1686426910122958E-4</v>
      </c>
      <c r="BN4776" s="137">
        <f t="shared" si="737"/>
        <v>1.8724616623051575E-6</v>
      </c>
      <c r="BO4776" s="137">
        <f t="shared" si="738"/>
        <v>1.8724616623051575E-6</v>
      </c>
      <c r="BP4776" s="137" t="str">
        <f t="shared" si="734"/>
        <v/>
      </c>
    </row>
    <row r="4777" spans="63:68" ht="20.100000000000001" customHeight="1" x14ac:dyDescent="0.25">
      <c r="BK4777" s="137">
        <v>3930</v>
      </c>
      <c r="BL4777" s="137">
        <f t="shared" si="735"/>
        <v>25.145599999998275</v>
      </c>
      <c r="BM4777" s="137">
        <f t="shared" si="736"/>
        <v>7.1499180743892442E-4</v>
      </c>
      <c r="BN4777" s="137">
        <f t="shared" si="737"/>
        <v>1.8676673698052662E-6</v>
      </c>
      <c r="BO4777" s="137">
        <f t="shared" si="738"/>
        <v>1.8676673698052662E-6</v>
      </c>
      <c r="BP4777" s="137" t="str">
        <f t="shared" si="734"/>
        <v/>
      </c>
    </row>
    <row r="4778" spans="63:68" ht="20.100000000000001" customHeight="1" x14ac:dyDescent="0.25">
      <c r="BK4778" s="137">
        <v>3931</v>
      </c>
      <c r="BL4778" s="137">
        <f t="shared" si="735"/>
        <v>25.151999999998274</v>
      </c>
      <c r="BM4778" s="137">
        <f t="shared" si="736"/>
        <v>7.1312414006911916E-4</v>
      </c>
      <c r="BN4778" s="137">
        <f t="shared" si="737"/>
        <v>1.8628850511042804E-6</v>
      </c>
      <c r="BO4778" s="137">
        <f t="shared" si="738"/>
        <v>1.8628850511042804E-6</v>
      </c>
      <c r="BP4778" s="137" t="str">
        <f t="shared" si="734"/>
        <v/>
      </c>
    </row>
    <row r="4779" spans="63:68" ht="20.100000000000001" customHeight="1" x14ac:dyDescent="0.25">
      <c r="BK4779" s="137">
        <v>3932</v>
      </c>
      <c r="BL4779" s="137">
        <f t="shared" si="735"/>
        <v>25.158399999998274</v>
      </c>
      <c r="BM4779" s="137">
        <f t="shared" si="736"/>
        <v>7.1126125501801488E-4</v>
      </c>
      <c r="BN4779" s="137">
        <f t="shared" si="737"/>
        <v>1.8581146772409917E-6</v>
      </c>
      <c r="BO4779" s="137">
        <f t="shared" si="738"/>
        <v>1.8581146772409917E-6</v>
      </c>
      <c r="BP4779" s="137" t="str">
        <f t="shared" si="734"/>
        <v/>
      </c>
    </row>
    <row r="4780" spans="63:68" ht="20.100000000000001" customHeight="1" x14ac:dyDescent="0.25">
      <c r="BK4780" s="137">
        <v>3933</v>
      </c>
      <c r="BL4780" s="137">
        <f t="shared" si="735"/>
        <v>25.164799999998273</v>
      </c>
      <c r="BM4780" s="137">
        <f t="shared" si="736"/>
        <v>7.0940314034077388E-4</v>
      </c>
      <c r="BN4780" s="137">
        <f t="shared" si="737"/>
        <v>1.8533562193234722E-6</v>
      </c>
      <c r="BO4780" s="137">
        <f t="shared" si="738"/>
        <v>1.8533562193234722E-6</v>
      </c>
      <c r="BP4780" s="137" t="str">
        <f t="shared" si="734"/>
        <v/>
      </c>
    </row>
    <row r="4781" spans="63:68" ht="20.100000000000001" customHeight="1" x14ac:dyDescent="0.25">
      <c r="BK4781" s="137">
        <v>3934</v>
      </c>
      <c r="BL4781" s="137">
        <f t="shared" si="735"/>
        <v>25.171199999998272</v>
      </c>
      <c r="BM4781" s="137">
        <f t="shared" si="736"/>
        <v>7.0754978412145041E-4</v>
      </c>
      <c r="BN4781" s="137">
        <f t="shared" si="737"/>
        <v>1.8486096485267976E-6</v>
      </c>
      <c r="BO4781" s="137">
        <f t="shared" si="738"/>
        <v>1.8486096485267976E-6</v>
      </c>
      <c r="BP4781" s="137" t="str">
        <f t="shared" si="734"/>
        <v/>
      </c>
    </row>
    <row r="4782" spans="63:68" ht="20.100000000000001" customHeight="1" x14ac:dyDescent="0.25">
      <c r="BK4782" s="137">
        <v>3935</v>
      </c>
      <c r="BL4782" s="137">
        <f t="shared" si="735"/>
        <v>25.177599999998272</v>
      </c>
      <c r="BM4782" s="137">
        <f t="shared" si="736"/>
        <v>7.0570117447292361E-4</v>
      </c>
      <c r="BN4782" s="137">
        <f t="shared" si="737"/>
        <v>1.8438749360891443E-6</v>
      </c>
      <c r="BO4782" s="137">
        <f t="shared" si="738"/>
        <v>1.8438749360891443E-6</v>
      </c>
      <c r="BP4782" s="137" t="str">
        <f t="shared" si="734"/>
        <v/>
      </c>
    </row>
    <row r="4783" spans="63:68" ht="20.100000000000001" customHeight="1" x14ac:dyDescent="0.25">
      <c r="BK4783" s="137">
        <v>3936</v>
      </c>
      <c r="BL4783" s="137">
        <f t="shared" si="735"/>
        <v>25.183999999998271</v>
      </c>
      <c r="BM4783" s="137">
        <f t="shared" si="736"/>
        <v>7.0385729953683447E-4</v>
      </c>
      <c r="BN4783" s="137">
        <f t="shared" si="737"/>
        <v>1.839152053317427E-6</v>
      </c>
      <c r="BO4783" s="137">
        <f t="shared" si="738"/>
        <v>1.839152053317427E-6</v>
      </c>
      <c r="BP4783" s="137" t="str">
        <f t="shared" si="734"/>
        <v/>
      </c>
    </row>
    <row r="4784" spans="63:68" ht="20.100000000000001" customHeight="1" x14ac:dyDescent="0.25">
      <c r="BK4784" s="137">
        <v>3937</v>
      </c>
      <c r="BL4784" s="137">
        <f t="shared" si="735"/>
        <v>25.19039999999827</v>
      </c>
      <c r="BM4784" s="137">
        <f t="shared" si="736"/>
        <v>7.0201814748351704E-4</v>
      </c>
      <c r="BN4784" s="137">
        <f t="shared" si="737"/>
        <v>1.834440971588058E-6</v>
      </c>
      <c r="BO4784" s="137">
        <f t="shared" si="738"/>
        <v>1.834440971588058E-6</v>
      </c>
      <c r="BP4784" s="137" t="str">
        <f t="shared" si="734"/>
        <v/>
      </c>
    </row>
    <row r="4785" spans="63:68" ht="20.100000000000001" customHeight="1" x14ac:dyDescent="0.25">
      <c r="BK4785" s="137">
        <v>3938</v>
      </c>
      <c r="BL4785" s="137">
        <f t="shared" si="735"/>
        <v>25.196799999998269</v>
      </c>
      <c r="BM4785" s="137">
        <f t="shared" si="736"/>
        <v>7.0018370651192899E-4</v>
      </c>
      <c r="BN4785" s="137">
        <f t="shared" si="737"/>
        <v>1.8297416623389235E-6</v>
      </c>
      <c r="BO4785" s="137">
        <f t="shared" si="738"/>
        <v>1.8297416623389235E-6</v>
      </c>
      <c r="BP4785" s="137" t="str">
        <f t="shared" si="734"/>
        <v/>
      </c>
    </row>
    <row r="4786" spans="63:68" ht="20.100000000000001" customHeight="1" x14ac:dyDescent="0.25">
      <c r="BK4786" s="137">
        <v>3939</v>
      </c>
      <c r="BL4786" s="137">
        <f t="shared" si="735"/>
        <v>25.203199999998269</v>
      </c>
      <c r="BM4786" s="137">
        <f t="shared" si="736"/>
        <v>6.9835396484959006E-4</v>
      </c>
      <c r="BN4786" s="137">
        <f t="shared" si="737"/>
        <v>1.825054097077082E-6</v>
      </c>
      <c r="BO4786" s="137">
        <f t="shared" si="738"/>
        <v>1.825054097077082E-6</v>
      </c>
      <c r="BP4786" s="137" t="str">
        <f t="shared" si="734"/>
        <v/>
      </c>
    </row>
    <row r="4787" spans="63:68" ht="20.100000000000001" customHeight="1" x14ac:dyDescent="0.25">
      <c r="BK4787" s="137">
        <v>3940</v>
      </c>
      <c r="BL4787" s="137">
        <f t="shared" si="735"/>
        <v>25.209599999998268</v>
      </c>
      <c r="BM4787" s="137">
        <f t="shared" si="736"/>
        <v>6.9652891075251298E-4</v>
      </c>
      <c r="BN4787" s="137">
        <f t="shared" si="737"/>
        <v>1.8203782473746443E-6</v>
      </c>
      <c r="BO4787" s="137">
        <f t="shared" si="738"/>
        <v>1.8203782473746443E-6</v>
      </c>
      <c r="BP4787" s="137" t="str">
        <f t="shared" si="734"/>
        <v/>
      </c>
    </row>
    <row r="4788" spans="63:68" ht="20.100000000000001" customHeight="1" x14ac:dyDescent="0.25">
      <c r="BK4788" s="137">
        <v>3941</v>
      </c>
      <c r="BL4788" s="137">
        <f t="shared" si="735"/>
        <v>25.215999999998267</v>
      </c>
      <c r="BM4788" s="137">
        <f t="shared" si="736"/>
        <v>6.9470853250513834E-4</v>
      </c>
      <c r="BN4788" s="137">
        <f t="shared" si="737"/>
        <v>1.8157140848675804E-6</v>
      </c>
      <c r="BO4788" s="137">
        <f t="shared" si="738"/>
        <v>1.8157140848675804E-6</v>
      </c>
      <c r="BP4788" s="137" t="str">
        <f t="shared" si="734"/>
        <v/>
      </c>
    </row>
    <row r="4789" spans="63:68" ht="20.100000000000001" customHeight="1" x14ac:dyDescent="0.25">
      <c r="BK4789" s="137">
        <v>3942</v>
      </c>
      <c r="BL4789" s="137">
        <f t="shared" si="735"/>
        <v>25.222399999998267</v>
      </c>
      <c r="BM4789" s="137">
        <f t="shared" si="736"/>
        <v>6.9289281842027076E-4</v>
      </c>
      <c r="BN4789" s="137">
        <f t="shared" si="737"/>
        <v>1.8110615812635261E-6</v>
      </c>
      <c r="BO4789" s="137">
        <f t="shared" si="738"/>
        <v>1.8110615812635261E-6</v>
      </c>
      <c r="BP4789" s="137" t="str">
        <f t="shared" si="734"/>
        <v/>
      </c>
    </row>
    <row r="4790" spans="63:68" ht="20.100000000000001" customHeight="1" x14ac:dyDescent="0.25">
      <c r="BK4790" s="137">
        <v>3943</v>
      </c>
      <c r="BL4790" s="137">
        <f t="shared" si="735"/>
        <v>25.228799999998266</v>
      </c>
      <c r="BM4790" s="137">
        <f t="shared" si="736"/>
        <v>6.9108175683900723E-4</v>
      </c>
      <c r="BN4790" s="137">
        <f t="shared" si="737"/>
        <v>1.8064207083310496E-6</v>
      </c>
      <c r="BO4790" s="137">
        <f t="shared" si="738"/>
        <v>1.8064207083310496E-6</v>
      </c>
      <c r="BP4790" s="137" t="str">
        <f t="shared" si="734"/>
        <v/>
      </c>
    </row>
    <row r="4791" spans="63:68" ht="20.100000000000001" customHeight="1" x14ac:dyDescent="0.25">
      <c r="BK4791" s="137">
        <v>3944</v>
      </c>
      <c r="BL4791" s="137">
        <f t="shared" si="735"/>
        <v>25.235199999998265</v>
      </c>
      <c r="BM4791" s="137">
        <f t="shared" si="736"/>
        <v>6.8927533613067618E-4</v>
      </c>
      <c r="BN4791" s="137">
        <f t="shared" si="737"/>
        <v>1.8017914379019279E-6</v>
      </c>
      <c r="BO4791" s="137">
        <f t="shared" si="738"/>
        <v>1.8017914379019279E-6</v>
      </c>
      <c r="BP4791" s="137" t="str">
        <f t="shared" si="734"/>
        <v/>
      </c>
    </row>
    <row r="4792" spans="63:68" ht="20.100000000000001" customHeight="1" x14ac:dyDescent="0.25">
      <c r="BK4792" s="137">
        <v>3945</v>
      </c>
      <c r="BL4792" s="137">
        <f t="shared" si="735"/>
        <v>25.241599999998265</v>
      </c>
      <c r="BM4792" s="137">
        <f t="shared" si="736"/>
        <v>6.8747354469277425E-4</v>
      </c>
      <c r="BN4792" s="137">
        <f t="shared" si="737"/>
        <v>1.7971737418797122E-6</v>
      </c>
      <c r="BO4792" s="137">
        <f t="shared" si="738"/>
        <v>1.7971737418797122E-6</v>
      </c>
      <c r="BP4792" s="137" t="str">
        <f t="shared" si="734"/>
        <v/>
      </c>
    </row>
    <row r="4793" spans="63:68" ht="20.100000000000001" customHeight="1" x14ac:dyDescent="0.25">
      <c r="BK4793" s="137">
        <v>3946</v>
      </c>
      <c r="BL4793" s="137">
        <f t="shared" si="735"/>
        <v>25.247999999998264</v>
      </c>
      <c r="BM4793" s="137">
        <f t="shared" si="736"/>
        <v>6.8567637095089454E-4</v>
      </c>
      <c r="BN4793" s="137">
        <f t="shared" si="737"/>
        <v>1.7925675922308374E-6</v>
      </c>
      <c r="BO4793" s="137">
        <f t="shared" si="738"/>
        <v>1.7925675922308374E-6</v>
      </c>
      <c r="BP4793" s="137" t="str">
        <f t="shared" si="734"/>
        <v/>
      </c>
    </row>
    <row r="4794" spans="63:68" ht="20.100000000000001" customHeight="1" x14ac:dyDescent="0.25">
      <c r="BK4794" s="137">
        <v>3947</v>
      </c>
      <c r="BL4794" s="137">
        <f t="shared" si="735"/>
        <v>25.254399999998263</v>
      </c>
      <c r="BM4794" s="137">
        <f t="shared" si="736"/>
        <v>6.838838033586637E-4</v>
      </c>
      <c r="BN4794" s="137">
        <f t="shared" si="737"/>
        <v>1.7879729609821286E-6</v>
      </c>
      <c r="BO4794" s="137">
        <f t="shared" si="738"/>
        <v>1.7879729609821286E-6</v>
      </c>
      <c r="BP4794" s="137" t="str">
        <f t="shared" si="734"/>
        <v/>
      </c>
    </row>
    <row r="4795" spans="63:68" ht="20.100000000000001" customHeight="1" x14ac:dyDescent="0.25">
      <c r="BK4795" s="137">
        <v>3948</v>
      </c>
      <c r="BL4795" s="137">
        <f t="shared" si="735"/>
        <v>25.260799999998262</v>
      </c>
      <c r="BM4795" s="137">
        <f t="shared" si="736"/>
        <v>6.8209583039768157E-4</v>
      </c>
      <c r="BN4795" s="137">
        <f t="shared" si="737"/>
        <v>1.783389820233486E-6</v>
      </c>
      <c r="BO4795" s="137">
        <f t="shared" si="738"/>
        <v>1.783389820233486E-6</v>
      </c>
      <c r="BP4795" s="137" t="str">
        <f t="shared" si="734"/>
        <v/>
      </c>
    </row>
    <row r="4796" spans="63:68" ht="20.100000000000001" customHeight="1" x14ac:dyDescent="0.25">
      <c r="BK4796" s="137">
        <v>3949</v>
      </c>
      <c r="BL4796" s="137">
        <f t="shared" si="735"/>
        <v>25.267199999998262</v>
      </c>
      <c r="BM4796" s="137">
        <f t="shared" si="736"/>
        <v>6.8031244057744809E-4</v>
      </c>
      <c r="BN4796" s="137">
        <f t="shared" si="737"/>
        <v>1.7788181421414051E-6</v>
      </c>
      <c r="BO4796" s="137">
        <f t="shared" si="738"/>
        <v>1.7788181421414051E-6</v>
      </c>
      <c r="BP4796" s="137" t="str">
        <f t="shared" si="734"/>
        <v/>
      </c>
    </row>
    <row r="4797" spans="63:68" ht="20.100000000000001" customHeight="1" x14ac:dyDescent="0.25">
      <c r="BK4797" s="137">
        <v>3950</v>
      </c>
      <c r="BL4797" s="137">
        <f t="shared" si="735"/>
        <v>25.273599999998261</v>
      </c>
      <c r="BM4797" s="137">
        <f t="shared" si="736"/>
        <v>6.7853362243530668E-4</v>
      </c>
      <c r="BN4797" s="137">
        <f t="shared" si="737"/>
        <v>1.7742578989331801E-6</v>
      </c>
      <c r="BO4797" s="137">
        <f t="shared" si="738"/>
        <v>1.7742578989331801E-6</v>
      </c>
      <c r="BP4797" s="137" t="str">
        <f t="shared" si="734"/>
        <v/>
      </c>
    </row>
    <row r="4798" spans="63:68" ht="20.100000000000001" customHeight="1" x14ac:dyDescent="0.25">
      <c r="BK4798" s="137">
        <v>3951</v>
      </c>
      <c r="BL4798" s="137">
        <f t="shared" si="735"/>
        <v>25.27999999999826</v>
      </c>
      <c r="BM4798" s="137">
        <f t="shared" si="736"/>
        <v>6.767593645363735E-4</v>
      </c>
      <c r="BN4798" s="137">
        <f t="shared" si="737"/>
        <v>1.7697090628963864E-6</v>
      </c>
      <c r="BO4798" s="137">
        <f t="shared" si="738"/>
        <v>1.7697090628963864E-6</v>
      </c>
      <c r="BP4798" s="137" t="str">
        <f t="shared" si="734"/>
        <v/>
      </c>
    </row>
    <row r="4799" spans="63:68" ht="20.100000000000001" customHeight="1" x14ac:dyDescent="0.25">
      <c r="BK4799" s="137">
        <v>3952</v>
      </c>
      <c r="BL4799" s="137">
        <f t="shared" si="735"/>
        <v>25.28639999999826</v>
      </c>
      <c r="BM4799" s="137">
        <f t="shared" si="736"/>
        <v>6.7498965547347712E-4</v>
      </c>
      <c r="BN4799" s="137">
        <f t="shared" si="737"/>
        <v>1.7651716063880971E-6</v>
      </c>
      <c r="BO4799" s="137">
        <f t="shared" si="738"/>
        <v>1.7651716063880971E-6</v>
      </c>
      <c r="BP4799" s="137" t="str">
        <f t="shared" si="734"/>
        <v/>
      </c>
    </row>
    <row r="4800" spans="63:68" ht="20.100000000000001" customHeight="1" x14ac:dyDescent="0.25">
      <c r="BK4800" s="137">
        <v>3953</v>
      </c>
      <c r="BL4800" s="137">
        <f t="shared" si="735"/>
        <v>25.292799999998259</v>
      </c>
      <c r="BM4800" s="137">
        <f t="shared" si="736"/>
        <v>6.7322448386708902E-4</v>
      </c>
      <c r="BN4800" s="137">
        <f t="shared" si="737"/>
        <v>1.760645501822089E-6</v>
      </c>
      <c r="BO4800" s="137">
        <f t="shared" si="738"/>
        <v>1.760645501822089E-6</v>
      </c>
      <c r="BP4800" s="137" t="str">
        <f t="shared" si="734"/>
        <v/>
      </c>
    </row>
    <row r="4801" spans="63:68" ht="20.100000000000001" customHeight="1" x14ac:dyDescent="0.25">
      <c r="BK4801" s="137">
        <v>3954</v>
      </c>
      <c r="BL4801" s="137">
        <f t="shared" si="735"/>
        <v>25.299199999998258</v>
      </c>
      <c r="BM4801" s="137">
        <f t="shared" si="736"/>
        <v>6.7146383836526693E-4</v>
      </c>
      <c r="BN4801" s="137">
        <f t="shared" si="737"/>
        <v>1.7561307216822867E-6</v>
      </c>
      <c r="BO4801" s="137">
        <f t="shared" si="738"/>
        <v>1.7561307216822867E-6</v>
      </c>
      <c r="BP4801" s="137" t="str">
        <f t="shared" si="734"/>
        <v/>
      </c>
    </row>
    <row r="4802" spans="63:68" ht="20.100000000000001" customHeight="1" x14ac:dyDescent="0.25">
      <c r="BK4802" s="137">
        <v>3955</v>
      </c>
      <c r="BL4802" s="137">
        <f t="shared" si="735"/>
        <v>25.305599999998257</v>
      </c>
      <c r="BM4802" s="137">
        <f t="shared" si="736"/>
        <v>6.6970770764358464E-4</v>
      </c>
      <c r="BN4802" s="137">
        <f t="shared" si="737"/>
        <v>1.7516272385170164E-6</v>
      </c>
      <c r="BO4802" s="137">
        <f t="shared" si="738"/>
        <v>1.7516272385170164E-6</v>
      </c>
      <c r="BP4802" s="137" t="str">
        <f t="shared" si="734"/>
        <v/>
      </c>
    </row>
    <row r="4803" spans="63:68" ht="20.100000000000001" customHeight="1" x14ac:dyDescent="0.25">
      <c r="BK4803" s="137">
        <v>3956</v>
      </c>
      <c r="BL4803" s="137">
        <f t="shared" si="735"/>
        <v>25.311999999998257</v>
      </c>
      <c r="BM4803" s="137">
        <f t="shared" si="736"/>
        <v>6.6795608040506763E-4</v>
      </c>
      <c r="BN4803" s="137">
        <f t="shared" si="737"/>
        <v>1.7471350249307661E-6</v>
      </c>
      <c r="BO4803" s="137">
        <f t="shared" si="738"/>
        <v>1.7471350249307661E-6</v>
      </c>
      <c r="BP4803" s="137" t="str">
        <f t="shared" si="734"/>
        <v/>
      </c>
    </row>
    <row r="4804" spans="63:68" ht="20.100000000000001" customHeight="1" x14ac:dyDescent="0.25">
      <c r="BK4804" s="137">
        <v>3957</v>
      </c>
      <c r="BL4804" s="137">
        <f t="shared" si="735"/>
        <v>25.318399999998256</v>
      </c>
      <c r="BM4804" s="137">
        <f t="shared" si="736"/>
        <v>6.6620894538013686E-4</v>
      </c>
      <c r="BN4804" s="137">
        <f t="shared" si="737"/>
        <v>1.7426540536020748E-6</v>
      </c>
      <c r="BO4804" s="137">
        <f t="shared" si="738"/>
        <v>1.7426540536020748E-6</v>
      </c>
      <c r="BP4804" s="137" t="str">
        <f t="shared" si="734"/>
        <v/>
      </c>
    </row>
    <row r="4805" spans="63:68" ht="20.100000000000001" customHeight="1" x14ac:dyDescent="0.25">
      <c r="BK4805" s="137">
        <v>3958</v>
      </c>
      <c r="BL4805" s="137">
        <f t="shared" si="735"/>
        <v>25.324799999998255</v>
      </c>
      <c r="BM4805" s="137">
        <f t="shared" si="736"/>
        <v>6.6446629132653479E-4</v>
      </c>
      <c r="BN4805" s="137">
        <f t="shared" si="737"/>
        <v>1.7381842972658598E-6</v>
      </c>
      <c r="BO4805" s="137">
        <f t="shared" si="738"/>
        <v>1.7381842972658598E-6</v>
      </c>
      <c r="BP4805" s="137" t="str">
        <f t="shared" si="734"/>
        <v/>
      </c>
    </row>
    <row r="4806" spans="63:68" ht="20.100000000000001" customHeight="1" x14ac:dyDescent="0.25">
      <c r="BK4806" s="137">
        <v>3959</v>
      </c>
      <c r="BL4806" s="137">
        <f t="shared" si="735"/>
        <v>25.331199999998255</v>
      </c>
      <c r="BM4806" s="137">
        <f t="shared" si="736"/>
        <v>6.6272810702926893E-4</v>
      </c>
      <c r="BN4806" s="137">
        <f t="shared" si="737"/>
        <v>1.7337257287206812E-6</v>
      </c>
      <c r="BO4806" s="137">
        <f t="shared" si="738"/>
        <v>1.7337257287206812E-6</v>
      </c>
      <c r="BP4806" s="137" t="str">
        <f t="shared" si="734"/>
        <v/>
      </c>
    </row>
    <row r="4807" spans="63:68" ht="20.100000000000001" customHeight="1" x14ac:dyDescent="0.25">
      <c r="BK4807" s="137">
        <v>3960</v>
      </c>
      <c r="BL4807" s="137">
        <f t="shared" si="735"/>
        <v>25.337599999998254</v>
      </c>
      <c r="BM4807" s="137">
        <f t="shared" si="736"/>
        <v>6.6099438130054824E-4</v>
      </c>
      <c r="BN4807" s="137">
        <f t="shared" si="737"/>
        <v>1.7292783208329703E-6</v>
      </c>
      <c r="BO4807" s="137">
        <f t="shared" si="738"/>
        <v>1.7292783208329703E-6</v>
      </c>
      <c r="BP4807" s="137" t="str">
        <f t="shared" si="734"/>
        <v/>
      </c>
    </row>
    <row r="4808" spans="63:68" ht="20.100000000000001" customHeight="1" x14ac:dyDescent="0.25">
      <c r="BK4808" s="137">
        <v>3961</v>
      </c>
      <c r="BL4808" s="137">
        <f t="shared" si="735"/>
        <v>25.343999999998253</v>
      </c>
      <c r="BM4808" s="137">
        <f t="shared" si="736"/>
        <v>6.5926510297971527E-4</v>
      </c>
      <c r="BN4808" s="137">
        <f t="shared" si="737"/>
        <v>1.7248420465264041E-6</v>
      </c>
      <c r="BO4808" s="137">
        <f t="shared" si="738"/>
        <v>1.7248420465264041E-6</v>
      </c>
      <c r="BP4808" s="137" t="str">
        <f t="shared" si="734"/>
        <v/>
      </c>
    </row>
    <row r="4809" spans="63:68" ht="20.100000000000001" customHeight="1" x14ac:dyDescent="0.25">
      <c r="BK4809" s="137">
        <v>3962</v>
      </c>
      <c r="BL4809" s="137">
        <f t="shared" si="735"/>
        <v>25.350399999998253</v>
      </c>
      <c r="BM4809" s="137">
        <f t="shared" si="736"/>
        <v>6.5754026093318887E-4</v>
      </c>
      <c r="BN4809" s="137">
        <f t="shared" si="737"/>
        <v>1.7204168787945907E-6</v>
      </c>
      <c r="BO4809" s="137">
        <f t="shared" si="738"/>
        <v>1.7204168787945907E-6</v>
      </c>
      <c r="BP4809" s="137" t="str">
        <f t="shared" si="734"/>
        <v/>
      </c>
    </row>
    <row r="4810" spans="63:68" ht="20.100000000000001" customHeight="1" x14ac:dyDescent="0.25">
      <c r="BK4810" s="137">
        <v>3963</v>
      </c>
      <c r="BL4810" s="137">
        <f t="shared" si="735"/>
        <v>25.356799999998252</v>
      </c>
      <c r="BM4810" s="137">
        <f t="shared" si="736"/>
        <v>6.5581984405439428E-4</v>
      </c>
      <c r="BN4810" s="137">
        <f t="shared" si="737"/>
        <v>1.7160027906855651E-6</v>
      </c>
      <c r="BO4810" s="137">
        <f t="shared" si="738"/>
        <v>1.7160027906855651E-6</v>
      </c>
      <c r="BP4810" s="137" t="str">
        <f t="shared" si="734"/>
        <v/>
      </c>
    </row>
    <row r="4811" spans="63:68" ht="20.100000000000001" customHeight="1" x14ac:dyDescent="0.25">
      <c r="BK4811" s="137">
        <v>3964</v>
      </c>
      <c r="BL4811" s="137">
        <f t="shared" si="735"/>
        <v>25.363199999998251</v>
      </c>
      <c r="BM4811" s="137">
        <f t="shared" si="736"/>
        <v>6.5410384126370871E-4</v>
      </c>
      <c r="BN4811" s="137">
        <f t="shared" si="737"/>
        <v>1.7115997553169681E-6</v>
      </c>
      <c r="BO4811" s="137">
        <f t="shared" si="738"/>
        <v>1.7115997553169681E-6</v>
      </c>
      <c r="BP4811" s="137" t="str">
        <f t="shared" si="734"/>
        <v/>
      </c>
    </row>
    <row r="4812" spans="63:68" ht="20.100000000000001" customHeight="1" x14ac:dyDescent="0.25">
      <c r="BK4812" s="137">
        <v>3965</v>
      </c>
      <c r="BL4812" s="137">
        <f t="shared" si="735"/>
        <v>25.36959999999825</v>
      </c>
      <c r="BM4812" s="137">
        <f t="shared" si="736"/>
        <v>6.5239224150839175E-4</v>
      </c>
      <c r="BN4812" s="137">
        <f t="shared" si="737"/>
        <v>1.7072077458652043E-6</v>
      </c>
      <c r="BO4812" s="137">
        <f t="shared" si="738"/>
        <v>1.7072077458652043E-6</v>
      </c>
      <c r="BP4812" s="137" t="str">
        <f t="shared" si="734"/>
        <v/>
      </c>
    </row>
    <row r="4813" spans="63:68" ht="20.100000000000001" customHeight="1" x14ac:dyDescent="0.25">
      <c r="BK4813" s="137">
        <v>3966</v>
      </c>
      <c r="BL4813" s="137">
        <f t="shared" si="735"/>
        <v>25.37599999999825</v>
      </c>
      <c r="BM4813" s="137">
        <f t="shared" si="736"/>
        <v>6.5068503376252654E-4</v>
      </c>
      <c r="BN4813" s="137">
        <f t="shared" si="737"/>
        <v>1.7028267355714052E-6</v>
      </c>
      <c r="BO4813" s="137">
        <f t="shared" si="738"/>
        <v>1.7028267355714052E-6</v>
      </c>
      <c r="BP4813" s="137" t="str">
        <f t="shared" si="734"/>
        <v/>
      </c>
    </row>
    <row r="4814" spans="63:68" ht="20.100000000000001" customHeight="1" x14ac:dyDescent="0.25">
      <c r="BK4814" s="137">
        <v>3967</v>
      </c>
      <c r="BL4814" s="137">
        <f t="shared" si="735"/>
        <v>25.382399999998249</v>
      </c>
      <c r="BM4814" s="137">
        <f t="shared" si="736"/>
        <v>6.4898220702695514E-4</v>
      </c>
      <c r="BN4814" s="137">
        <f t="shared" si="737"/>
        <v>1.6984566977362248E-6</v>
      </c>
      <c r="BO4814" s="137">
        <f t="shared" si="738"/>
        <v>1.6984566977362248E-6</v>
      </c>
      <c r="BP4814" s="137" t="str">
        <f t="shared" si="734"/>
        <v/>
      </c>
    </row>
    <row r="4815" spans="63:68" ht="20.100000000000001" customHeight="1" x14ac:dyDescent="0.25">
      <c r="BK4815" s="137">
        <v>3968</v>
      </c>
      <c r="BL4815" s="137">
        <f t="shared" si="735"/>
        <v>25.388799999998248</v>
      </c>
      <c r="BM4815" s="137">
        <f t="shared" si="736"/>
        <v>6.4728375032921891E-4</v>
      </c>
      <c r="BN4815" s="137">
        <f t="shared" si="737"/>
        <v>1.6940976057269958E-6</v>
      </c>
      <c r="BO4815" s="137">
        <f t="shared" si="738"/>
        <v>1.6940976057269958E-6</v>
      </c>
      <c r="BP4815" s="137" t="str">
        <f t="shared" si="734"/>
        <v/>
      </c>
    </row>
    <row r="4816" spans="63:68" ht="20.100000000000001" customHeight="1" x14ac:dyDescent="0.25">
      <c r="BK4816" s="137">
        <v>3969</v>
      </c>
      <c r="BL4816" s="137">
        <f t="shared" si="735"/>
        <v>25.395199999998248</v>
      </c>
      <c r="BM4816" s="137">
        <f t="shared" si="736"/>
        <v>6.4558965272349192E-4</v>
      </c>
      <c r="BN4816" s="137">
        <f t="shared" si="737"/>
        <v>1.6897494329665618E-6</v>
      </c>
      <c r="BO4816" s="137">
        <f t="shared" si="738"/>
        <v>1.6897494329665618E-6</v>
      </c>
      <c r="BP4816" s="137" t="str">
        <f t="shared" ref="BP4816:BP4879" si="739">IF($BM4816&lt;(1-$BI$860),$BN4816,"")</f>
        <v/>
      </c>
    </row>
    <row r="4817" spans="63:68" ht="20.100000000000001" customHeight="1" x14ac:dyDescent="0.25">
      <c r="BK4817" s="137">
        <v>3970</v>
      </c>
      <c r="BL4817" s="137">
        <f t="shared" si="735"/>
        <v>25.401599999998247</v>
      </c>
      <c r="BM4817" s="137">
        <f t="shared" si="736"/>
        <v>6.4389990329052535E-4</v>
      </c>
      <c r="BN4817" s="137">
        <f t="shared" si="737"/>
        <v>1.6854121529445536E-6</v>
      </c>
      <c r="BO4817" s="137">
        <f t="shared" si="738"/>
        <v>1.6854121529445536E-6</v>
      </c>
      <c r="BP4817" s="137" t="str">
        <f t="shared" si="739"/>
        <v/>
      </c>
    </row>
    <row r="4818" spans="63:68" ht="20.100000000000001" customHeight="1" x14ac:dyDescent="0.25">
      <c r="BK4818" s="137">
        <v>3971</v>
      </c>
      <c r="BL4818" s="137">
        <f t="shared" si="735"/>
        <v>25.407999999998246</v>
      </c>
      <c r="BM4818" s="137">
        <f t="shared" si="736"/>
        <v>6.422144911375808E-4</v>
      </c>
      <c r="BN4818" s="137">
        <f t="shared" si="737"/>
        <v>1.68108573921316E-6</v>
      </c>
      <c r="BO4818" s="137">
        <f t="shared" si="738"/>
        <v>1.68108573921316E-6</v>
      </c>
      <c r="BP4818" s="137" t="str">
        <f t="shared" si="739"/>
        <v/>
      </c>
    </row>
    <row r="4819" spans="63:68" ht="20.100000000000001" customHeight="1" x14ac:dyDescent="0.25">
      <c r="BK4819" s="137">
        <v>3972</v>
      </c>
      <c r="BL4819" s="137">
        <f t="shared" si="735"/>
        <v>25.414399999998246</v>
      </c>
      <c r="BM4819" s="137">
        <f t="shared" si="736"/>
        <v>6.4053340539836764E-4</v>
      </c>
      <c r="BN4819" s="137">
        <f t="shared" si="737"/>
        <v>1.6767701653802982E-6</v>
      </c>
      <c r="BO4819" s="137">
        <f t="shared" si="738"/>
        <v>1.6767701653802982E-6</v>
      </c>
      <c r="BP4819" s="137" t="str">
        <f t="shared" si="739"/>
        <v/>
      </c>
    </row>
    <row r="4820" spans="63:68" ht="20.100000000000001" customHeight="1" x14ac:dyDescent="0.25">
      <c r="BK4820" s="137">
        <v>3973</v>
      </c>
      <c r="BL4820" s="137">
        <f t="shared" si="735"/>
        <v>25.420799999998245</v>
      </c>
      <c r="BM4820" s="137">
        <f t="shared" si="736"/>
        <v>6.3885663523298734E-4</v>
      </c>
      <c r="BN4820" s="137">
        <f t="shared" si="737"/>
        <v>1.6724654051207804E-6</v>
      </c>
      <c r="BO4820" s="137">
        <f t="shared" si="738"/>
        <v>1.6724654051207804E-6</v>
      </c>
      <c r="BP4820" s="137" t="str">
        <f t="shared" si="739"/>
        <v/>
      </c>
    </row>
    <row r="4821" spans="63:68" ht="20.100000000000001" customHeight="1" x14ac:dyDescent="0.25">
      <c r="BK4821" s="137">
        <v>3974</v>
      </c>
      <c r="BL4821" s="137">
        <f t="shared" si="735"/>
        <v>25.427199999998244</v>
      </c>
      <c r="BM4821" s="137">
        <f t="shared" si="736"/>
        <v>6.3718416982786656E-4</v>
      </c>
      <c r="BN4821" s="137">
        <f t="shared" si="737"/>
        <v>1.6681714321699175E-6</v>
      </c>
      <c r="BO4821" s="137">
        <f t="shared" si="738"/>
        <v>1.6681714321699175E-6</v>
      </c>
      <c r="BP4821" s="137" t="str">
        <f t="shared" si="739"/>
        <v/>
      </c>
    </row>
    <row r="4822" spans="63:68" ht="20.100000000000001" customHeight="1" x14ac:dyDescent="0.25">
      <c r="BK4822" s="137">
        <v>3975</v>
      </c>
      <c r="BL4822" s="137">
        <f t="shared" si="735"/>
        <v>25.433599999998243</v>
      </c>
      <c r="BM4822" s="137">
        <f t="shared" si="736"/>
        <v>6.3551599839569665E-4</v>
      </c>
      <c r="BN4822" s="137">
        <f t="shared" si="737"/>
        <v>1.6638882203221092E-6</v>
      </c>
      <c r="BO4822" s="137">
        <f t="shared" si="738"/>
        <v>1.6638882203221092E-6</v>
      </c>
      <c r="BP4822" s="137" t="str">
        <f t="shared" si="739"/>
        <v/>
      </c>
    </row>
    <row r="4823" spans="63:68" ht="20.100000000000001" customHeight="1" x14ac:dyDescent="0.25">
      <c r="BK4823" s="137">
        <v>3976</v>
      </c>
      <c r="BL4823" s="137">
        <f t="shared" si="735"/>
        <v>25.439999999998243</v>
      </c>
      <c r="BM4823" s="137">
        <f t="shared" si="736"/>
        <v>6.3385211017537454E-4</v>
      </c>
      <c r="BN4823" s="137">
        <f t="shared" si="737"/>
        <v>1.6596157434322538E-6</v>
      </c>
      <c r="BO4823" s="137">
        <f t="shared" si="738"/>
        <v>1.6596157434322538E-6</v>
      </c>
      <c r="BP4823" s="137" t="str">
        <f t="shared" si="739"/>
        <v/>
      </c>
    </row>
    <row r="4824" spans="63:68" ht="20.100000000000001" customHeight="1" x14ac:dyDescent="0.25">
      <c r="BK4824" s="137">
        <v>3977</v>
      </c>
      <c r="BL4824" s="137">
        <f t="shared" si="735"/>
        <v>25.446399999998242</v>
      </c>
      <c r="BM4824" s="137">
        <f t="shared" si="736"/>
        <v>6.3219249443194228E-4</v>
      </c>
      <c r="BN4824" s="137">
        <f t="shared" si="737"/>
        <v>1.655353975422145E-6</v>
      </c>
      <c r="BO4824" s="137">
        <f t="shared" si="738"/>
        <v>1.655353975422145E-6</v>
      </c>
      <c r="BP4824" s="137" t="str">
        <f t="shared" si="739"/>
        <v/>
      </c>
    </row>
    <row r="4825" spans="63:68" ht="20.100000000000001" customHeight="1" x14ac:dyDescent="0.25">
      <c r="BK4825" s="137">
        <v>3978</v>
      </c>
      <c r="BL4825" s="137">
        <f t="shared" si="735"/>
        <v>25.452799999998241</v>
      </c>
      <c r="BM4825" s="137">
        <f t="shared" si="736"/>
        <v>6.3053714045652014E-4</v>
      </c>
      <c r="BN4825" s="137">
        <f t="shared" si="737"/>
        <v>1.6511028902660516E-6</v>
      </c>
      <c r="BO4825" s="137">
        <f t="shared" si="738"/>
        <v>1.6511028902660516E-6</v>
      </c>
      <c r="BP4825" s="137" t="str">
        <f t="shared" si="739"/>
        <v/>
      </c>
    </row>
    <row r="4826" spans="63:68" ht="20.100000000000001" customHeight="1" x14ac:dyDescent="0.25">
      <c r="BK4826" s="137">
        <v>3979</v>
      </c>
      <c r="BL4826" s="137">
        <f t="shared" si="735"/>
        <v>25.459199999998241</v>
      </c>
      <c r="BM4826" s="137">
        <f t="shared" si="736"/>
        <v>6.2888603756625409E-4</v>
      </c>
      <c r="BN4826" s="137">
        <f t="shared" si="737"/>
        <v>1.64686246200568E-6</v>
      </c>
      <c r="BO4826" s="137">
        <f t="shared" si="738"/>
        <v>1.64686246200568E-6</v>
      </c>
      <c r="BP4826" s="137" t="str">
        <f t="shared" si="739"/>
        <v/>
      </c>
    </row>
    <row r="4827" spans="63:68" ht="20.100000000000001" customHeight="1" x14ac:dyDescent="0.25">
      <c r="BK4827" s="137">
        <v>3980</v>
      </c>
      <c r="BL4827" s="137">
        <f t="shared" si="735"/>
        <v>25.46559999999824</v>
      </c>
      <c r="BM4827" s="137">
        <f t="shared" si="736"/>
        <v>6.2723917510424841E-4</v>
      </c>
      <c r="BN4827" s="137">
        <f t="shared" si="737"/>
        <v>1.6426326647380309E-6</v>
      </c>
      <c r="BO4827" s="137">
        <f t="shared" si="738"/>
        <v>1.6426326647380309E-6</v>
      </c>
      <c r="BP4827" s="137" t="str">
        <f t="shared" si="739"/>
        <v/>
      </c>
    </row>
    <row r="4828" spans="63:68" ht="20.100000000000001" customHeight="1" x14ac:dyDescent="0.25">
      <c r="BK4828" s="137">
        <v>3981</v>
      </c>
      <c r="BL4828" s="137">
        <f t="shared" si="735"/>
        <v>25.471999999998239</v>
      </c>
      <c r="BM4828" s="137">
        <f t="shared" si="736"/>
        <v>6.2559654243951037E-4</v>
      </c>
      <c r="BN4828" s="137">
        <f t="shared" si="737"/>
        <v>1.6384134726245064E-6</v>
      </c>
      <c r="BO4828" s="137">
        <f t="shared" si="738"/>
        <v>1.6384134726245064E-6</v>
      </c>
      <c r="BP4828" s="137" t="str">
        <f t="shared" si="739"/>
        <v/>
      </c>
    </row>
    <row r="4829" spans="63:68" ht="20.100000000000001" customHeight="1" x14ac:dyDescent="0.25">
      <c r="BK4829" s="137">
        <v>3982</v>
      </c>
      <c r="BL4829" s="137">
        <f t="shared" si="735"/>
        <v>25.478399999998238</v>
      </c>
      <c r="BM4829" s="137">
        <f t="shared" si="736"/>
        <v>6.2395812896688587E-4</v>
      </c>
      <c r="BN4829" s="137">
        <f t="shared" si="737"/>
        <v>1.6342048598857063E-6</v>
      </c>
      <c r="BO4829" s="137">
        <f t="shared" si="738"/>
        <v>1.6342048598857063E-6</v>
      </c>
      <c r="BP4829" s="137" t="str">
        <f t="shared" si="739"/>
        <v/>
      </c>
    </row>
    <row r="4830" spans="63:68" ht="20.100000000000001" customHeight="1" x14ac:dyDescent="0.25">
      <c r="BK4830" s="137">
        <v>3983</v>
      </c>
      <c r="BL4830" s="137">
        <f t="shared" si="735"/>
        <v>25.484799999998238</v>
      </c>
      <c r="BM4830" s="137">
        <f t="shared" si="736"/>
        <v>6.2232392410700016E-4</v>
      </c>
      <c r="BN4830" s="137">
        <f t="shared" si="737"/>
        <v>1.6300068008001265E-6</v>
      </c>
      <c r="BO4830" s="137">
        <f t="shared" si="738"/>
        <v>1.6300068008001265E-6</v>
      </c>
      <c r="BP4830" s="137" t="str">
        <f t="shared" si="739"/>
        <v/>
      </c>
    </row>
    <row r="4831" spans="63:68" ht="20.100000000000001" customHeight="1" x14ac:dyDescent="0.25">
      <c r="BK4831" s="137">
        <v>3984</v>
      </c>
      <c r="BL4831" s="137">
        <f t="shared" si="735"/>
        <v>25.491199999998237</v>
      </c>
      <c r="BM4831" s="137">
        <f t="shared" si="736"/>
        <v>6.2069391730620004E-4</v>
      </c>
      <c r="BN4831" s="137">
        <f t="shared" si="737"/>
        <v>1.6258192697087134E-6</v>
      </c>
      <c r="BO4831" s="137">
        <f t="shared" si="738"/>
        <v>1.6258192697087134E-6</v>
      </c>
      <c r="BP4831" s="137" t="str">
        <f t="shared" si="739"/>
        <v/>
      </c>
    </row>
    <row r="4832" spans="63:68" ht="20.100000000000001" customHeight="1" x14ac:dyDescent="0.25">
      <c r="BK4832" s="137">
        <v>3985</v>
      </c>
      <c r="BL4832" s="137">
        <f t="shared" si="735"/>
        <v>25.497599999998236</v>
      </c>
      <c r="BM4832" s="137">
        <f t="shared" si="736"/>
        <v>6.1906809803649132E-4</v>
      </c>
      <c r="BN4832" s="137">
        <f t="shared" si="737"/>
        <v>1.6216422410123693E-6</v>
      </c>
      <c r="BO4832" s="137">
        <f t="shared" si="738"/>
        <v>1.6216422410123693E-6</v>
      </c>
      <c r="BP4832" s="137" t="str">
        <f t="shared" si="739"/>
        <v/>
      </c>
    </row>
    <row r="4833" spans="63:68" ht="20.100000000000001" customHeight="1" x14ac:dyDescent="0.25">
      <c r="BK4833" s="137">
        <v>3986</v>
      </c>
      <c r="BL4833" s="137">
        <f t="shared" si="735"/>
        <v>25.503999999998236</v>
      </c>
      <c r="BM4833" s="137">
        <f t="shared" si="736"/>
        <v>6.1744645579547895E-4</v>
      </c>
      <c r="BN4833" s="137">
        <f t="shared" si="737"/>
        <v>1.617475689170869E-6</v>
      </c>
      <c r="BO4833" s="137">
        <f t="shared" si="738"/>
        <v>1.617475689170869E-6</v>
      </c>
      <c r="BP4833" s="137" t="str">
        <f t="shared" si="739"/>
        <v/>
      </c>
    </row>
    <row r="4834" spans="63:68" ht="20.100000000000001" customHeight="1" x14ac:dyDescent="0.25">
      <c r="BK4834" s="137">
        <v>3987</v>
      </c>
      <c r="BL4834" s="137">
        <f t="shared" si="735"/>
        <v>25.510399999998235</v>
      </c>
      <c r="BM4834" s="137">
        <f t="shared" si="736"/>
        <v>6.1582898010630808E-4</v>
      </c>
      <c r="BN4834" s="137">
        <f t="shared" si="737"/>
        <v>1.6133195887001487E-6</v>
      </c>
      <c r="BO4834" s="137">
        <f t="shared" si="738"/>
        <v>1.6133195887001487E-6</v>
      </c>
      <c r="BP4834" s="137" t="str">
        <f t="shared" si="739"/>
        <v/>
      </c>
    </row>
    <row r="4835" spans="63:68" ht="20.100000000000001" customHeight="1" x14ac:dyDescent="0.25">
      <c r="BK4835" s="137">
        <v>3988</v>
      </c>
      <c r="BL4835" s="137">
        <f t="shared" si="735"/>
        <v>25.516799999998234</v>
      </c>
      <c r="BM4835" s="137">
        <f t="shared" si="736"/>
        <v>6.1421566051760793E-4</v>
      </c>
      <c r="BN4835" s="137">
        <f t="shared" si="737"/>
        <v>1.6091739141856423E-6</v>
      </c>
      <c r="BO4835" s="137">
        <f t="shared" si="738"/>
        <v>1.6091739141856423E-6</v>
      </c>
      <c r="BP4835" s="137" t="str">
        <f t="shared" si="739"/>
        <v/>
      </c>
    </row>
    <row r="4836" spans="63:68" ht="20.100000000000001" customHeight="1" x14ac:dyDescent="0.25">
      <c r="BK4836" s="137">
        <v>3989</v>
      </c>
      <c r="BL4836" s="137">
        <f t="shared" si="735"/>
        <v>25.523199999998234</v>
      </c>
      <c r="BM4836" s="137">
        <f t="shared" si="736"/>
        <v>6.1260648660342229E-4</v>
      </c>
      <c r="BN4836" s="137">
        <f t="shared" si="737"/>
        <v>1.6050386402578862E-6</v>
      </c>
      <c r="BO4836" s="137">
        <f t="shared" si="738"/>
        <v>1.6050386402578862E-6</v>
      </c>
      <c r="BP4836" s="137" t="str">
        <f t="shared" si="739"/>
        <v/>
      </c>
    </row>
    <row r="4837" spans="63:68" ht="20.100000000000001" customHeight="1" x14ac:dyDescent="0.25">
      <c r="BK4837" s="137">
        <v>3990</v>
      </c>
      <c r="BL4837" s="137">
        <f t="shared" ref="BL4837:BL4900" si="740">BL4836+$BO$845</f>
        <v>25.529599999998233</v>
      </c>
      <c r="BM4837" s="137">
        <f t="shared" ref="BM4837:BM4900" si="741">_xlfn.CHISQ.DIST.RT(BL4837,7)</f>
        <v>6.1100144796316441E-4</v>
      </c>
      <c r="BN4837" s="137">
        <f t="shared" ref="BN4837:BN4900" si="742">BM4837-BM4838</f>
        <v>1.6009137416211428E-6</v>
      </c>
      <c r="BO4837" s="137">
        <f t="shared" ref="BO4837:BO4900" si="743">IF(BM4837&lt;(1-$BI$852),BN4837,"")</f>
        <v>1.6009137416211428E-6</v>
      </c>
      <c r="BP4837" s="137" t="str">
        <f t="shared" si="739"/>
        <v/>
      </c>
    </row>
    <row r="4838" spans="63:68" ht="20.100000000000001" customHeight="1" x14ac:dyDescent="0.25">
      <c r="BK4838" s="137">
        <v>3991</v>
      </c>
      <c r="BL4838" s="137">
        <f t="shared" si="740"/>
        <v>25.535999999998232</v>
      </c>
      <c r="BM4838" s="137">
        <f t="shared" si="741"/>
        <v>6.0940053422154326E-4</v>
      </c>
      <c r="BN4838" s="137">
        <f t="shared" si="742"/>
        <v>1.596799193025536E-6</v>
      </c>
      <c r="BO4838" s="137">
        <f t="shared" si="743"/>
        <v>1.596799193025536E-6</v>
      </c>
      <c r="BP4838" s="137" t="str">
        <f t="shared" si="739"/>
        <v/>
      </c>
    </row>
    <row r="4839" spans="63:68" ht="20.100000000000001" customHeight="1" x14ac:dyDescent="0.25">
      <c r="BK4839" s="137">
        <v>3992</v>
      </c>
      <c r="BL4839" s="137">
        <f t="shared" si="740"/>
        <v>25.542399999998231</v>
      </c>
      <c r="BM4839" s="137">
        <f t="shared" si="741"/>
        <v>6.0780373502851773E-4</v>
      </c>
      <c r="BN4839" s="137">
        <f t="shared" si="742"/>
        <v>1.592694969292964E-6</v>
      </c>
      <c r="BO4839" s="137">
        <f t="shared" si="743"/>
        <v>1.592694969292964E-6</v>
      </c>
      <c r="BP4839" s="137" t="str">
        <f t="shared" si="739"/>
        <v/>
      </c>
    </row>
    <row r="4840" spans="63:68" ht="20.100000000000001" customHeight="1" x14ac:dyDescent="0.25">
      <c r="BK4840" s="137">
        <v>3993</v>
      </c>
      <c r="BL4840" s="137">
        <f t="shared" si="740"/>
        <v>25.548799999998231</v>
      </c>
      <c r="BM4840" s="137">
        <f t="shared" si="741"/>
        <v>6.0621104005922476E-4</v>
      </c>
      <c r="BN4840" s="137">
        <f t="shared" si="742"/>
        <v>1.5886010452915121E-6</v>
      </c>
      <c r="BO4840" s="137">
        <f t="shared" si="743"/>
        <v>1.5886010452915121E-6</v>
      </c>
      <c r="BP4840" s="137" t="str">
        <f t="shared" si="739"/>
        <v/>
      </c>
    </row>
    <row r="4841" spans="63:68" ht="20.100000000000001" customHeight="1" x14ac:dyDescent="0.25">
      <c r="BK4841" s="137">
        <v>3994</v>
      </c>
      <c r="BL4841" s="137">
        <f t="shared" si="740"/>
        <v>25.55519999999823</v>
      </c>
      <c r="BM4841" s="137">
        <f t="shared" si="741"/>
        <v>6.0462243901393325E-4</v>
      </c>
      <c r="BN4841" s="137">
        <f t="shared" si="742"/>
        <v>1.5845173959581123E-6</v>
      </c>
      <c r="BO4841" s="137">
        <f t="shared" si="743"/>
        <v>1.5845173959581123E-6</v>
      </c>
      <c r="BP4841" s="137" t="str">
        <f t="shared" si="739"/>
        <v/>
      </c>
    </row>
    <row r="4842" spans="63:68" ht="20.100000000000001" customHeight="1" x14ac:dyDescent="0.25">
      <c r="BK4842" s="137">
        <v>3995</v>
      </c>
      <c r="BL4842" s="137">
        <f t="shared" si="740"/>
        <v>25.561599999998229</v>
      </c>
      <c r="BM4842" s="137">
        <f t="shared" si="741"/>
        <v>6.0303792161797514E-4</v>
      </c>
      <c r="BN4842" s="137">
        <f t="shared" si="742"/>
        <v>1.5804439962827143E-6</v>
      </c>
      <c r="BO4842" s="137">
        <f t="shared" si="743"/>
        <v>1.5804439962827143E-6</v>
      </c>
      <c r="BP4842" s="137" t="str">
        <f t="shared" si="739"/>
        <v/>
      </c>
    </row>
    <row r="4843" spans="63:68" ht="20.100000000000001" customHeight="1" x14ac:dyDescent="0.25">
      <c r="BK4843" s="137">
        <v>3996</v>
      </c>
      <c r="BL4843" s="137">
        <f t="shared" si="740"/>
        <v>25.567999999998229</v>
      </c>
      <c r="BM4843" s="137">
        <f t="shared" si="741"/>
        <v>6.0145747762169242E-4</v>
      </c>
      <c r="BN4843" s="137">
        <f t="shared" si="742"/>
        <v>1.5763808213161996E-6</v>
      </c>
      <c r="BO4843" s="137">
        <f t="shared" si="743"/>
        <v>1.5763808213161996E-6</v>
      </c>
      <c r="BP4843" s="137" t="str">
        <f t="shared" si="739"/>
        <v/>
      </c>
    </row>
    <row r="4844" spans="63:68" ht="20.100000000000001" customHeight="1" x14ac:dyDescent="0.25">
      <c r="BK4844" s="137">
        <v>3997</v>
      </c>
      <c r="BL4844" s="137">
        <f t="shared" si="740"/>
        <v>25.574399999998228</v>
      </c>
      <c r="BM4844" s="137">
        <f t="shared" si="741"/>
        <v>5.9988109680037623E-4</v>
      </c>
      <c r="BN4844" s="137">
        <f t="shared" si="742"/>
        <v>1.5723278461632264E-6</v>
      </c>
      <c r="BO4844" s="137">
        <f t="shared" si="743"/>
        <v>1.5723278461632264E-6</v>
      </c>
      <c r="BP4844" s="137" t="str">
        <f t="shared" si="739"/>
        <v/>
      </c>
    </row>
    <row r="4845" spans="63:68" ht="20.100000000000001" customHeight="1" x14ac:dyDescent="0.25">
      <c r="BK4845" s="137">
        <v>3998</v>
      </c>
      <c r="BL4845" s="137">
        <f t="shared" si="740"/>
        <v>25.580799999998227</v>
      </c>
      <c r="BM4845" s="137">
        <f t="shared" si="741"/>
        <v>5.98308768954213E-4</v>
      </c>
      <c r="BN4845" s="137">
        <f t="shared" si="742"/>
        <v>1.5682850459949145E-6</v>
      </c>
      <c r="BO4845" s="137">
        <f t="shared" si="743"/>
        <v>1.5682850459949145E-6</v>
      </c>
      <c r="BP4845" s="137" t="str">
        <f t="shared" si="739"/>
        <v/>
      </c>
    </row>
    <row r="4846" spans="63:68" ht="20.100000000000001" customHeight="1" x14ac:dyDescent="0.25">
      <c r="BK4846" s="137">
        <v>3999</v>
      </c>
      <c r="BL4846" s="137">
        <f t="shared" si="740"/>
        <v>25.587199999998226</v>
      </c>
      <c r="BM4846" s="137">
        <f t="shared" si="741"/>
        <v>5.9674048390821808E-4</v>
      </c>
      <c r="BN4846" s="137">
        <f t="shared" si="742"/>
        <v>1.5642523960327989E-6</v>
      </c>
      <c r="BO4846" s="137">
        <f t="shared" si="743"/>
        <v>1.5642523960327989E-6</v>
      </c>
      <c r="BP4846" s="137" t="str">
        <f t="shared" si="739"/>
        <v/>
      </c>
    </row>
    <row r="4847" spans="63:68" ht="20.100000000000001" customHeight="1" x14ac:dyDescent="0.25">
      <c r="BK4847" s="137">
        <v>4000</v>
      </c>
      <c r="BL4847" s="137">
        <f t="shared" si="740"/>
        <v>25.593599999998226</v>
      </c>
      <c r="BM4847" s="137">
        <f t="shared" si="741"/>
        <v>5.9517623151218529E-4</v>
      </c>
      <c r="BN4847" s="137">
        <f t="shared" si="742"/>
        <v>1.560229871559347E-6</v>
      </c>
      <c r="BO4847" s="137">
        <f t="shared" si="743"/>
        <v>1.560229871559347E-6</v>
      </c>
      <c r="BP4847" s="137" t="str">
        <f t="shared" si="739"/>
        <v/>
      </c>
    </row>
    <row r="4848" spans="63:68" ht="20.100000000000001" customHeight="1" x14ac:dyDescent="0.25">
      <c r="BK4848" s="137">
        <v>4001</v>
      </c>
      <c r="BL4848" s="137">
        <f t="shared" si="740"/>
        <v>25.599999999998225</v>
      </c>
      <c r="BM4848" s="137">
        <f t="shared" si="741"/>
        <v>5.9361600164062594E-4</v>
      </c>
      <c r="BN4848" s="137">
        <f t="shared" si="742"/>
        <v>1.5562174479144888E-6</v>
      </c>
      <c r="BO4848" s="137">
        <f t="shared" si="743"/>
        <v>1.5562174479144888E-6</v>
      </c>
      <c r="BP4848" s="137" t="str">
        <f t="shared" si="739"/>
        <v/>
      </c>
    </row>
    <row r="4849" spans="63:68" ht="20.100000000000001" customHeight="1" x14ac:dyDescent="0.25">
      <c r="BK4849" s="137">
        <v>4002</v>
      </c>
      <c r="BL4849" s="137">
        <f t="shared" si="740"/>
        <v>25.606399999998224</v>
      </c>
      <c r="BM4849" s="137">
        <f t="shared" si="741"/>
        <v>5.9205978419271145E-4</v>
      </c>
      <c r="BN4849" s="137">
        <f t="shared" si="742"/>
        <v>1.5522151004975686E-6</v>
      </c>
      <c r="BO4849" s="137">
        <f t="shared" si="743"/>
        <v>1.5522151004975686E-6</v>
      </c>
      <c r="BP4849" s="137" t="str">
        <f t="shared" si="739"/>
        <v/>
      </c>
    </row>
    <row r="4850" spans="63:68" ht="20.100000000000001" customHeight="1" x14ac:dyDescent="0.25">
      <c r="BK4850" s="137">
        <v>4003</v>
      </c>
      <c r="BL4850" s="137">
        <f t="shared" si="740"/>
        <v>25.612799999998224</v>
      </c>
      <c r="BM4850" s="137">
        <f t="shared" si="741"/>
        <v>5.9050756909221388E-4</v>
      </c>
      <c r="BN4850" s="137">
        <f t="shared" si="742"/>
        <v>1.5482228047614902E-6</v>
      </c>
      <c r="BO4850" s="137">
        <f t="shared" si="743"/>
        <v>1.5482228047614902E-6</v>
      </c>
      <c r="BP4850" s="137" t="str">
        <f t="shared" si="739"/>
        <v/>
      </c>
    </row>
    <row r="4851" spans="63:68" ht="20.100000000000001" customHeight="1" x14ac:dyDescent="0.25">
      <c r="BK4851" s="137">
        <v>4004</v>
      </c>
      <c r="BL4851" s="137">
        <f t="shared" si="740"/>
        <v>25.619199999998223</v>
      </c>
      <c r="BM4851" s="137">
        <f t="shared" si="741"/>
        <v>5.8895934628745239E-4</v>
      </c>
      <c r="BN4851" s="137">
        <f t="shared" si="742"/>
        <v>1.5442405362197644E-6</v>
      </c>
      <c r="BO4851" s="137">
        <f t="shared" si="743"/>
        <v>1.5442405362197644E-6</v>
      </c>
      <c r="BP4851" s="137" t="str">
        <f t="shared" si="739"/>
        <v/>
      </c>
    </row>
    <row r="4852" spans="63:68" ht="20.100000000000001" customHeight="1" x14ac:dyDescent="0.25">
      <c r="BK4852" s="137">
        <v>4005</v>
      </c>
      <c r="BL4852" s="137">
        <f t="shared" si="740"/>
        <v>25.625599999998222</v>
      </c>
      <c r="BM4852" s="137">
        <f t="shared" si="741"/>
        <v>5.8741510575123263E-4</v>
      </c>
      <c r="BN4852" s="137">
        <f t="shared" si="742"/>
        <v>1.5402682704430395E-6</v>
      </c>
      <c r="BO4852" s="137">
        <f t="shared" si="743"/>
        <v>1.5402682704430395E-6</v>
      </c>
      <c r="BP4852" s="137" t="str">
        <f t="shared" si="739"/>
        <v/>
      </c>
    </row>
    <row r="4853" spans="63:68" ht="20.100000000000001" customHeight="1" x14ac:dyDescent="0.25">
      <c r="BK4853" s="137">
        <v>4006</v>
      </c>
      <c r="BL4853" s="137">
        <f t="shared" si="740"/>
        <v>25.631999999998222</v>
      </c>
      <c r="BM4853" s="137">
        <f t="shared" si="741"/>
        <v>5.8587483748078959E-4</v>
      </c>
      <c r="BN4853" s="137">
        <f t="shared" si="742"/>
        <v>1.5363059830574748E-6</v>
      </c>
      <c r="BO4853" s="137">
        <f t="shared" si="743"/>
        <v>1.5363059830574748E-6</v>
      </c>
      <c r="BP4853" s="137" t="str">
        <f t="shared" si="739"/>
        <v/>
      </c>
    </row>
    <row r="4854" spans="63:68" ht="20.100000000000001" customHeight="1" x14ac:dyDescent="0.25">
      <c r="BK4854" s="137">
        <v>4007</v>
      </c>
      <c r="BL4854" s="137">
        <f t="shared" si="740"/>
        <v>25.638399999998221</v>
      </c>
      <c r="BM4854" s="137">
        <f t="shared" si="741"/>
        <v>5.8433853149773211E-4</v>
      </c>
      <c r="BN4854" s="137">
        <f t="shared" si="742"/>
        <v>1.5323536497466924E-6</v>
      </c>
      <c r="BO4854" s="137">
        <f t="shared" si="743"/>
        <v>1.5323536497466924E-6</v>
      </c>
      <c r="BP4854" s="137" t="str">
        <f t="shared" si="739"/>
        <v/>
      </c>
    </row>
    <row r="4855" spans="63:68" ht="20.100000000000001" customHeight="1" x14ac:dyDescent="0.25">
      <c r="BK4855" s="137">
        <v>4008</v>
      </c>
      <c r="BL4855" s="137">
        <f t="shared" si="740"/>
        <v>25.64479999999822</v>
      </c>
      <c r="BM4855" s="137">
        <f t="shared" si="741"/>
        <v>5.8280617784798542E-4</v>
      </c>
      <c r="BN4855" s="137">
        <f t="shared" si="742"/>
        <v>1.5284112462531866E-6</v>
      </c>
      <c r="BO4855" s="137">
        <f t="shared" si="743"/>
        <v>1.5284112462531866E-6</v>
      </c>
      <c r="BP4855" s="137" t="str">
        <f t="shared" si="739"/>
        <v/>
      </c>
    </row>
    <row r="4856" spans="63:68" ht="20.100000000000001" customHeight="1" x14ac:dyDescent="0.25">
      <c r="BK4856" s="137">
        <v>4009</v>
      </c>
      <c r="BL4856" s="137">
        <f t="shared" si="740"/>
        <v>25.651199999998219</v>
      </c>
      <c r="BM4856" s="137">
        <f t="shared" si="741"/>
        <v>5.8127776660173223E-4</v>
      </c>
      <c r="BN4856" s="137">
        <f t="shared" si="742"/>
        <v>1.5244787483724691E-6</v>
      </c>
      <c r="BO4856" s="137">
        <f t="shared" si="743"/>
        <v>1.5244787483724691E-6</v>
      </c>
      <c r="BP4856" s="137" t="str">
        <f t="shared" si="739"/>
        <v/>
      </c>
    </row>
    <row r="4857" spans="63:68" ht="20.100000000000001" customHeight="1" x14ac:dyDescent="0.25">
      <c r="BK4857" s="137">
        <v>4010</v>
      </c>
      <c r="BL4857" s="137">
        <f t="shared" si="740"/>
        <v>25.657599999998219</v>
      </c>
      <c r="BM4857" s="137">
        <f t="shared" si="741"/>
        <v>5.7975328785335976E-4</v>
      </c>
      <c r="BN4857" s="137">
        <f t="shared" si="742"/>
        <v>1.5205561319620682E-6</v>
      </c>
      <c r="BO4857" s="137">
        <f t="shared" si="743"/>
        <v>1.5205561319620682E-6</v>
      </c>
      <c r="BP4857" s="137" t="str">
        <f t="shared" si="739"/>
        <v/>
      </c>
    </row>
    <row r="4858" spans="63:68" ht="20.100000000000001" customHeight="1" x14ac:dyDescent="0.25">
      <c r="BK4858" s="137">
        <v>4011</v>
      </c>
      <c r="BL4858" s="137">
        <f t="shared" si="740"/>
        <v>25.663999999998218</v>
      </c>
      <c r="BM4858" s="137">
        <f t="shared" si="741"/>
        <v>5.782327317213977E-4</v>
      </c>
      <c r="BN4858" s="137">
        <f t="shared" si="742"/>
        <v>1.5166433729291683E-6</v>
      </c>
      <c r="BO4858" s="137">
        <f t="shared" si="743"/>
        <v>1.5166433729291683E-6</v>
      </c>
      <c r="BP4858" s="137" t="str">
        <f t="shared" si="739"/>
        <v/>
      </c>
    </row>
    <row r="4859" spans="63:68" ht="20.100000000000001" customHeight="1" x14ac:dyDescent="0.25">
      <c r="BK4859" s="137">
        <v>4012</v>
      </c>
      <c r="BL4859" s="137">
        <f t="shared" si="740"/>
        <v>25.670399999998217</v>
      </c>
      <c r="BM4859" s="137">
        <f t="shared" si="741"/>
        <v>5.7671608834846853E-4</v>
      </c>
      <c r="BN4859" s="137">
        <f t="shared" si="742"/>
        <v>1.5127404472425367E-6</v>
      </c>
      <c r="BO4859" s="137">
        <f t="shared" si="743"/>
        <v>1.5127404472425367E-6</v>
      </c>
      <c r="BP4859" s="137" t="str">
        <f t="shared" si="739"/>
        <v/>
      </c>
    </row>
    <row r="4860" spans="63:68" ht="20.100000000000001" customHeight="1" x14ac:dyDescent="0.25">
      <c r="BK4860" s="137">
        <v>4013</v>
      </c>
      <c r="BL4860" s="137">
        <f t="shared" si="740"/>
        <v>25.676799999998217</v>
      </c>
      <c r="BM4860" s="137">
        <f t="shared" si="741"/>
        <v>5.7520334790122599E-4</v>
      </c>
      <c r="BN4860" s="137">
        <f t="shared" si="742"/>
        <v>1.5088473309286202E-6</v>
      </c>
      <c r="BO4860" s="137">
        <f t="shared" si="743"/>
        <v>1.5088473309286202E-6</v>
      </c>
      <c r="BP4860" s="137" t="str">
        <f t="shared" si="739"/>
        <v/>
      </c>
    </row>
    <row r="4861" spans="63:68" ht="20.100000000000001" customHeight="1" x14ac:dyDescent="0.25">
      <c r="BK4861" s="137">
        <v>4014</v>
      </c>
      <c r="BL4861" s="137">
        <f t="shared" si="740"/>
        <v>25.683199999998216</v>
      </c>
      <c r="BM4861" s="137">
        <f t="shared" si="741"/>
        <v>5.7369450057029737E-4</v>
      </c>
      <c r="BN4861" s="137">
        <f t="shared" si="742"/>
        <v>1.5049640000609201E-6</v>
      </c>
      <c r="BO4861" s="137">
        <f t="shared" si="743"/>
        <v>1.5049640000609201E-6</v>
      </c>
      <c r="BP4861" s="137" t="str">
        <f t="shared" si="739"/>
        <v/>
      </c>
    </row>
    <row r="4862" spans="63:68" ht="20.100000000000001" customHeight="1" x14ac:dyDescent="0.25">
      <c r="BK4862" s="137">
        <v>4015</v>
      </c>
      <c r="BL4862" s="137">
        <f t="shared" si="740"/>
        <v>25.689599999998215</v>
      </c>
      <c r="BM4862" s="137">
        <f t="shared" si="741"/>
        <v>5.7218953657023645E-4</v>
      </c>
      <c r="BN4862" s="137">
        <f t="shared" si="742"/>
        <v>1.5010904307812423E-6</v>
      </c>
      <c r="BO4862" s="137">
        <f t="shared" si="743"/>
        <v>1.5010904307812423E-6</v>
      </c>
      <c r="BP4862" s="137" t="str">
        <f t="shared" si="739"/>
        <v/>
      </c>
    </row>
    <row r="4863" spans="63:68" ht="20.100000000000001" customHeight="1" x14ac:dyDescent="0.25">
      <c r="BK4863" s="137">
        <v>4016</v>
      </c>
      <c r="BL4863" s="137">
        <f t="shared" si="740"/>
        <v>25.695999999998214</v>
      </c>
      <c r="BM4863" s="137">
        <f t="shared" si="741"/>
        <v>5.7068844613945521E-4</v>
      </c>
      <c r="BN4863" s="137">
        <f t="shared" si="742"/>
        <v>1.497226599277905E-6</v>
      </c>
      <c r="BO4863" s="137">
        <f t="shared" si="743"/>
        <v>1.497226599277905E-6</v>
      </c>
      <c r="BP4863" s="137" t="str">
        <f t="shared" si="739"/>
        <v/>
      </c>
    </row>
    <row r="4864" spans="63:68" ht="20.100000000000001" customHeight="1" x14ac:dyDescent="0.25">
      <c r="BK4864" s="137">
        <v>4017</v>
      </c>
      <c r="BL4864" s="137">
        <f t="shared" si="740"/>
        <v>25.702399999998214</v>
      </c>
      <c r="BM4864" s="137">
        <f t="shared" si="741"/>
        <v>5.691912195401773E-4</v>
      </c>
      <c r="BN4864" s="137">
        <f t="shared" si="742"/>
        <v>1.4933724817980986E-6</v>
      </c>
      <c r="BO4864" s="137">
        <f t="shared" si="743"/>
        <v>1.4933724817980986E-6</v>
      </c>
      <c r="BP4864" s="137" t="str">
        <f t="shared" si="739"/>
        <v/>
      </c>
    </row>
    <row r="4865" spans="63:68" ht="20.100000000000001" customHeight="1" x14ac:dyDescent="0.25">
      <c r="BK4865" s="137">
        <v>4018</v>
      </c>
      <c r="BL4865" s="137">
        <f t="shared" si="740"/>
        <v>25.708799999998213</v>
      </c>
      <c r="BM4865" s="137">
        <f t="shared" si="741"/>
        <v>5.676978470583792E-4</v>
      </c>
      <c r="BN4865" s="137">
        <f t="shared" si="742"/>
        <v>1.4895280546463677E-6</v>
      </c>
      <c r="BO4865" s="137">
        <f t="shared" si="743"/>
        <v>1.4895280546463677E-6</v>
      </c>
      <c r="BP4865" s="137" t="str">
        <f t="shared" si="739"/>
        <v/>
      </c>
    </row>
    <row r="4866" spans="63:68" ht="20.100000000000001" customHeight="1" x14ac:dyDescent="0.25">
      <c r="BK4866" s="137">
        <v>4019</v>
      </c>
      <c r="BL4866" s="137">
        <f t="shared" si="740"/>
        <v>25.715199999998212</v>
      </c>
      <c r="BM4866" s="137">
        <f t="shared" si="741"/>
        <v>5.6620831900373284E-4</v>
      </c>
      <c r="BN4866" s="137">
        <f t="shared" si="742"/>
        <v>1.4856932941804913E-6</v>
      </c>
      <c r="BO4866" s="137">
        <f t="shared" si="743"/>
        <v>1.4856932941804913E-6</v>
      </c>
      <c r="BP4866" s="137" t="str">
        <f t="shared" si="739"/>
        <v/>
      </c>
    </row>
    <row r="4867" spans="63:68" ht="20.100000000000001" customHeight="1" x14ac:dyDescent="0.25">
      <c r="BK4867" s="137">
        <v>4020</v>
      </c>
      <c r="BL4867" s="137">
        <f t="shared" si="740"/>
        <v>25.721599999998212</v>
      </c>
      <c r="BM4867" s="137">
        <f t="shared" si="741"/>
        <v>5.6472262570955235E-4</v>
      </c>
      <c r="BN4867" s="137">
        <f t="shared" si="742"/>
        <v>1.4818681768145187E-6</v>
      </c>
      <c r="BO4867" s="137">
        <f t="shared" si="743"/>
        <v>1.4818681768145187E-6</v>
      </c>
      <c r="BP4867" s="137" t="str">
        <f t="shared" si="739"/>
        <v/>
      </c>
    </row>
    <row r="4868" spans="63:68" ht="20.100000000000001" customHeight="1" x14ac:dyDescent="0.25">
      <c r="BK4868" s="137">
        <v>4021</v>
      </c>
      <c r="BL4868" s="137">
        <f t="shared" si="740"/>
        <v>25.727999999998211</v>
      </c>
      <c r="BM4868" s="137">
        <f t="shared" si="741"/>
        <v>5.6324075753273783E-4</v>
      </c>
      <c r="BN4868" s="137">
        <f t="shared" si="742"/>
        <v>1.4780526790183351E-6</v>
      </c>
      <c r="BO4868" s="137">
        <f t="shared" si="743"/>
        <v>1.4780526790183351E-6</v>
      </c>
      <c r="BP4868" s="137" t="str">
        <f t="shared" si="739"/>
        <v/>
      </c>
    </row>
    <row r="4869" spans="63:68" ht="20.100000000000001" customHeight="1" x14ac:dyDescent="0.25">
      <c r="BK4869" s="137">
        <v>4022</v>
      </c>
      <c r="BL4869" s="137">
        <f t="shared" si="740"/>
        <v>25.73439999999821</v>
      </c>
      <c r="BM4869" s="137">
        <f t="shared" si="741"/>
        <v>5.6176270485371949E-4</v>
      </c>
      <c r="BN4869" s="137">
        <f t="shared" si="742"/>
        <v>1.4742467773139764E-6</v>
      </c>
      <c r="BO4869" s="137">
        <f t="shared" si="743"/>
        <v>1.4742467773139764E-6</v>
      </c>
      <c r="BP4869" s="137" t="str">
        <f t="shared" si="739"/>
        <v/>
      </c>
    </row>
    <row r="4870" spans="63:68" ht="20.100000000000001" customHeight="1" x14ac:dyDescent="0.25">
      <c r="BK4870" s="137">
        <v>4023</v>
      </c>
      <c r="BL4870" s="137">
        <f t="shared" si="740"/>
        <v>25.74079999999821</v>
      </c>
      <c r="BM4870" s="137">
        <f t="shared" si="741"/>
        <v>5.6028845807640552E-4</v>
      </c>
      <c r="BN4870" s="137">
        <f t="shared" si="742"/>
        <v>1.4704504482841935E-6</v>
      </c>
      <c r="BO4870" s="137">
        <f t="shared" si="743"/>
        <v>1.4704504482841935E-6</v>
      </c>
      <c r="BP4870" s="137" t="str">
        <f t="shared" si="739"/>
        <v/>
      </c>
    </row>
    <row r="4871" spans="63:68" ht="20.100000000000001" customHeight="1" x14ac:dyDescent="0.25">
      <c r="BK4871" s="137">
        <v>4024</v>
      </c>
      <c r="BL4871" s="137">
        <f t="shared" si="740"/>
        <v>25.747199999998209</v>
      </c>
      <c r="BM4871" s="137">
        <f t="shared" si="741"/>
        <v>5.5881800762812132E-4</v>
      </c>
      <c r="BN4871" s="137">
        <f t="shared" si="742"/>
        <v>1.4666636685608516E-6</v>
      </c>
      <c r="BO4871" s="137">
        <f t="shared" si="743"/>
        <v>1.4666636685608516E-6</v>
      </c>
      <c r="BP4871" s="137" t="str">
        <f t="shared" si="739"/>
        <v/>
      </c>
    </row>
    <row r="4872" spans="63:68" ht="20.100000000000001" customHeight="1" x14ac:dyDescent="0.25">
      <c r="BK4872" s="137">
        <v>4025</v>
      </c>
      <c r="BL4872" s="137">
        <f t="shared" si="740"/>
        <v>25.753599999998208</v>
      </c>
      <c r="BM4872" s="137">
        <f t="shared" si="741"/>
        <v>5.5735134395956047E-4</v>
      </c>
      <c r="BN4872" s="137">
        <f t="shared" si="742"/>
        <v>1.4628864148345799E-6</v>
      </c>
      <c r="BO4872" s="137">
        <f t="shared" si="743"/>
        <v>1.4628864148345799E-6</v>
      </c>
      <c r="BP4872" s="137" t="str">
        <f t="shared" si="739"/>
        <v/>
      </c>
    </row>
    <row r="4873" spans="63:68" ht="20.100000000000001" customHeight="1" x14ac:dyDescent="0.25">
      <c r="BK4873" s="137">
        <v>4026</v>
      </c>
      <c r="BL4873" s="137">
        <f t="shared" si="740"/>
        <v>25.759999999998207</v>
      </c>
      <c r="BM4873" s="137">
        <f t="shared" si="741"/>
        <v>5.5588845754472589E-4</v>
      </c>
      <c r="BN4873" s="137">
        <f t="shared" si="742"/>
        <v>1.459118663847507E-6</v>
      </c>
      <c r="BO4873" s="137">
        <f t="shared" si="743"/>
        <v>1.459118663847507E-6</v>
      </c>
      <c r="BP4873" s="137" t="str">
        <f t="shared" si="739"/>
        <v/>
      </c>
    </row>
    <row r="4874" spans="63:68" ht="20.100000000000001" customHeight="1" x14ac:dyDescent="0.25">
      <c r="BK4874" s="137">
        <v>4027</v>
      </c>
      <c r="BL4874" s="137">
        <f t="shared" si="740"/>
        <v>25.766399999998207</v>
      </c>
      <c r="BM4874" s="137">
        <f t="shared" si="741"/>
        <v>5.5442933888087838E-4</v>
      </c>
      <c r="BN4874" s="137">
        <f t="shared" si="742"/>
        <v>1.4553603923993328E-6</v>
      </c>
      <c r="BO4874" s="137">
        <f t="shared" si="743"/>
        <v>1.4553603923993328E-6</v>
      </c>
      <c r="BP4874" s="137" t="str">
        <f t="shared" si="739"/>
        <v/>
      </c>
    </row>
    <row r="4875" spans="63:68" ht="20.100000000000001" customHeight="1" x14ac:dyDescent="0.25">
      <c r="BK4875" s="137">
        <v>4028</v>
      </c>
      <c r="BL4875" s="137">
        <f t="shared" si="740"/>
        <v>25.772799999998206</v>
      </c>
      <c r="BM4875" s="137">
        <f t="shared" si="741"/>
        <v>5.5297397848847905E-4</v>
      </c>
      <c r="BN4875" s="137">
        <f t="shared" si="742"/>
        <v>1.4516115773430998E-6</v>
      </c>
      <c r="BO4875" s="137">
        <f t="shared" si="743"/>
        <v>1.4516115773430998E-6</v>
      </c>
      <c r="BP4875" s="137" t="str">
        <f t="shared" si="739"/>
        <v/>
      </c>
    </row>
    <row r="4876" spans="63:68" ht="20.100000000000001" customHeight="1" x14ac:dyDescent="0.25">
      <c r="BK4876" s="137">
        <v>4029</v>
      </c>
      <c r="BL4876" s="137">
        <f t="shared" si="740"/>
        <v>25.779199999998205</v>
      </c>
      <c r="BM4876" s="137">
        <f t="shared" si="741"/>
        <v>5.5152236691113595E-4</v>
      </c>
      <c r="BN4876" s="137">
        <f t="shared" si="742"/>
        <v>1.447872195584868E-6</v>
      </c>
      <c r="BO4876" s="137">
        <f t="shared" si="743"/>
        <v>1.447872195584868E-6</v>
      </c>
      <c r="BP4876" s="137" t="str">
        <f t="shared" si="739"/>
        <v/>
      </c>
    </row>
    <row r="4877" spans="63:68" ht="20.100000000000001" customHeight="1" x14ac:dyDescent="0.25">
      <c r="BK4877" s="137">
        <v>4030</v>
      </c>
      <c r="BL4877" s="137">
        <f t="shared" si="740"/>
        <v>25.785599999998205</v>
      </c>
      <c r="BM4877" s="137">
        <f t="shared" si="741"/>
        <v>5.5007449471555108E-4</v>
      </c>
      <c r="BN4877" s="137">
        <f t="shared" si="742"/>
        <v>1.4441422240857749E-6</v>
      </c>
      <c r="BO4877" s="137">
        <f t="shared" si="743"/>
        <v>1.4441422240857749E-6</v>
      </c>
      <c r="BP4877" s="137" t="str">
        <f t="shared" si="739"/>
        <v/>
      </c>
    </row>
    <row r="4878" spans="63:68" ht="20.100000000000001" customHeight="1" x14ac:dyDescent="0.25">
      <c r="BK4878" s="137">
        <v>4031</v>
      </c>
      <c r="BL4878" s="137">
        <f t="shared" si="740"/>
        <v>25.791999999998204</v>
      </c>
      <c r="BM4878" s="137">
        <f t="shared" si="741"/>
        <v>5.4863035249146531E-4</v>
      </c>
      <c r="BN4878" s="137">
        <f t="shared" si="742"/>
        <v>1.4404216398621441E-6</v>
      </c>
      <c r="BO4878" s="137">
        <f t="shared" si="743"/>
        <v>1.4404216398621441E-6</v>
      </c>
      <c r="BP4878" s="137" t="str">
        <f t="shared" si="739"/>
        <v/>
      </c>
    </row>
    <row r="4879" spans="63:68" ht="20.100000000000001" customHeight="1" x14ac:dyDescent="0.25">
      <c r="BK4879" s="137">
        <v>4032</v>
      </c>
      <c r="BL4879" s="137">
        <f t="shared" si="740"/>
        <v>25.798399999998203</v>
      </c>
      <c r="BM4879" s="137">
        <f t="shared" si="741"/>
        <v>5.4718993085160316E-4</v>
      </c>
      <c r="BN4879" s="137">
        <f t="shared" si="742"/>
        <v>1.4367104199844005E-6</v>
      </c>
      <c r="BO4879" s="137">
        <f t="shared" si="743"/>
        <v>1.4367104199844005E-6</v>
      </c>
      <c r="BP4879" s="137" t="str">
        <f t="shared" si="739"/>
        <v/>
      </c>
    </row>
    <row r="4880" spans="63:68" ht="20.100000000000001" customHeight="1" x14ac:dyDescent="0.25">
      <c r="BK4880" s="137">
        <v>4033</v>
      </c>
      <c r="BL4880" s="137">
        <f t="shared" si="740"/>
        <v>25.804799999998203</v>
      </c>
      <c r="BM4880" s="137">
        <f t="shared" si="741"/>
        <v>5.4575322043161876E-4</v>
      </c>
      <c r="BN4880" s="137">
        <f t="shared" si="742"/>
        <v>1.4330085415715415E-6</v>
      </c>
      <c r="BO4880" s="137">
        <f t="shared" si="743"/>
        <v>1.4330085415715415E-6</v>
      </c>
      <c r="BP4880" s="137" t="str">
        <f t="shared" ref="BP4880:BP4943" si="744">IF($BM4880&lt;(1-$BI$860),$BN4880,"")</f>
        <v/>
      </c>
    </row>
    <row r="4881" spans="63:68" ht="20.100000000000001" customHeight="1" x14ac:dyDescent="0.25">
      <c r="BK4881" s="137">
        <v>4034</v>
      </c>
      <c r="BL4881" s="137">
        <f t="shared" si="740"/>
        <v>25.811199999998202</v>
      </c>
      <c r="BM4881" s="137">
        <f t="shared" si="741"/>
        <v>5.4432021189004722E-4</v>
      </c>
      <c r="BN4881" s="137">
        <f t="shared" si="742"/>
        <v>1.4293159818044724E-6</v>
      </c>
      <c r="BO4881" s="137">
        <f t="shared" si="743"/>
        <v>1.4293159818044724E-6</v>
      </c>
      <c r="BP4881" s="137" t="str">
        <f t="shared" si="744"/>
        <v/>
      </c>
    </row>
    <row r="4882" spans="63:68" ht="20.100000000000001" customHeight="1" x14ac:dyDescent="0.25">
      <c r="BK4882" s="137">
        <v>4035</v>
      </c>
      <c r="BL4882" s="137">
        <f t="shared" si="740"/>
        <v>25.817599999998201</v>
      </c>
      <c r="BM4882" s="137">
        <f t="shared" si="741"/>
        <v>5.4289089590824275E-4</v>
      </c>
      <c r="BN4882" s="137">
        <f t="shared" si="742"/>
        <v>1.4256327179128876E-6</v>
      </c>
      <c r="BO4882" s="137">
        <f t="shared" si="743"/>
        <v>1.4256327179128876E-6</v>
      </c>
      <c r="BP4882" s="137" t="str">
        <f t="shared" si="744"/>
        <v/>
      </c>
    </row>
    <row r="4883" spans="63:68" ht="20.100000000000001" customHeight="1" x14ac:dyDescent="0.25">
      <c r="BK4883" s="137">
        <v>4036</v>
      </c>
      <c r="BL4883" s="137">
        <f t="shared" si="740"/>
        <v>25.8239999999982</v>
      </c>
      <c r="BM4883" s="137">
        <f t="shared" si="741"/>
        <v>5.4146526319032986E-4</v>
      </c>
      <c r="BN4883" s="137">
        <f t="shared" si="742"/>
        <v>1.4219587271784148E-6</v>
      </c>
      <c r="BO4883" s="137">
        <f t="shared" si="743"/>
        <v>1.4219587271784148E-6</v>
      </c>
      <c r="BP4883" s="137" t="str">
        <f t="shared" si="744"/>
        <v/>
      </c>
    </row>
    <row r="4884" spans="63:68" ht="20.100000000000001" customHeight="1" x14ac:dyDescent="0.25">
      <c r="BK4884" s="137">
        <v>4037</v>
      </c>
      <c r="BL4884" s="137">
        <f t="shared" si="740"/>
        <v>25.8303999999982</v>
      </c>
      <c r="BM4884" s="137">
        <f t="shared" si="741"/>
        <v>5.4004330446315145E-4</v>
      </c>
      <c r="BN4884" s="137">
        <f t="shared" si="742"/>
        <v>1.4182939869397107E-6</v>
      </c>
      <c r="BO4884" s="137">
        <f t="shared" si="743"/>
        <v>1.4182939869397107E-6</v>
      </c>
      <c r="BP4884" s="137" t="str">
        <f t="shared" si="744"/>
        <v/>
      </c>
    </row>
    <row r="4885" spans="63:68" ht="20.100000000000001" customHeight="1" x14ac:dyDescent="0.25">
      <c r="BK4885" s="137">
        <v>4038</v>
      </c>
      <c r="BL4885" s="137">
        <f t="shared" si="740"/>
        <v>25.836799999998199</v>
      </c>
      <c r="BM4885" s="137">
        <f t="shared" si="741"/>
        <v>5.3862501047621174E-4</v>
      </c>
      <c r="BN4885" s="137">
        <f t="shared" si="742"/>
        <v>1.4146384745889915E-6</v>
      </c>
      <c r="BO4885" s="137">
        <f t="shared" si="743"/>
        <v>1.4146384745889915E-6</v>
      </c>
      <c r="BP4885" s="137" t="str">
        <f t="shared" si="744"/>
        <v/>
      </c>
    </row>
    <row r="4886" spans="63:68" ht="20.100000000000001" customHeight="1" x14ac:dyDescent="0.25">
      <c r="BK4886" s="137">
        <v>4039</v>
      </c>
      <c r="BL4886" s="137">
        <f t="shared" si="740"/>
        <v>25.843199999998198</v>
      </c>
      <c r="BM4886" s="137">
        <f t="shared" si="741"/>
        <v>5.3721037200162274E-4</v>
      </c>
      <c r="BN4886" s="137">
        <f t="shared" si="742"/>
        <v>1.4109921675669376E-6</v>
      </c>
      <c r="BO4886" s="137">
        <f t="shared" si="743"/>
        <v>1.4109921675669376E-6</v>
      </c>
      <c r="BP4886" s="137" t="str">
        <f t="shared" si="744"/>
        <v/>
      </c>
    </row>
    <row r="4887" spans="63:68" ht="20.100000000000001" customHeight="1" x14ac:dyDescent="0.25">
      <c r="BK4887" s="137">
        <v>4040</v>
      </c>
      <c r="BL4887" s="137">
        <f t="shared" si="740"/>
        <v>25.849599999998198</v>
      </c>
      <c r="BM4887" s="137">
        <f t="shared" si="741"/>
        <v>5.3579937983405581E-4</v>
      </c>
      <c r="BN4887" s="137">
        <f t="shared" si="742"/>
        <v>1.4073550433725589E-6</v>
      </c>
      <c r="BO4887" s="137">
        <f t="shared" si="743"/>
        <v>1.4073550433725589E-6</v>
      </c>
      <c r="BP4887" s="137" t="str">
        <f t="shared" si="744"/>
        <v/>
      </c>
    </row>
    <row r="4888" spans="63:68" ht="20.100000000000001" customHeight="1" x14ac:dyDescent="0.25">
      <c r="BK4888" s="137">
        <v>4041</v>
      </c>
      <c r="BL4888" s="137">
        <f t="shared" si="740"/>
        <v>25.855999999998197</v>
      </c>
      <c r="BM4888" s="137">
        <f t="shared" si="741"/>
        <v>5.3439202479068325E-4</v>
      </c>
      <c r="BN4888" s="137">
        <f t="shared" si="742"/>
        <v>1.403727079552896E-6</v>
      </c>
      <c r="BO4888" s="137">
        <f t="shared" si="743"/>
        <v>1.403727079552896E-6</v>
      </c>
      <c r="BP4888" s="137" t="str">
        <f t="shared" si="744"/>
        <v/>
      </c>
    </row>
    <row r="4889" spans="63:68" ht="20.100000000000001" customHeight="1" x14ac:dyDescent="0.25">
      <c r="BK4889" s="137">
        <v>4042</v>
      </c>
      <c r="BL4889" s="137">
        <f t="shared" si="740"/>
        <v>25.862399999998196</v>
      </c>
      <c r="BM4889" s="137">
        <f t="shared" si="741"/>
        <v>5.3298829771113035E-4</v>
      </c>
      <c r="BN4889" s="137">
        <f t="shared" si="742"/>
        <v>1.4001082537127771E-6</v>
      </c>
      <c r="BO4889" s="137">
        <f t="shared" si="743"/>
        <v>1.4001082537127771E-6</v>
      </c>
      <c r="BP4889" s="137" t="str">
        <f t="shared" si="744"/>
        <v/>
      </c>
    </row>
    <row r="4890" spans="63:68" ht="20.100000000000001" customHeight="1" x14ac:dyDescent="0.25">
      <c r="BK4890" s="137">
        <v>4043</v>
      </c>
      <c r="BL4890" s="137">
        <f t="shared" si="740"/>
        <v>25.868799999998195</v>
      </c>
      <c r="BM4890" s="137">
        <f t="shared" si="741"/>
        <v>5.3158818945741758E-4</v>
      </c>
      <c r="BN4890" s="137">
        <f t="shared" si="742"/>
        <v>1.3964985435056029E-6</v>
      </c>
      <c r="BO4890" s="137">
        <f t="shared" si="743"/>
        <v>1.3964985435056029E-6</v>
      </c>
      <c r="BP4890" s="137" t="str">
        <f t="shared" si="744"/>
        <v/>
      </c>
    </row>
    <row r="4891" spans="63:68" ht="20.100000000000001" customHeight="1" x14ac:dyDescent="0.25">
      <c r="BK4891" s="137">
        <v>4044</v>
      </c>
      <c r="BL4891" s="137">
        <f t="shared" si="740"/>
        <v>25.875199999998195</v>
      </c>
      <c r="BM4891" s="137">
        <f t="shared" si="741"/>
        <v>5.3019169091391197E-4</v>
      </c>
      <c r="BN4891" s="137">
        <f t="shared" si="742"/>
        <v>1.3928979266390924E-6</v>
      </c>
      <c r="BO4891" s="137">
        <f t="shared" si="743"/>
        <v>1.3928979266390924E-6</v>
      </c>
      <c r="BP4891" s="137" t="str">
        <f t="shared" si="744"/>
        <v/>
      </c>
    </row>
    <row r="4892" spans="63:68" ht="20.100000000000001" customHeight="1" x14ac:dyDescent="0.25">
      <c r="BK4892" s="137">
        <v>4045</v>
      </c>
      <c r="BL4892" s="137">
        <f t="shared" si="740"/>
        <v>25.881599999998194</v>
      </c>
      <c r="BM4892" s="137">
        <f t="shared" si="741"/>
        <v>5.2879879298727288E-4</v>
      </c>
      <c r="BN4892" s="137">
        <f t="shared" si="742"/>
        <v>1.3893063808728982E-6</v>
      </c>
      <c r="BO4892" s="137">
        <f t="shared" si="743"/>
        <v>1.3893063808728982E-6</v>
      </c>
      <c r="BP4892" s="137" t="str">
        <f t="shared" si="744"/>
        <v/>
      </c>
    </row>
    <row r="4893" spans="63:68" ht="20.100000000000001" customHeight="1" x14ac:dyDescent="0.25">
      <c r="BK4893" s="137">
        <v>4046</v>
      </c>
      <c r="BL4893" s="137">
        <f t="shared" si="740"/>
        <v>25.887999999998193</v>
      </c>
      <c r="BM4893" s="137">
        <f t="shared" si="741"/>
        <v>5.2740948660639998E-4</v>
      </c>
      <c r="BN4893" s="137">
        <f t="shared" si="742"/>
        <v>1.3857238840184975E-6</v>
      </c>
      <c r="BO4893" s="137">
        <f t="shared" si="743"/>
        <v>1.3857238840184975E-6</v>
      </c>
      <c r="BP4893" s="137" t="str">
        <f t="shared" si="744"/>
        <v/>
      </c>
    </row>
    <row r="4894" spans="63:68" ht="20.100000000000001" customHeight="1" x14ac:dyDescent="0.25">
      <c r="BK4894" s="137">
        <v>4047</v>
      </c>
      <c r="BL4894" s="137">
        <f t="shared" si="740"/>
        <v>25.894399999998193</v>
      </c>
      <c r="BM4894" s="137">
        <f t="shared" si="741"/>
        <v>5.2602376272238148E-4</v>
      </c>
      <c r="BN4894" s="137">
        <f t="shared" si="742"/>
        <v>1.3821504139419028E-6</v>
      </c>
      <c r="BO4894" s="137">
        <f t="shared" si="743"/>
        <v>1.3821504139419028E-6</v>
      </c>
      <c r="BP4894" s="137" t="str">
        <f t="shared" si="744"/>
        <v/>
      </c>
    </row>
    <row r="4895" spans="63:68" ht="20.100000000000001" customHeight="1" x14ac:dyDescent="0.25">
      <c r="BK4895" s="137">
        <v>4048</v>
      </c>
      <c r="BL4895" s="137">
        <f t="shared" si="740"/>
        <v>25.900799999998192</v>
      </c>
      <c r="BM4895" s="137">
        <f t="shared" si="741"/>
        <v>5.2464161230843958E-4</v>
      </c>
      <c r="BN4895" s="137">
        <f t="shared" si="742"/>
        <v>1.3785859485588919E-6</v>
      </c>
      <c r="BO4895" s="137">
        <f t="shared" si="743"/>
        <v>1.3785859485588919E-6</v>
      </c>
      <c r="BP4895" s="137" t="str">
        <f t="shared" si="744"/>
        <v/>
      </c>
    </row>
    <row r="4896" spans="63:68" ht="20.100000000000001" customHeight="1" x14ac:dyDescent="0.25">
      <c r="BK4896" s="137">
        <v>4049</v>
      </c>
      <c r="BL4896" s="137">
        <f t="shared" si="740"/>
        <v>25.907199999998191</v>
      </c>
      <c r="BM4896" s="137">
        <f t="shared" si="741"/>
        <v>5.2326302635988069E-4</v>
      </c>
      <c r="BN4896" s="137">
        <f t="shared" si="742"/>
        <v>1.3750304658369586E-6</v>
      </c>
      <c r="BO4896" s="137">
        <f t="shared" si="743"/>
        <v>1.3750304658369586E-6</v>
      </c>
      <c r="BP4896" s="137" t="str">
        <f t="shared" si="744"/>
        <v/>
      </c>
    </row>
    <row r="4897" spans="63:68" ht="20.100000000000001" customHeight="1" x14ac:dyDescent="0.25">
      <c r="BK4897" s="137">
        <v>4050</v>
      </c>
      <c r="BL4897" s="137">
        <f t="shared" si="740"/>
        <v>25.913599999998191</v>
      </c>
      <c r="BM4897" s="137">
        <f t="shared" si="741"/>
        <v>5.2188799589404373E-4</v>
      </c>
      <c r="BN4897" s="137">
        <f t="shared" si="742"/>
        <v>1.3714839437972649E-6</v>
      </c>
      <c r="BO4897" s="137">
        <f t="shared" si="743"/>
        <v>1.3714839437972649E-6</v>
      </c>
      <c r="BP4897" s="137" t="str">
        <f t="shared" si="744"/>
        <v/>
      </c>
    </row>
    <row r="4898" spans="63:68" ht="20.100000000000001" customHeight="1" x14ac:dyDescent="0.25">
      <c r="BK4898" s="137">
        <v>4051</v>
      </c>
      <c r="BL4898" s="137">
        <f t="shared" si="740"/>
        <v>25.91999999999819</v>
      </c>
      <c r="BM4898" s="137">
        <f t="shared" si="741"/>
        <v>5.2051651195024647E-4</v>
      </c>
      <c r="BN4898" s="137">
        <f t="shared" si="742"/>
        <v>1.3679463605096535E-6</v>
      </c>
      <c r="BO4898" s="137">
        <f t="shared" si="743"/>
        <v>1.3679463605096535E-6</v>
      </c>
      <c r="BP4898" s="137" t="str">
        <f t="shared" si="744"/>
        <v/>
      </c>
    </row>
    <row r="4899" spans="63:68" ht="20.100000000000001" customHeight="1" x14ac:dyDescent="0.25">
      <c r="BK4899" s="137">
        <v>4052</v>
      </c>
      <c r="BL4899" s="137">
        <f t="shared" si="740"/>
        <v>25.926399999998189</v>
      </c>
      <c r="BM4899" s="137">
        <f t="shared" si="741"/>
        <v>5.1914856558973681E-4</v>
      </c>
      <c r="BN4899" s="137">
        <f t="shared" si="742"/>
        <v>1.3644176941005623E-6</v>
      </c>
      <c r="BO4899" s="137">
        <f t="shared" si="743"/>
        <v>1.3644176941005623E-6</v>
      </c>
      <c r="BP4899" s="137" t="str">
        <f t="shared" si="744"/>
        <v/>
      </c>
    </row>
    <row r="4900" spans="63:68" ht="20.100000000000001" customHeight="1" x14ac:dyDescent="0.25">
      <c r="BK4900" s="137">
        <v>4053</v>
      </c>
      <c r="BL4900" s="137">
        <f t="shared" si="740"/>
        <v>25.932799999998188</v>
      </c>
      <c r="BM4900" s="137">
        <f t="shared" si="741"/>
        <v>5.1778414789563625E-4</v>
      </c>
      <c r="BN4900" s="137">
        <f t="shared" si="742"/>
        <v>1.3608979227430502E-6</v>
      </c>
      <c r="BO4900" s="137">
        <f t="shared" si="743"/>
        <v>1.3608979227430502E-6</v>
      </c>
      <c r="BP4900" s="137" t="str">
        <f t="shared" si="744"/>
        <v/>
      </c>
    </row>
    <row r="4901" spans="63:68" ht="20.100000000000001" customHeight="1" x14ac:dyDescent="0.25">
      <c r="BK4901" s="137">
        <v>4054</v>
      </c>
      <c r="BL4901" s="137">
        <f t="shared" ref="BL4901:BL4964" si="745">BL4900+$BO$845</f>
        <v>25.939199999998188</v>
      </c>
      <c r="BM4901" s="137">
        <f t="shared" ref="BM4901:BM4964" si="746">_xlfn.CHISQ.DIST.RT(BL4901,7)</f>
        <v>5.164232499728932E-4</v>
      </c>
      <c r="BN4901" s="137">
        <f t="shared" ref="BN4901:BN4964" si="747">BM4901-BM4902</f>
        <v>1.3573870246630848E-6</v>
      </c>
      <c r="BO4901" s="137">
        <f t="shared" ref="BO4901:BO4964" si="748">IF(BM4901&lt;(1-$BI$852),BN4901,"")</f>
        <v>1.3573870246630848E-6</v>
      </c>
      <c r="BP4901" s="137" t="str">
        <f t="shared" si="744"/>
        <v/>
      </c>
    </row>
    <row r="4902" spans="63:68" ht="20.100000000000001" customHeight="1" x14ac:dyDescent="0.25">
      <c r="BK4902" s="137">
        <v>4055</v>
      </c>
      <c r="BL4902" s="137">
        <f t="shared" si="745"/>
        <v>25.945599999998187</v>
      </c>
      <c r="BM4902" s="137">
        <f t="shared" si="746"/>
        <v>5.1506586294823012E-4</v>
      </c>
      <c r="BN4902" s="137">
        <f t="shared" si="747"/>
        <v>1.353884978140844E-6</v>
      </c>
      <c r="BO4902" s="137">
        <f t="shared" si="748"/>
        <v>1.353884978140844E-6</v>
      </c>
      <c r="BP4902" s="137" t="str">
        <f t="shared" si="744"/>
        <v/>
      </c>
    </row>
    <row r="4903" spans="63:68" ht="20.100000000000001" customHeight="1" x14ac:dyDescent="0.25">
      <c r="BK4903" s="137">
        <v>4056</v>
      </c>
      <c r="BL4903" s="137">
        <f t="shared" si="745"/>
        <v>25.951999999998186</v>
      </c>
      <c r="BM4903" s="137">
        <f t="shared" si="746"/>
        <v>5.1371197797008927E-4</v>
      </c>
      <c r="BN4903" s="137">
        <f t="shared" si="747"/>
        <v>1.3503917615012833E-6</v>
      </c>
      <c r="BO4903" s="137">
        <f t="shared" si="748"/>
        <v>1.3503917615012833E-6</v>
      </c>
      <c r="BP4903" s="137" t="str">
        <f t="shared" si="744"/>
        <v/>
      </c>
    </row>
    <row r="4904" spans="63:68" ht="20.100000000000001" customHeight="1" x14ac:dyDescent="0.25">
      <c r="BK4904" s="137">
        <v>4057</v>
      </c>
      <c r="BL4904" s="137">
        <f t="shared" si="745"/>
        <v>25.958399999998186</v>
      </c>
      <c r="BM4904" s="137">
        <f t="shared" si="746"/>
        <v>5.1236158620858799E-4</v>
      </c>
      <c r="BN4904" s="137">
        <f t="shared" si="747"/>
        <v>1.3469073531277966E-6</v>
      </c>
      <c r="BO4904" s="137">
        <f t="shared" si="748"/>
        <v>1.3469073531277966E-6</v>
      </c>
      <c r="BP4904" s="137" t="str">
        <f t="shared" si="744"/>
        <v/>
      </c>
    </row>
    <row r="4905" spans="63:68" ht="20.100000000000001" customHeight="1" x14ac:dyDescent="0.25">
      <c r="BK4905" s="137">
        <v>4058</v>
      </c>
      <c r="BL4905" s="137">
        <f t="shared" si="745"/>
        <v>25.964799999998185</v>
      </c>
      <c r="BM4905" s="137">
        <f t="shared" si="746"/>
        <v>5.1101467885546019E-4</v>
      </c>
      <c r="BN4905" s="137">
        <f t="shared" si="747"/>
        <v>1.3434317314479048E-6</v>
      </c>
      <c r="BO4905" s="137">
        <f t="shared" si="748"/>
        <v>1.3434317314479048E-6</v>
      </c>
      <c r="BP4905" s="137" t="str">
        <f t="shared" si="744"/>
        <v/>
      </c>
    </row>
    <row r="4906" spans="63:68" ht="20.100000000000001" customHeight="1" x14ac:dyDescent="0.25">
      <c r="BK4906" s="137">
        <v>4059</v>
      </c>
      <c r="BL4906" s="137">
        <f t="shared" si="745"/>
        <v>25.971199999998184</v>
      </c>
      <c r="BM4906" s="137">
        <f t="shared" si="746"/>
        <v>5.0967124712401229E-4</v>
      </c>
      <c r="BN4906" s="137">
        <f t="shared" si="747"/>
        <v>1.3399648749447485E-6</v>
      </c>
      <c r="BO4906" s="137">
        <f t="shared" si="748"/>
        <v>1.3399648749447485E-6</v>
      </c>
      <c r="BP4906" s="137" t="str">
        <f t="shared" si="744"/>
        <v/>
      </c>
    </row>
    <row r="4907" spans="63:68" ht="20.100000000000001" customHeight="1" x14ac:dyDescent="0.25">
      <c r="BK4907" s="137">
        <v>4060</v>
      </c>
      <c r="BL4907" s="137">
        <f t="shared" si="745"/>
        <v>25.977599999998183</v>
      </c>
      <c r="BM4907" s="137">
        <f t="shared" si="746"/>
        <v>5.0833128224906754E-4</v>
      </c>
      <c r="BN4907" s="137">
        <f t="shared" si="747"/>
        <v>1.3365067621510162E-6</v>
      </c>
      <c r="BO4907" s="137">
        <f t="shared" si="748"/>
        <v>1.3365067621510162E-6</v>
      </c>
      <c r="BP4907" s="137" t="str">
        <f t="shared" si="744"/>
        <v/>
      </c>
    </row>
    <row r="4908" spans="63:68" ht="20.100000000000001" customHeight="1" x14ac:dyDescent="0.25">
      <c r="BK4908" s="137">
        <v>4061</v>
      </c>
      <c r="BL4908" s="137">
        <f t="shared" si="745"/>
        <v>25.983999999998183</v>
      </c>
      <c r="BM4908" s="137">
        <f t="shared" si="746"/>
        <v>5.0699477548691652E-4</v>
      </c>
      <c r="BN4908" s="137">
        <f t="shared" si="747"/>
        <v>1.3330573716487278E-6</v>
      </c>
      <c r="BO4908" s="137">
        <f t="shared" si="748"/>
        <v>1.3330573716487278E-6</v>
      </c>
      <c r="BP4908" s="137" t="str">
        <f t="shared" si="744"/>
        <v/>
      </c>
    </row>
    <row r="4909" spans="63:68" ht="20.100000000000001" customHeight="1" x14ac:dyDescent="0.25">
      <c r="BK4909" s="137">
        <v>4062</v>
      </c>
      <c r="BL4909" s="137">
        <f t="shared" si="745"/>
        <v>25.990399999998182</v>
      </c>
      <c r="BM4909" s="137">
        <f t="shared" si="746"/>
        <v>5.0566171811526779E-4</v>
      </c>
      <c r="BN4909" s="137">
        <f t="shared" si="747"/>
        <v>1.3296166820695593E-6</v>
      </c>
      <c r="BO4909" s="137">
        <f t="shared" si="748"/>
        <v>1.3296166820695593E-6</v>
      </c>
      <c r="BP4909" s="137" t="str">
        <f t="shared" si="744"/>
        <v/>
      </c>
    </row>
    <row r="4910" spans="63:68" ht="20.100000000000001" customHeight="1" x14ac:dyDescent="0.25">
      <c r="BK4910" s="137">
        <v>4063</v>
      </c>
      <c r="BL4910" s="137">
        <f t="shared" si="745"/>
        <v>25.996799999998181</v>
      </c>
      <c r="BM4910" s="137">
        <f t="shared" si="746"/>
        <v>5.0433210143319823E-4</v>
      </c>
      <c r="BN4910" s="137">
        <f t="shared" si="747"/>
        <v>1.326184672099614E-6</v>
      </c>
      <c r="BO4910" s="137">
        <f t="shared" si="748"/>
        <v>1.326184672099614E-6</v>
      </c>
      <c r="BP4910" s="137" t="str">
        <f t="shared" si="744"/>
        <v/>
      </c>
    </row>
    <row r="4911" spans="63:68" ht="20.100000000000001" customHeight="1" x14ac:dyDescent="0.25">
      <c r="BK4911" s="137">
        <v>4064</v>
      </c>
      <c r="BL4911" s="137">
        <f t="shared" si="745"/>
        <v>26.003199999998181</v>
      </c>
      <c r="BM4911" s="137">
        <f t="shared" si="746"/>
        <v>5.0300591676109862E-4</v>
      </c>
      <c r="BN4911" s="137">
        <f t="shared" si="747"/>
        <v>1.3227613204722663E-6</v>
      </c>
      <c r="BO4911" s="137">
        <f t="shared" si="748"/>
        <v>1.3227613204722663E-6</v>
      </c>
      <c r="BP4911" s="137" t="str">
        <f t="shared" si="744"/>
        <v/>
      </c>
    </row>
    <row r="4912" spans="63:68" ht="20.100000000000001" customHeight="1" x14ac:dyDescent="0.25">
      <c r="BK4912" s="137">
        <v>4065</v>
      </c>
      <c r="BL4912" s="137">
        <f t="shared" si="745"/>
        <v>26.00959999999818</v>
      </c>
      <c r="BM4912" s="137">
        <f t="shared" si="746"/>
        <v>5.0168315544062635E-4</v>
      </c>
      <c r="BN4912" s="137">
        <f t="shared" si="747"/>
        <v>1.3193466059690292E-6</v>
      </c>
      <c r="BO4912" s="137">
        <f t="shared" si="748"/>
        <v>1.3193466059690292E-6</v>
      </c>
      <c r="BP4912" s="137" t="str">
        <f t="shared" si="744"/>
        <v/>
      </c>
    </row>
    <row r="4913" spans="63:68" ht="20.100000000000001" customHeight="1" x14ac:dyDescent="0.25">
      <c r="BK4913" s="137">
        <v>4066</v>
      </c>
      <c r="BL4913" s="137">
        <f t="shared" si="745"/>
        <v>26.015999999998179</v>
      </c>
      <c r="BM4913" s="137">
        <f t="shared" si="746"/>
        <v>5.0036380883465733E-4</v>
      </c>
      <c r="BN4913" s="137">
        <f t="shared" si="747"/>
        <v>1.3159405074270351E-6</v>
      </c>
      <c r="BO4913" s="137">
        <f t="shared" si="748"/>
        <v>1.3159405074270351E-6</v>
      </c>
      <c r="BP4913" s="137" t="str">
        <f t="shared" si="744"/>
        <v/>
      </c>
    </row>
    <row r="4914" spans="63:68" ht="20.100000000000001" customHeight="1" x14ac:dyDescent="0.25">
      <c r="BK4914" s="137">
        <v>4067</v>
      </c>
      <c r="BL4914" s="137">
        <f t="shared" si="745"/>
        <v>26.022399999998179</v>
      </c>
      <c r="BM4914" s="137">
        <f t="shared" si="746"/>
        <v>4.9904786832723029E-4</v>
      </c>
      <c r="BN4914" s="137">
        <f t="shared" si="747"/>
        <v>1.3125430037268931E-6</v>
      </c>
      <c r="BO4914" s="137">
        <f t="shared" si="748"/>
        <v>1.3125430037268931E-6</v>
      </c>
      <c r="BP4914" s="137" t="str">
        <f t="shared" si="744"/>
        <v/>
      </c>
    </row>
    <row r="4915" spans="63:68" ht="20.100000000000001" customHeight="1" x14ac:dyDescent="0.25">
      <c r="BK4915" s="137">
        <v>4068</v>
      </c>
      <c r="BL4915" s="137">
        <f t="shared" si="745"/>
        <v>26.028799999998178</v>
      </c>
      <c r="BM4915" s="137">
        <f t="shared" si="746"/>
        <v>4.977353253235034E-4</v>
      </c>
      <c r="BN4915" s="137">
        <f t="shared" si="747"/>
        <v>1.3091540738058077E-6</v>
      </c>
      <c r="BO4915" s="137">
        <f t="shared" si="748"/>
        <v>1.3091540738058077E-6</v>
      </c>
      <c r="BP4915" s="137" t="str">
        <f t="shared" si="744"/>
        <v/>
      </c>
    </row>
    <row r="4916" spans="63:68" ht="20.100000000000001" customHeight="1" x14ac:dyDescent="0.25">
      <c r="BK4916" s="137">
        <v>4069</v>
      </c>
      <c r="BL4916" s="137">
        <f t="shared" si="745"/>
        <v>26.035199999998177</v>
      </c>
      <c r="BM4916" s="137">
        <f t="shared" si="746"/>
        <v>4.9642617124969759E-4</v>
      </c>
      <c r="BN4916" s="137">
        <f t="shared" si="747"/>
        <v>1.3057736966442428E-6</v>
      </c>
      <c r="BO4916" s="137">
        <f t="shared" si="748"/>
        <v>1.3057736966442428E-6</v>
      </c>
      <c r="BP4916" s="137" t="str">
        <f t="shared" si="744"/>
        <v/>
      </c>
    </row>
    <row r="4917" spans="63:68" ht="20.100000000000001" customHeight="1" x14ac:dyDescent="0.25">
      <c r="BK4917" s="137">
        <v>4070</v>
      </c>
      <c r="BL4917" s="137">
        <f t="shared" si="745"/>
        <v>26.041599999998176</v>
      </c>
      <c r="BM4917" s="137">
        <f t="shared" si="746"/>
        <v>4.9512039755305335E-4</v>
      </c>
      <c r="BN4917" s="137">
        <f t="shared" si="747"/>
        <v>1.3024018512758969E-6</v>
      </c>
      <c r="BO4917" s="137">
        <f t="shared" si="748"/>
        <v>1.3024018512758969E-6</v>
      </c>
      <c r="BP4917" s="137" t="str">
        <f t="shared" si="744"/>
        <v/>
      </c>
    </row>
    <row r="4918" spans="63:68" ht="20.100000000000001" customHeight="1" x14ac:dyDescent="0.25">
      <c r="BK4918" s="137">
        <v>4071</v>
      </c>
      <c r="BL4918" s="137">
        <f t="shared" si="745"/>
        <v>26.047999999998176</v>
      </c>
      <c r="BM4918" s="137">
        <f t="shared" si="746"/>
        <v>4.9381799570177745E-4</v>
      </c>
      <c r="BN4918" s="137">
        <f t="shared" si="747"/>
        <v>1.299038516783149E-6</v>
      </c>
      <c r="BO4918" s="137">
        <f t="shared" si="748"/>
        <v>1.299038516783149E-6</v>
      </c>
      <c r="BP4918" s="137" t="str">
        <f t="shared" si="744"/>
        <v/>
      </c>
    </row>
    <row r="4919" spans="63:68" ht="20.100000000000001" customHeight="1" x14ac:dyDescent="0.25">
      <c r="BK4919" s="137">
        <v>4072</v>
      </c>
      <c r="BL4919" s="137">
        <f t="shared" si="745"/>
        <v>26.054399999998175</v>
      </c>
      <c r="BM4919" s="137">
        <f t="shared" si="746"/>
        <v>4.925189571849943E-4</v>
      </c>
      <c r="BN4919" s="137">
        <f t="shared" si="747"/>
        <v>1.2956836722978178E-6</v>
      </c>
      <c r="BO4919" s="137">
        <f t="shared" si="748"/>
        <v>1.2956836722978178E-6</v>
      </c>
      <c r="BP4919" s="137" t="str">
        <f t="shared" si="744"/>
        <v/>
      </c>
    </row>
    <row r="4920" spans="63:68" ht="20.100000000000001" customHeight="1" x14ac:dyDescent="0.25">
      <c r="BK4920" s="137">
        <v>4073</v>
      </c>
      <c r="BL4920" s="137">
        <f t="shared" si="745"/>
        <v>26.060799999998174</v>
      </c>
      <c r="BM4920" s="137">
        <f t="shared" si="746"/>
        <v>4.9122327351269648E-4</v>
      </c>
      <c r="BN4920" s="137">
        <f t="shared" si="747"/>
        <v>1.2923372970009448E-6</v>
      </c>
      <c r="BO4920" s="137">
        <f t="shared" si="748"/>
        <v>1.2923372970009448E-6</v>
      </c>
      <c r="BP4920" s="137" t="str">
        <f t="shared" si="744"/>
        <v/>
      </c>
    </row>
    <row r="4921" spans="63:68" ht="20.100000000000001" customHeight="1" x14ac:dyDescent="0.25">
      <c r="BK4921" s="137">
        <v>4074</v>
      </c>
      <c r="BL4921" s="137">
        <f t="shared" si="745"/>
        <v>26.067199999998174</v>
      </c>
      <c r="BM4921" s="137">
        <f t="shared" si="746"/>
        <v>4.8993093621569554E-4</v>
      </c>
      <c r="BN4921" s="137">
        <f t="shared" si="747"/>
        <v>1.2889993701213848E-6</v>
      </c>
      <c r="BO4921" s="137">
        <f t="shared" si="748"/>
        <v>1.2889993701213848E-6</v>
      </c>
      <c r="BP4921" s="137" t="str">
        <f t="shared" si="744"/>
        <v/>
      </c>
    </row>
    <row r="4922" spans="63:68" ht="20.100000000000001" customHeight="1" x14ac:dyDescent="0.25">
      <c r="BK4922" s="137">
        <v>4075</v>
      </c>
      <c r="BL4922" s="137">
        <f t="shared" si="745"/>
        <v>26.073599999998173</v>
      </c>
      <c r="BM4922" s="137">
        <f t="shared" si="746"/>
        <v>4.8864193684557415E-4</v>
      </c>
      <c r="BN4922" s="137">
        <f t="shared" si="747"/>
        <v>1.2856698709407389E-6</v>
      </c>
      <c r="BO4922" s="137">
        <f t="shared" si="748"/>
        <v>1.2856698709407389E-6</v>
      </c>
      <c r="BP4922" s="137" t="str">
        <f t="shared" si="744"/>
        <v/>
      </c>
    </row>
    <row r="4923" spans="63:68" ht="20.100000000000001" customHeight="1" x14ac:dyDescent="0.25">
      <c r="BK4923" s="137">
        <v>4076</v>
      </c>
      <c r="BL4923" s="137">
        <f t="shared" si="745"/>
        <v>26.079999999998172</v>
      </c>
      <c r="BM4923" s="137">
        <f t="shared" si="746"/>
        <v>4.8735626697463341E-4</v>
      </c>
      <c r="BN4923" s="137">
        <f t="shared" si="747"/>
        <v>1.282348778784085E-6</v>
      </c>
      <c r="BO4923" s="137">
        <f t="shared" si="748"/>
        <v>1.282348778784085E-6</v>
      </c>
      <c r="BP4923" s="137" t="str">
        <f t="shared" si="744"/>
        <v/>
      </c>
    </row>
    <row r="4924" spans="63:68" ht="20.100000000000001" customHeight="1" x14ac:dyDescent="0.25">
      <c r="BK4924" s="137">
        <v>4077</v>
      </c>
      <c r="BL4924" s="137">
        <f t="shared" si="745"/>
        <v>26.086399999998171</v>
      </c>
      <c r="BM4924" s="137">
        <f t="shared" si="746"/>
        <v>4.8607391819584933E-4</v>
      </c>
      <c r="BN4924" s="137">
        <f t="shared" si="747"/>
        <v>1.279036073030006E-6</v>
      </c>
      <c r="BO4924" s="137">
        <f t="shared" si="748"/>
        <v>1.279036073030006E-6</v>
      </c>
      <c r="BP4924" s="137" t="str">
        <f t="shared" si="744"/>
        <v/>
      </c>
    </row>
    <row r="4925" spans="63:68" ht="20.100000000000001" customHeight="1" x14ac:dyDescent="0.25">
      <c r="BK4925" s="137">
        <v>4078</v>
      </c>
      <c r="BL4925" s="137">
        <f t="shared" si="745"/>
        <v>26.092799999998171</v>
      </c>
      <c r="BM4925" s="137">
        <f t="shared" si="746"/>
        <v>4.8479488212281932E-4</v>
      </c>
      <c r="BN4925" s="137">
        <f t="shared" si="747"/>
        <v>1.2757317331024589E-6</v>
      </c>
      <c r="BO4925" s="137">
        <f t="shared" si="748"/>
        <v>1.2757317331024589E-6</v>
      </c>
      <c r="BP4925" s="137" t="str">
        <f t="shared" si="744"/>
        <v/>
      </c>
    </row>
    <row r="4926" spans="63:68" ht="20.100000000000001" customHeight="1" x14ac:dyDescent="0.25">
      <c r="BK4926" s="137">
        <v>4079</v>
      </c>
      <c r="BL4926" s="137">
        <f t="shared" si="745"/>
        <v>26.09919999999817</v>
      </c>
      <c r="BM4926" s="137">
        <f t="shared" si="746"/>
        <v>4.8351915038971686E-4</v>
      </c>
      <c r="BN4926" s="137">
        <f t="shared" si="747"/>
        <v>1.2724357384770631E-6</v>
      </c>
      <c r="BO4926" s="137">
        <f t="shared" si="748"/>
        <v>1.2724357384770631E-6</v>
      </c>
      <c r="BP4926" s="137" t="str">
        <f t="shared" si="744"/>
        <v/>
      </c>
    </row>
    <row r="4927" spans="63:68" ht="20.100000000000001" customHeight="1" x14ac:dyDescent="0.25">
      <c r="BK4927" s="137">
        <v>4080</v>
      </c>
      <c r="BL4927" s="137">
        <f t="shared" si="745"/>
        <v>26.105599999998169</v>
      </c>
      <c r="BM4927" s="137">
        <f t="shared" si="746"/>
        <v>4.822467146512398E-4</v>
      </c>
      <c r="BN4927" s="137">
        <f t="shared" si="747"/>
        <v>1.269148068676004E-6</v>
      </c>
      <c r="BO4927" s="137">
        <f t="shared" si="748"/>
        <v>1.269148068676004E-6</v>
      </c>
      <c r="BP4927" s="137" t="str">
        <f t="shared" si="744"/>
        <v/>
      </c>
    </row>
    <row r="4928" spans="63:68" ht="20.100000000000001" customHeight="1" x14ac:dyDescent="0.25">
      <c r="BK4928" s="137">
        <v>4081</v>
      </c>
      <c r="BL4928" s="137">
        <f t="shared" si="745"/>
        <v>26.111999999998169</v>
      </c>
      <c r="BM4928" s="137">
        <f t="shared" si="746"/>
        <v>4.809775665825638E-4</v>
      </c>
      <c r="BN4928" s="137">
        <f t="shared" si="747"/>
        <v>1.265868703268576E-6</v>
      </c>
      <c r="BO4928" s="137">
        <f t="shared" si="748"/>
        <v>1.265868703268576E-6</v>
      </c>
      <c r="BP4928" s="137" t="str">
        <f t="shared" si="744"/>
        <v/>
      </c>
    </row>
    <row r="4929" spans="63:68" ht="20.100000000000001" customHeight="1" x14ac:dyDescent="0.25">
      <c r="BK4929" s="137">
        <v>4082</v>
      </c>
      <c r="BL4929" s="137">
        <f t="shared" si="745"/>
        <v>26.118399999998168</v>
      </c>
      <c r="BM4929" s="137">
        <f t="shared" si="746"/>
        <v>4.7971169787929522E-4</v>
      </c>
      <c r="BN4929" s="137">
        <f t="shared" si="747"/>
        <v>1.2625976218764946E-6</v>
      </c>
      <c r="BO4929" s="137">
        <f t="shared" si="748"/>
        <v>1.2625976218764946E-6</v>
      </c>
      <c r="BP4929" s="137" t="str">
        <f t="shared" si="744"/>
        <v/>
      </c>
    </row>
    <row r="4930" spans="63:68" ht="20.100000000000001" customHeight="1" x14ac:dyDescent="0.25">
      <c r="BK4930" s="137">
        <v>4083</v>
      </c>
      <c r="BL4930" s="137">
        <f t="shared" si="745"/>
        <v>26.124799999998167</v>
      </c>
      <c r="BM4930" s="137">
        <f t="shared" si="746"/>
        <v>4.7844910025741873E-4</v>
      </c>
      <c r="BN4930" s="137">
        <f t="shared" si="747"/>
        <v>1.2593348041642469E-6</v>
      </c>
      <c r="BO4930" s="137">
        <f t="shared" si="748"/>
        <v>1.2593348041642469E-6</v>
      </c>
      <c r="BP4930" s="137" t="str">
        <f t="shared" si="744"/>
        <v/>
      </c>
    </row>
    <row r="4931" spans="63:68" ht="20.100000000000001" customHeight="1" x14ac:dyDescent="0.25">
      <c r="BK4931" s="137">
        <v>4084</v>
      </c>
      <c r="BL4931" s="137">
        <f t="shared" si="745"/>
        <v>26.131199999998167</v>
      </c>
      <c r="BM4931" s="137">
        <f t="shared" si="746"/>
        <v>4.7718976545325448E-4</v>
      </c>
      <c r="BN4931" s="137">
        <f t="shared" si="747"/>
        <v>1.2560802298486329E-6</v>
      </c>
      <c r="BO4931" s="137">
        <f t="shared" si="748"/>
        <v>1.2560802298486329E-6</v>
      </c>
      <c r="BP4931" s="137" t="str">
        <f t="shared" si="744"/>
        <v/>
      </c>
    </row>
    <row r="4932" spans="63:68" ht="20.100000000000001" customHeight="1" x14ac:dyDescent="0.25">
      <c r="BK4932" s="137">
        <v>4085</v>
      </c>
      <c r="BL4932" s="137">
        <f t="shared" si="745"/>
        <v>26.137599999998166</v>
      </c>
      <c r="BM4932" s="137">
        <f t="shared" si="746"/>
        <v>4.7593368522340585E-4</v>
      </c>
      <c r="BN4932" s="137">
        <f t="shared" si="747"/>
        <v>1.2528338786942116E-6</v>
      </c>
      <c r="BO4932" s="137">
        <f t="shared" si="748"/>
        <v>1.2528338786942116E-6</v>
      </c>
      <c r="BP4932" s="137" t="str">
        <f t="shared" si="744"/>
        <v/>
      </c>
    </row>
    <row r="4933" spans="63:68" ht="20.100000000000001" customHeight="1" x14ac:dyDescent="0.25">
      <c r="BK4933" s="137">
        <v>4086</v>
      </c>
      <c r="BL4933" s="137">
        <f t="shared" si="745"/>
        <v>26.143999999998165</v>
      </c>
      <c r="BM4933" s="137">
        <f t="shared" si="746"/>
        <v>4.7468085134471164E-4</v>
      </c>
      <c r="BN4933" s="137">
        <f t="shared" si="747"/>
        <v>1.2495957305084767E-6</v>
      </c>
      <c r="BO4933" s="137">
        <f t="shared" si="748"/>
        <v>1.2495957305084767E-6</v>
      </c>
      <c r="BP4933" s="137" t="str">
        <f t="shared" si="744"/>
        <v/>
      </c>
    </row>
    <row r="4934" spans="63:68" ht="20.100000000000001" customHeight="1" x14ac:dyDescent="0.25">
      <c r="BK4934" s="137">
        <v>4087</v>
      </c>
      <c r="BL4934" s="137">
        <f t="shared" si="745"/>
        <v>26.150399999998164</v>
      </c>
      <c r="BM4934" s="137">
        <f t="shared" si="746"/>
        <v>4.7343125561420316E-4</v>
      </c>
      <c r="BN4934" s="137">
        <f t="shared" si="747"/>
        <v>1.246365765153511E-6</v>
      </c>
      <c r="BO4934" s="137">
        <f t="shared" si="748"/>
        <v>1.246365765153511E-6</v>
      </c>
      <c r="BP4934" s="137" t="str">
        <f t="shared" si="744"/>
        <v/>
      </c>
    </row>
    <row r="4935" spans="63:68" ht="20.100000000000001" customHeight="1" x14ac:dyDescent="0.25">
      <c r="BK4935" s="137">
        <v>4088</v>
      </c>
      <c r="BL4935" s="137">
        <f t="shared" si="745"/>
        <v>26.156799999998164</v>
      </c>
      <c r="BM4935" s="137">
        <f t="shared" si="746"/>
        <v>4.7218488984904965E-4</v>
      </c>
      <c r="BN4935" s="137">
        <f t="shared" si="747"/>
        <v>1.2431439625344948E-6</v>
      </c>
      <c r="BO4935" s="137">
        <f t="shared" si="748"/>
        <v>1.2431439625344948E-6</v>
      </c>
      <c r="BP4935" s="137" t="str">
        <f t="shared" si="744"/>
        <v/>
      </c>
    </row>
    <row r="4936" spans="63:68" ht="20.100000000000001" customHeight="1" x14ac:dyDescent="0.25">
      <c r="BK4936" s="137">
        <v>4089</v>
      </c>
      <c r="BL4936" s="137">
        <f t="shared" si="745"/>
        <v>26.163199999998163</v>
      </c>
      <c r="BM4936" s="137">
        <f t="shared" si="746"/>
        <v>4.7094174588651515E-4</v>
      </c>
      <c r="BN4936" s="137">
        <f t="shared" si="747"/>
        <v>1.2399303026048008E-6</v>
      </c>
      <c r="BO4936" s="137">
        <f t="shared" si="748"/>
        <v>1.2399303026048008E-6</v>
      </c>
      <c r="BP4936" s="137" t="str">
        <f t="shared" si="744"/>
        <v/>
      </c>
    </row>
    <row r="4937" spans="63:68" ht="20.100000000000001" customHeight="1" x14ac:dyDescent="0.25">
      <c r="BK4937" s="137">
        <v>4090</v>
      </c>
      <c r="BL4937" s="137">
        <f t="shared" si="745"/>
        <v>26.169599999998162</v>
      </c>
      <c r="BM4937" s="137">
        <f t="shared" si="746"/>
        <v>4.6970181558391035E-4</v>
      </c>
      <c r="BN4937" s="137">
        <f t="shared" si="747"/>
        <v>1.2367247653661574E-6</v>
      </c>
      <c r="BO4937" s="137">
        <f t="shared" si="748"/>
        <v>1.2367247653661574E-6</v>
      </c>
      <c r="BP4937" s="137" t="str">
        <f t="shared" si="744"/>
        <v/>
      </c>
    </row>
    <row r="4938" spans="63:68" ht="20.100000000000001" customHeight="1" x14ac:dyDescent="0.25">
      <c r="BK4938" s="137">
        <v>4091</v>
      </c>
      <c r="BL4938" s="137">
        <f t="shared" si="745"/>
        <v>26.175999999998162</v>
      </c>
      <c r="BM4938" s="137">
        <f t="shared" si="746"/>
        <v>4.6846509081854419E-4</v>
      </c>
      <c r="BN4938" s="137">
        <f t="shared" si="747"/>
        <v>1.2335273308679436E-6</v>
      </c>
      <c r="BO4938" s="137">
        <f t="shared" si="748"/>
        <v>1.2335273308679436E-6</v>
      </c>
      <c r="BP4938" s="137" t="str">
        <f t="shared" si="744"/>
        <v/>
      </c>
    </row>
    <row r="4939" spans="63:68" ht="20.100000000000001" customHeight="1" x14ac:dyDescent="0.25">
      <c r="BK4939" s="137">
        <v>4092</v>
      </c>
      <c r="BL4939" s="137">
        <f t="shared" si="745"/>
        <v>26.182399999998161</v>
      </c>
      <c r="BM4939" s="137">
        <f t="shared" si="746"/>
        <v>4.6723156348767625E-4</v>
      </c>
      <c r="BN4939" s="137">
        <f t="shared" si="747"/>
        <v>1.2303379792031775E-6</v>
      </c>
      <c r="BO4939" s="137">
        <f t="shared" si="748"/>
        <v>1.2303379792031775E-6</v>
      </c>
      <c r="BP4939" s="137" t="str">
        <f t="shared" si="744"/>
        <v/>
      </c>
    </row>
    <row r="4940" spans="63:68" ht="20.100000000000001" customHeight="1" x14ac:dyDescent="0.25">
      <c r="BK4940" s="137">
        <v>4093</v>
      </c>
      <c r="BL4940" s="137">
        <f t="shared" si="745"/>
        <v>26.18879999999816</v>
      </c>
      <c r="BM4940" s="137">
        <f t="shared" si="746"/>
        <v>4.6600122550847307E-4</v>
      </c>
      <c r="BN4940" s="137">
        <f t="shared" si="747"/>
        <v>1.2271566905185994E-6</v>
      </c>
      <c r="BO4940" s="137">
        <f t="shared" si="748"/>
        <v>1.2271566905185994E-6</v>
      </c>
      <c r="BP4940" s="137" t="str">
        <f t="shared" si="744"/>
        <v/>
      </c>
    </row>
    <row r="4941" spans="63:68" ht="20.100000000000001" customHeight="1" x14ac:dyDescent="0.25">
      <c r="BK4941" s="137">
        <v>4094</v>
      </c>
      <c r="BL4941" s="137">
        <f t="shared" si="745"/>
        <v>26.19519999999816</v>
      </c>
      <c r="BM4941" s="137">
        <f t="shared" si="746"/>
        <v>4.6477406881795447E-4</v>
      </c>
      <c r="BN4941" s="137">
        <f t="shared" si="747"/>
        <v>1.2239834450016073E-6</v>
      </c>
      <c r="BO4941" s="137">
        <f t="shared" si="748"/>
        <v>1.2239834450016073E-6</v>
      </c>
      <c r="BP4941" s="137" t="str">
        <f t="shared" si="744"/>
        <v/>
      </c>
    </row>
    <row r="4942" spans="63:68" ht="20.100000000000001" customHeight="1" x14ac:dyDescent="0.25">
      <c r="BK4942" s="137">
        <v>4095</v>
      </c>
      <c r="BL4942" s="137">
        <f t="shared" si="745"/>
        <v>26.201599999998159</v>
      </c>
      <c r="BM4942" s="137">
        <f t="shared" si="746"/>
        <v>4.6355008537295287E-4</v>
      </c>
      <c r="BN4942" s="137">
        <f t="shared" si="747"/>
        <v>1.2208182228887134E-6</v>
      </c>
      <c r="BO4942" s="137">
        <f t="shared" si="748"/>
        <v>1.2208182228887134E-6</v>
      </c>
      <c r="BP4942" s="137" t="str">
        <f t="shared" si="744"/>
        <v/>
      </c>
    </row>
    <row r="4943" spans="63:68" ht="20.100000000000001" customHeight="1" x14ac:dyDescent="0.25">
      <c r="BK4943" s="137">
        <v>4096</v>
      </c>
      <c r="BL4943" s="137">
        <f t="shared" si="745"/>
        <v>26.207999999998158</v>
      </c>
      <c r="BM4943" s="137">
        <f t="shared" si="746"/>
        <v>4.6232926715006415E-4</v>
      </c>
      <c r="BN4943" s="137">
        <f t="shared" si="747"/>
        <v>1.2176610044638096E-6</v>
      </c>
      <c r="BO4943" s="137">
        <f t="shared" si="748"/>
        <v>1.2176610044638096E-6</v>
      </c>
      <c r="BP4943" s="137" t="str">
        <f t="shared" si="744"/>
        <v/>
      </c>
    </row>
    <row r="4944" spans="63:68" ht="20.100000000000001" customHeight="1" x14ac:dyDescent="0.25">
      <c r="BK4944" s="137">
        <v>4097</v>
      </c>
      <c r="BL4944" s="137">
        <f t="shared" si="745"/>
        <v>26.214399999998157</v>
      </c>
      <c r="BM4944" s="137">
        <f t="shared" si="746"/>
        <v>4.6111160614560034E-4</v>
      </c>
      <c r="BN4944" s="137">
        <f t="shared" si="747"/>
        <v>1.2145117700588723E-6</v>
      </c>
      <c r="BO4944" s="137">
        <f t="shared" si="748"/>
        <v>1.2145117700588723E-6</v>
      </c>
      <c r="BP4944" s="137" t="str">
        <f t="shared" ref="BP4944:BP5007" si="749">IF($BM4944&lt;(1-$BI$860),$BN4944,"")</f>
        <v/>
      </c>
    </row>
    <row r="4945" spans="63:68" ht="20.100000000000001" customHeight="1" x14ac:dyDescent="0.25">
      <c r="BK4945" s="137">
        <v>4098</v>
      </c>
      <c r="BL4945" s="137">
        <f t="shared" si="745"/>
        <v>26.220799999998157</v>
      </c>
      <c r="BM4945" s="137">
        <f t="shared" si="746"/>
        <v>4.5989709437554147E-4</v>
      </c>
      <c r="BN4945" s="137">
        <f t="shared" si="747"/>
        <v>1.2113705000464268E-6</v>
      </c>
      <c r="BO4945" s="137">
        <f t="shared" si="748"/>
        <v>1.2113705000464268E-6</v>
      </c>
      <c r="BP4945" s="137" t="str">
        <f t="shared" si="749"/>
        <v/>
      </c>
    </row>
    <row r="4946" spans="63:68" ht="20.100000000000001" customHeight="1" x14ac:dyDescent="0.25">
      <c r="BK4946" s="137">
        <v>4099</v>
      </c>
      <c r="BL4946" s="137">
        <f t="shared" si="745"/>
        <v>26.227199999998156</v>
      </c>
      <c r="BM4946" s="137">
        <f t="shared" si="746"/>
        <v>4.5868572387549504E-4</v>
      </c>
      <c r="BN4946" s="137">
        <f t="shared" si="747"/>
        <v>1.2082371748533172E-6</v>
      </c>
      <c r="BO4946" s="137">
        <f t="shared" si="748"/>
        <v>1.2082371748533172E-6</v>
      </c>
      <c r="BP4946" s="137" t="str">
        <f t="shared" si="749"/>
        <v/>
      </c>
    </row>
    <row r="4947" spans="63:68" ht="20.100000000000001" customHeight="1" x14ac:dyDescent="0.25">
      <c r="BK4947" s="137">
        <v>4100</v>
      </c>
      <c r="BL4947" s="137">
        <f t="shared" si="745"/>
        <v>26.233599999998155</v>
      </c>
      <c r="BM4947" s="137">
        <f t="shared" si="746"/>
        <v>4.5747748670064173E-4</v>
      </c>
      <c r="BN4947" s="137">
        <f t="shared" si="747"/>
        <v>1.2051117749480749E-6</v>
      </c>
      <c r="BO4947" s="137">
        <f t="shared" si="748"/>
        <v>1.2051117749480749E-6</v>
      </c>
      <c r="BP4947" s="137" t="str">
        <f t="shared" si="749"/>
        <v/>
      </c>
    </row>
    <row r="4948" spans="63:68" ht="20.100000000000001" customHeight="1" x14ac:dyDescent="0.25">
      <c r="BK4948" s="137">
        <v>4101</v>
      </c>
      <c r="BL4948" s="137">
        <f t="shared" si="745"/>
        <v>26.239999999998155</v>
      </c>
      <c r="BM4948" s="137">
        <f t="shared" si="746"/>
        <v>4.5627237492569365E-4</v>
      </c>
      <c r="BN4948" s="137">
        <f t="shared" si="747"/>
        <v>1.201994280844497E-6</v>
      </c>
      <c r="BO4948" s="137">
        <f t="shared" si="748"/>
        <v>1.201994280844497E-6</v>
      </c>
      <c r="BP4948" s="137" t="str">
        <f t="shared" si="749"/>
        <v/>
      </c>
    </row>
    <row r="4949" spans="63:68" ht="20.100000000000001" customHeight="1" x14ac:dyDescent="0.25">
      <c r="BK4949" s="137">
        <v>4102</v>
      </c>
      <c r="BL4949" s="137">
        <f t="shared" si="745"/>
        <v>26.246399999998154</v>
      </c>
      <c r="BM4949" s="137">
        <f t="shared" si="746"/>
        <v>4.5507038064484916E-4</v>
      </c>
      <c r="BN4949" s="137">
        <f t="shared" si="747"/>
        <v>1.1988846731070669E-6</v>
      </c>
      <c r="BO4949" s="137">
        <f t="shared" si="748"/>
        <v>1.1988846731070669E-6</v>
      </c>
      <c r="BP4949" s="137" t="str">
        <f t="shared" si="749"/>
        <v/>
      </c>
    </row>
    <row r="4950" spans="63:68" ht="20.100000000000001" customHeight="1" x14ac:dyDescent="0.25">
      <c r="BK4950" s="137">
        <v>4103</v>
      </c>
      <c r="BL4950" s="137">
        <f t="shared" si="745"/>
        <v>26.252799999998153</v>
      </c>
      <c r="BM4950" s="137">
        <f t="shared" si="746"/>
        <v>4.5387149597174209E-4</v>
      </c>
      <c r="BN4950" s="137">
        <f t="shared" si="747"/>
        <v>1.1957829323412509E-6</v>
      </c>
      <c r="BO4950" s="137">
        <f t="shared" si="748"/>
        <v>1.1957829323412509E-6</v>
      </c>
      <c r="BP4950" s="137" t="str">
        <f t="shared" si="749"/>
        <v/>
      </c>
    </row>
    <row r="4951" spans="63:68" ht="20.100000000000001" customHeight="1" x14ac:dyDescent="0.25">
      <c r="BK4951" s="137">
        <v>4104</v>
      </c>
      <c r="BL4951" s="137">
        <f t="shared" si="745"/>
        <v>26.259199999998152</v>
      </c>
      <c r="BM4951" s="137">
        <f t="shared" si="746"/>
        <v>4.5267571303940084E-4</v>
      </c>
      <c r="BN4951" s="137">
        <f t="shared" si="747"/>
        <v>1.192689039203527E-6</v>
      </c>
      <c r="BO4951" s="137">
        <f t="shared" si="748"/>
        <v>1.192689039203527E-6</v>
      </c>
      <c r="BP4951" s="137" t="str">
        <f t="shared" si="749"/>
        <v/>
      </c>
    </row>
    <row r="4952" spans="63:68" ht="20.100000000000001" customHeight="1" x14ac:dyDescent="0.25">
      <c r="BK4952" s="137">
        <v>4105</v>
      </c>
      <c r="BL4952" s="137">
        <f t="shared" si="745"/>
        <v>26.265599999998152</v>
      </c>
      <c r="BM4952" s="137">
        <f t="shared" si="746"/>
        <v>4.5148302400019731E-4</v>
      </c>
      <c r="BN4952" s="137">
        <f t="shared" si="747"/>
        <v>1.1896029743903801E-6</v>
      </c>
      <c r="BO4952" s="137">
        <f t="shared" si="748"/>
        <v>1.1896029743903801E-6</v>
      </c>
      <c r="BP4952" s="137" t="str">
        <f t="shared" si="749"/>
        <v/>
      </c>
    </row>
    <row r="4953" spans="63:68" ht="20.100000000000001" customHeight="1" x14ac:dyDescent="0.25">
      <c r="BK4953" s="137">
        <v>4106</v>
      </c>
      <c r="BL4953" s="137">
        <f t="shared" si="745"/>
        <v>26.271999999998151</v>
      </c>
      <c r="BM4953" s="137">
        <f t="shared" si="746"/>
        <v>4.5029342102580693E-4</v>
      </c>
      <c r="BN4953" s="137">
        <f t="shared" si="747"/>
        <v>1.1865247186498493E-6</v>
      </c>
      <c r="BO4953" s="137">
        <f t="shared" si="748"/>
        <v>1.1865247186498493E-6</v>
      </c>
      <c r="BP4953" s="137" t="str">
        <f t="shared" si="749"/>
        <v/>
      </c>
    </row>
    <row r="4954" spans="63:68" ht="20.100000000000001" customHeight="1" x14ac:dyDescent="0.25">
      <c r="BK4954" s="137">
        <v>4107</v>
      </c>
      <c r="BL4954" s="137">
        <f t="shared" si="745"/>
        <v>26.27839999999815</v>
      </c>
      <c r="BM4954" s="137">
        <f t="shared" si="746"/>
        <v>4.4910689630715708E-4</v>
      </c>
      <c r="BN4954" s="137">
        <f t="shared" si="747"/>
        <v>1.1834542527709561E-6</v>
      </c>
      <c r="BO4954" s="137">
        <f t="shared" si="748"/>
        <v>1.1834542527709561E-6</v>
      </c>
      <c r="BP4954" s="137" t="str">
        <f t="shared" si="749"/>
        <v/>
      </c>
    </row>
    <row r="4955" spans="63:68" ht="20.100000000000001" customHeight="1" x14ac:dyDescent="0.25">
      <c r="BK4955" s="137">
        <v>4108</v>
      </c>
      <c r="BL4955" s="137">
        <f t="shared" si="745"/>
        <v>26.28479999999815</v>
      </c>
      <c r="BM4955" s="137">
        <f t="shared" si="746"/>
        <v>4.4792344205438613E-4</v>
      </c>
      <c r="BN4955" s="137">
        <f t="shared" si="747"/>
        <v>1.180391557591403E-6</v>
      </c>
      <c r="BO4955" s="137">
        <f t="shared" si="748"/>
        <v>1.180391557591403E-6</v>
      </c>
      <c r="BP4955" s="137" t="str">
        <f t="shared" si="749"/>
        <v/>
      </c>
    </row>
    <row r="4956" spans="63:68" ht="20.100000000000001" customHeight="1" x14ac:dyDescent="0.25">
      <c r="BK4956" s="137">
        <v>4109</v>
      </c>
      <c r="BL4956" s="137">
        <f t="shared" si="745"/>
        <v>26.291199999998149</v>
      </c>
      <c r="BM4956" s="137">
        <f t="shared" si="746"/>
        <v>4.4674305049679472E-4</v>
      </c>
      <c r="BN4956" s="137">
        <f t="shared" si="747"/>
        <v>1.1773366139923146E-6</v>
      </c>
      <c r="BO4956" s="137">
        <f t="shared" si="748"/>
        <v>1.1773366139923146E-6</v>
      </c>
      <c r="BP4956" s="137" t="str">
        <f t="shared" si="749"/>
        <v/>
      </c>
    </row>
    <row r="4957" spans="63:68" ht="20.100000000000001" customHeight="1" x14ac:dyDescent="0.25">
      <c r="BK4957" s="137">
        <v>4110</v>
      </c>
      <c r="BL4957" s="137">
        <f t="shared" si="745"/>
        <v>26.297599999998148</v>
      </c>
      <c r="BM4957" s="137">
        <f t="shared" si="746"/>
        <v>4.4556571388280241E-4</v>
      </c>
      <c r="BN4957" s="137">
        <f t="shared" si="747"/>
        <v>1.1742894029007859E-6</v>
      </c>
      <c r="BO4957" s="137">
        <f t="shared" si="748"/>
        <v>1.1742894029007859E-6</v>
      </c>
      <c r="BP4957" s="137" t="str">
        <f t="shared" si="749"/>
        <v/>
      </c>
    </row>
    <row r="4958" spans="63:68" ht="20.100000000000001" customHeight="1" x14ac:dyDescent="0.25">
      <c r="BK4958" s="137">
        <v>4111</v>
      </c>
      <c r="BL4958" s="137">
        <f t="shared" si="745"/>
        <v>26.303999999998148</v>
      </c>
      <c r="BM4958" s="137">
        <f t="shared" si="746"/>
        <v>4.4439142447990162E-4</v>
      </c>
      <c r="BN4958" s="137">
        <f t="shared" si="747"/>
        <v>1.1712499052906949E-6</v>
      </c>
      <c r="BO4958" s="137">
        <f t="shared" si="748"/>
        <v>1.1712499052906949E-6</v>
      </c>
      <c r="BP4958" s="137" t="str">
        <f t="shared" si="749"/>
        <v/>
      </c>
    </row>
    <row r="4959" spans="63:68" ht="20.100000000000001" customHeight="1" x14ac:dyDescent="0.25">
      <c r="BK4959" s="137">
        <v>4112</v>
      </c>
      <c r="BL4959" s="137">
        <f t="shared" si="745"/>
        <v>26.310399999998147</v>
      </c>
      <c r="BM4959" s="137">
        <f t="shared" si="746"/>
        <v>4.4322017457461093E-4</v>
      </c>
      <c r="BN4959" s="137">
        <f t="shared" si="747"/>
        <v>1.1682181021781496E-6</v>
      </c>
      <c r="BO4959" s="137">
        <f t="shared" si="748"/>
        <v>1.1682181021781496E-6</v>
      </c>
      <c r="BP4959" s="137" t="str">
        <f t="shared" si="749"/>
        <v/>
      </c>
    </row>
    <row r="4960" spans="63:68" ht="20.100000000000001" customHeight="1" x14ac:dyDescent="0.25">
      <c r="BK4960" s="137">
        <v>4113</v>
      </c>
      <c r="BL4960" s="137">
        <f t="shared" si="745"/>
        <v>26.316799999998146</v>
      </c>
      <c r="BM4960" s="137">
        <f t="shared" si="746"/>
        <v>4.4205195647243278E-4</v>
      </c>
      <c r="BN4960" s="137">
        <f t="shared" si="747"/>
        <v>1.1651939746253905E-6</v>
      </c>
      <c r="BO4960" s="137">
        <f t="shared" si="748"/>
        <v>1.1651939746253905E-6</v>
      </c>
      <c r="BP4960" s="137" t="str">
        <f t="shared" si="749"/>
        <v/>
      </c>
    </row>
    <row r="4961" spans="63:68" ht="20.100000000000001" customHeight="1" x14ac:dyDescent="0.25">
      <c r="BK4961" s="137">
        <v>4114</v>
      </c>
      <c r="BL4961" s="137">
        <f t="shared" si="745"/>
        <v>26.323199999998145</v>
      </c>
      <c r="BM4961" s="137">
        <f t="shared" si="746"/>
        <v>4.4088676249780739E-4</v>
      </c>
      <c r="BN4961" s="137">
        <f t="shared" si="747"/>
        <v>1.1621775037405743E-6</v>
      </c>
      <c r="BO4961" s="137">
        <f t="shared" si="748"/>
        <v>1.1621775037405743E-6</v>
      </c>
      <c r="BP4961" s="137" t="str">
        <f t="shared" si="749"/>
        <v/>
      </c>
    </row>
    <row r="4962" spans="63:68" ht="20.100000000000001" customHeight="1" x14ac:dyDescent="0.25">
      <c r="BK4962" s="137">
        <v>4115</v>
      </c>
      <c r="BL4962" s="137">
        <f t="shared" si="745"/>
        <v>26.329599999998145</v>
      </c>
      <c r="BM4962" s="137">
        <f t="shared" si="746"/>
        <v>4.3972458499406681E-4</v>
      </c>
      <c r="BN4962" s="137">
        <f t="shared" si="747"/>
        <v>1.1591686706766894E-6</v>
      </c>
      <c r="BO4962" s="137">
        <f t="shared" si="748"/>
        <v>1.1591686706766894E-6</v>
      </c>
      <c r="BP4962" s="137" t="str">
        <f t="shared" si="749"/>
        <v/>
      </c>
    </row>
    <row r="4963" spans="63:68" ht="20.100000000000001" customHeight="1" x14ac:dyDescent="0.25">
      <c r="BK4963" s="137">
        <v>4116</v>
      </c>
      <c r="BL4963" s="137">
        <f t="shared" si="745"/>
        <v>26.335999999998144</v>
      </c>
      <c r="BM4963" s="137">
        <f t="shared" si="746"/>
        <v>4.3856541632339012E-4</v>
      </c>
      <c r="BN4963" s="137">
        <f t="shared" si="747"/>
        <v>1.1561674566288455E-6</v>
      </c>
      <c r="BO4963" s="137">
        <f t="shared" si="748"/>
        <v>1.1561674566288455E-6</v>
      </c>
      <c r="BP4963" s="137" t="str">
        <f t="shared" si="749"/>
        <v/>
      </c>
    </row>
    <row r="4964" spans="63:68" ht="20.100000000000001" customHeight="1" x14ac:dyDescent="0.25">
      <c r="BK4964" s="137">
        <v>4117</v>
      </c>
      <c r="BL4964" s="137">
        <f t="shared" si="745"/>
        <v>26.342399999998143</v>
      </c>
      <c r="BM4964" s="137">
        <f t="shared" si="746"/>
        <v>4.3740924886676128E-4</v>
      </c>
      <c r="BN4964" s="137">
        <f t="shared" si="747"/>
        <v>1.1531738428396401E-6</v>
      </c>
      <c r="BO4964" s="137">
        <f t="shared" si="748"/>
        <v>1.1531738428396401E-6</v>
      </c>
      <c r="BP4964" s="137" t="str">
        <f t="shared" si="749"/>
        <v/>
      </c>
    </row>
    <row r="4965" spans="63:68" ht="20.100000000000001" customHeight="1" x14ac:dyDescent="0.25">
      <c r="BK4965" s="137">
        <v>4118</v>
      </c>
      <c r="BL4965" s="137">
        <f t="shared" ref="BL4965:BL5028" si="750">BL4964+$BO$845</f>
        <v>26.348799999998143</v>
      </c>
      <c r="BM4965" s="137">
        <f t="shared" ref="BM4965:BM5028" si="751">_xlfn.CHISQ.DIST.RT(BL4965,7)</f>
        <v>4.3625607502392164E-4</v>
      </c>
      <c r="BN4965" s="137">
        <f t="shared" ref="BN4965:BN5028" si="752">BM4965-BM4966</f>
        <v>1.150187810595039E-6</v>
      </c>
      <c r="BO4965" s="137">
        <f t="shared" ref="BO4965:BO5028" si="753">IF(BM4965&lt;(1-$BI$852),BN4965,"")</f>
        <v>1.150187810595039E-6</v>
      </c>
      <c r="BP4965" s="137" t="str">
        <f t="shared" si="749"/>
        <v/>
      </c>
    </row>
    <row r="4966" spans="63:68" ht="20.100000000000001" customHeight="1" x14ac:dyDescent="0.25">
      <c r="BK4966" s="137">
        <v>4119</v>
      </c>
      <c r="BL4966" s="137">
        <f t="shared" si="750"/>
        <v>26.355199999998142</v>
      </c>
      <c r="BM4966" s="137">
        <f t="shared" si="751"/>
        <v>4.351058872133266E-4</v>
      </c>
      <c r="BN4966" s="137">
        <f t="shared" si="752"/>
        <v>1.1472093412263277E-6</v>
      </c>
      <c r="BO4966" s="137">
        <f t="shared" si="753"/>
        <v>1.1472093412263277E-6</v>
      </c>
      <c r="BP4966" s="137" t="str">
        <f t="shared" si="749"/>
        <v/>
      </c>
    </row>
    <row r="4967" spans="63:68" ht="20.100000000000001" customHeight="1" x14ac:dyDescent="0.25">
      <c r="BK4967" s="137">
        <v>4120</v>
      </c>
      <c r="BL4967" s="137">
        <f t="shared" si="750"/>
        <v>26.361599999998141</v>
      </c>
      <c r="BM4967" s="137">
        <f t="shared" si="751"/>
        <v>4.3395867787210027E-4</v>
      </c>
      <c r="BN4967" s="137">
        <f t="shared" si="752"/>
        <v>1.1442384161056661E-6</v>
      </c>
      <c r="BO4967" s="137">
        <f t="shared" si="753"/>
        <v>1.1442384161056661E-6</v>
      </c>
      <c r="BP4967" s="137" t="str">
        <f t="shared" si="749"/>
        <v/>
      </c>
    </row>
    <row r="4968" spans="63:68" ht="20.100000000000001" customHeight="1" x14ac:dyDescent="0.25">
      <c r="BK4968" s="137">
        <v>4121</v>
      </c>
      <c r="BL4968" s="137">
        <f t="shared" si="750"/>
        <v>26.36799999999814</v>
      </c>
      <c r="BM4968" s="137">
        <f t="shared" si="751"/>
        <v>4.328144394559946E-4</v>
      </c>
      <c r="BN4968" s="137">
        <f t="shared" si="752"/>
        <v>1.1412750166554125E-6</v>
      </c>
      <c r="BO4968" s="137">
        <f t="shared" si="753"/>
        <v>1.1412750166554125E-6</v>
      </c>
      <c r="BP4968" s="137" t="str">
        <f t="shared" si="749"/>
        <v/>
      </c>
    </row>
    <row r="4969" spans="63:68" ht="20.100000000000001" customHeight="1" x14ac:dyDescent="0.25">
      <c r="BK4969" s="137">
        <v>4122</v>
      </c>
      <c r="BL4969" s="137">
        <f t="shared" si="750"/>
        <v>26.37439999999814</v>
      </c>
      <c r="BM4969" s="137">
        <f t="shared" si="751"/>
        <v>4.3167316443933919E-4</v>
      </c>
      <c r="BN4969" s="137">
        <f t="shared" si="752"/>
        <v>1.1383191243356555E-6</v>
      </c>
      <c r="BO4969" s="137">
        <f t="shared" si="753"/>
        <v>1.1383191243356555E-6</v>
      </c>
      <c r="BP4969" s="137" t="str">
        <f t="shared" si="749"/>
        <v/>
      </c>
    </row>
    <row r="4970" spans="63:68" ht="20.100000000000001" customHeight="1" x14ac:dyDescent="0.25">
      <c r="BK4970" s="137">
        <v>4123</v>
      </c>
      <c r="BL4970" s="137">
        <f t="shared" si="750"/>
        <v>26.380799999998139</v>
      </c>
      <c r="BM4970" s="137">
        <f t="shared" si="751"/>
        <v>4.3053484531500354E-4</v>
      </c>
      <c r="BN4970" s="137">
        <f t="shared" si="752"/>
        <v>1.1353707206560319E-6</v>
      </c>
      <c r="BO4970" s="137">
        <f t="shared" si="753"/>
        <v>1.1353707206560319E-6</v>
      </c>
      <c r="BP4970" s="137" t="str">
        <f t="shared" si="749"/>
        <v/>
      </c>
    </row>
    <row r="4971" spans="63:68" ht="20.100000000000001" customHeight="1" x14ac:dyDescent="0.25">
      <c r="BK4971" s="137">
        <v>4124</v>
      </c>
      <c r="BL4971" s="137">
        <f t="shared" si="750"/>
        <v>26.387199999998138</v>
      </c>
      <c r="BM4971" s="137">
        <f t="shared" si="751"/>
        <v>4.293994745943475E-4</v>
      </c>
      <c r="BN4971" s="137">
        <f t="shared" si="752"/>
        <v>1.1324297871648302E-6</v>
      </c>
      <c r="BO4971" s="137">
        <f t="shared" si="753"/>
        <v>1.1324297871648302E-6</v>
      </c>
      <c r="BP4971" s="137" t="str">
        <f t="shared" si="749"/>
        <v/>
      </c>
    </row>
    <row r="4972" spans="63:68" ht="20.100000000000001" customHeight="1" x14ac:dyDescent="0.25">
      <c r="BK4972" s="137">
        <v>4125</v>
      </c>
      <c r="BL4972" s="137">
        <f t="shared" si="750"/>
        <v>26.393599999998138</v>
      </c>
      <c r="BM4972" s="137">
        <f t="shared" si="751"/>
        <v>4.2826704480718267E-4</v>
      </c>
      <c r="BN4972" s="137">
        <f t="shared" si="752"/>
        <v>1.1294963054590194E-6</v>
      </c>
      <c r="BO4972" s="137">
        <f t="shared" si="753"/>
        <v>1.1294963054590194E-6</v>
      </c>
      <c r="BP4972" s="137" t="str">
        <f t="shared" si="749"/>
        <v/>
      </c>
    </row>
    <row r="4973" spans="63:68" ht="20.100000000000001" customHeight="1" x14ac:dyDescent="0.25">
      <c r="BK4973" s="137">
        <v>4126</v>
      </c>
      <c r="BL4973" s="137">
        <f t="shared" si="750"/>
        <v>26.399999999998137</v>
      </c>
      <c r="BM4973" s="137">
        <f t="shared" si="751"/>
        <v>4.2713754850172365E-4</v>
      </c>
      <c r="BN4973" s="137">
        <f t="shared" si="752"/>
        <v>1.1265702571767685E-6</v>
      </c>
      <c r="BO4973" s="137">
        <f t="shared" si="753"/>
        <v>1.1265702571767685E-6</v>
      </c>
      <c r="BP4973" s="137" t="str">
        <f t="shared" si="749"/>
        <v/>
      </c>
    </row>
    <row r="4974" spans="63:68" ht="20.100000000000001" customHeight="1" x14ac:dyDescent="0.25">
      <c r="BK4974" s="137">
        <v>4127</v>
      </c>
      <c r="BL4974" s="137">
        <f t="shared" si="750"/>
        <v>26.406399999998136</v>
      </c>
      <c r="BM4974" s="137">
        <f t="shared" si="751"/>
        <v>4.2601097824454689E-4</v>
      </c>
      <c r="BN4974" s="137">
        <f t="shared" si="752"/>
        <v>1.1236516239985844E-6</v>
      </c>
      <c r="BO4974" s="137">
        <f t="shared" si="753"/>
        <v>1.1236516239985844E-6</v>
      </c>
      <c r="BP4974" s="137" t="str">
        <f t="shared" si="749"/>
        <v/>
      </c>
    </row>
    <row r="4975" spans="63:68" ht="20.100000000000001" customHeight="1" x14ac:dyDescent="0.25">
      <c r="BK4975" s="137">
        <v>4128</v>
      </c>
      <c r="BL4975" s="137">
        <f t="shared" si="750"/>
        <v>26.412799999998136</v>
      </c>
      <c r="BM4975" s="137">
        <f t="shared" si="751"/>
        <v>4.248873266205483E-4</v>
      </c>
      <c r="BN4975" s="137">
        <f t="shared" si="752"/>
        <v>1.1207403876513779E-6</v>
      </c>
      <c r="BO4975" s="137">
        <f t="shared" si="753"/>
        <v>1.1207403876513779E-6</v>
      </c>
      <c r="BP4975" s="137" t="str">
        <f t="shared" si="749"/>
        <v/>
      </c>
    </row>
    <row r="4976" spans="63:68" ht="20.100000000000001" customHeight="1" x14ac:dyDescent="0.25">
      <c r="BK4976" s="137">
        <v>4129</v>
      </c>
      <c r="BL4976" s="137">
        <f t="shared" si="750"/>
        <v>26.419199999998135</v>
      </c>
      <c r="BM4976" s="137">
        <f t="shared" si="751"/>
        <v>4.2376658623289692E-4</v>
      </c>
      <c r="BN4976" s="137">
        <f t="shared" si="752"/>
        <v>1.1178365299038015E-6</v>
      </c>
      <c r="BO4976" s="137">
        <f t="shared" si="753"/>
        <v>1.1178365299038015E-6</v>
      </c>
      <c r="BP4976" s="137" t="str">
        <f t="shared" si="749"/>
        <v/>
      </c>
    </row>
    <row r="4977" spans="63:68" ht="20.100000000000001" customHeight="1" x14ac:dyDescent="0.25">
      <c r="BK4977" s="137">
        <v>4130</v>
      </c>
      <c r="BL4977" s="137">
        <f t="shared" si="750"/>
        <v>26.425599999998134</v>
      </c>
      <c r="BM4977" s="137">
        <f t="shared" si="751"/>
        <v>4.2264874970299312E-4</v>
      </c>
      <c r="BN4977" s="137">
        <f t="shared" si="752"/>
        <v>1.114940032569448E-6</v>
      </c>
      <c r="BO4977" s="137">
        <f t="shared" si="753"/>
        <v>1.114940032569448E-6</v>
      </c>
      <c r="BP4977" s="137" t="str">
        <f t="shared" si="749"/>
        <v/>
      </c>
    </row>
    <row r="4978" spans="63:68" ht="20.100000000000001" customHeight="1" x14ac:dyDescent="0.25">
      <c r="BK4978" s="137">
        <v>4131</v>
      </c>
      <c r="BL4978" s="137">
        <f t="shared" si="750"/>
        <v>26.431999999998133</v>
      </c>
      <c r="BM4978" s="137">
        <f t="shared" si="751"/>
        <v>4.2153380967042367E-4</v>
      </c>
      <c r="BN4978" s="137">
        <f t="shared" si="752"/>
        <v>1.1120508775012668E-6</v>
      </c>
      <c r="BO4978" s="137">
        <f t="shared" si="753"/>
        <v>1.1120508775012668E-6</v>
      </c>
      <c r="BP4978" s="137" t="str">
        <f t="shared" si="749"/>
        <v/>
      </c>
    </row>
    <row r="4979" spans="63:68" ht="20.100000000000001" customHeight="1" x14ac:dyDescent="0.25">
      <c r="BK4979" s="137">
        <v>4132</v>
      </c>
      <c r="BL4979" s="137">
        <f t="shared" si="750"/>
        <v>26.438399999998133</v>
      </c>
      <c r="BM4979" s="137">
        <f t="shared" si="751"/>
        <v>4.2042175879292241E-4</v>
      </c>
      <c r="BN4979" s="137">
        <f t="shared" si="752"/>
        <v>1.1091690466002373E-6</v>
      </c>
      <c r="BO4979" s="137">
        <f t="shared" si="753"/>
        <v>1.1091690466002373E-6</v>
      </c>
      <c r="BP4979" s="137" t="str">
        <f t="shared" si="749"/>
        <v/>
      </c>
    </row>
    <row r="4980" spans="63:68" ht="20.100000000000001" customHeight="1" x14ac:dyDescent="0.25">
      <c r="BK4980" s="137">
        <v>4133</v>
      </c>
      <c r="BL4980" s="137">
        <f t="shared" si="750"/>
        <v>26.444799999998132</v>
      </c>
      <c r="BM4980" s="137">
        <f t="shared" si="751"/>
        <v>4.1931258974632217E-4</v>
      </c>
      <c r="BN4980" s="137">
        <f t="shared" si="752"/>
        <v>1.1062945218072917E-6</v>
      </c>
      <c r="BO4980" s="137">
        <f t="shared" si="753"/>
        <v>1.1062945218072917E-6</v>
      </c>
      <c r="BP4980" s="137" t="str">
        <f t="shared" si="749"/>
        <v/>
      </c>
    </row>
    <row r="4981" spans="63:68" ht="20.100000000000001" customHeight="1" x14ac:dyDescent="0.25">
      <c r="BK4981" s="137">
        <v>4134</v>
      </c>
      <c r="BL4981" s="137">
        <f t="shared" si="750"/>
        <v>26.451199999998131</v>
      </c>
      <c r="BM4981" s="137">
        <f t="shared" si="751"/>
        <v>4.1820629522451488E-4</v>
      </c>
      <c r="BN4981" s="137">
        <f t="shared" si="752"/>
        <v>1.1034272851061884E-6</v>
      </c>
      <c r="BO4981" s="137">
        <f t="shared" si="753"/>
        <v>1.1034272851061884E-6</v>
      </c>
      <c r="BP4981" s="137" t="str">
        <f t="shared" si="749"/>
        <v/>
      </c>
    </row>
    <row r="4982" spans="63:68" ht="20.100000000000001" customHeight="1" x14ac:dyDescent="0.25">
      <c r="BK4982" s="137">
        <v>4135</v>
      </c>
      <c r="BL4982" s="137">
        <f t="shared" si="750"/>
        <v>26.457599999998131</v>
      </c>
      <c r="BM4982" s="137">
        <f t="shared" si="751"/>
        <v>4.1710286793940869E-4</v>
      </c>
      <c r="BN4982" s="137">
        <f t="shared" si="752"/>
        <v>1.1005673185258426E-6</v>
      </c>
      <c r="BO4982" s="137">
        <f t="shared" si="753"/>
        <v>1.1005673185258426E-6</v>
      </c>
      <c r="BP4982" s="137" t="str">
        <f t="shared" si="749"/>
        <v/>
      </c>
    </row>
    <row r="4983" spans="63:68" ht="20.100000000000001" customHeight="1" x14ac:dyDescent="0.25">
      <c r="BK4983" s="137">
        <v>4136</v>
      </c>
      <c r="BL4983" s="137">
        <f t="shared" si="750"/>
        <v>26.46399999999813</v>
      </c>
      <c r="BM4983" s="137">
        <f t="shared" si="751"/>
        <v>4.1600230062088285E-4</v>
      </c>
      <c r="BN4983" s="137">
        <f t="shared" si="752"/>
        <v>1.0977146041347974E-6</v>
      </c>
      <c r="BO4983" s="137">
        <f t="shared" si="753"/>
        <v>1.0977146041347974E-6</v>
      </c>
      <c r="BP4983" s="137" t="str">
        <f t="shared" si="749"/>
        <v/>
      </c>
    </row>
    <row r="4984" spans="63:68" ht="20.100000000000001" customHeight="1" x14ac:dyDescent="0.25">
      <c r="BK4984" s="137">
        <v>4137</v>
      </c>
      <c r="BL4984" s="137">
        <f t="shared" si="750"/>
        <v>26.470399999998129</v>
      </c>
      <c r="BM4984" s="137">
        <f t="shared" si="751"/>
        <v>4.1490458601674805E-4</v>
      </c>
      <c r="BN4984" s="137">
        <f t="shared" si="752"/>
        <v>1.0948691240476199E-6</v>
      </c>
      <c r="BO4984" s="137">
        <f t="shared" si="753"/>
        <v>1.0948691240476199E-6</v>
      </c>
      <c r="BP4984" s="137" t="str">
        <f t="shared" si="749"/>
        <v/>
      </c>
    </row>
    <row r="4985" spans="63:68" ht="20.100000000000001" customHeight="1" x14ac:dyDescent="0.25">
      <c r="BK4985" s="137">
        <v>4138</v>
      </c>
      <c r="BL4985" s="137">
        <f t="shared" si="750"/>
        <v>26.476799999998128</v>
      </c>
      <c r="BM4985" s="137">
        <f t="shared" si="751"/>
        <v>4.1380971689270043E-4</v>
      </c>
      <c r="BN4985" s="137">
        <f t="shared" si="752"/>
        <v>1.092030860418505E-6</v>
      </c>
      <c r="BO4985" s="137">
        <f t="shared" si="753"/>
        <v>1.092030860418505E-6</v>
      </c>
      <c r="BP4985" s="137" t="str">
        <f t="shared" si="749"/>
        <v/>
      </c>
    </row>
    <row r="4986" spans="63:68" ht="20.100000000000001" customHeight="1" x14ac:dyDescent="0.25">
      <c r="BK4986" s="137">
        <v>4139</v>
      </c>
      <c r="BL4986" s="137">
        <f t="shared" si="750"/>
        <v>26.483199999998128</v>
      </c>
      <c r="BM4986" s="137">
        <f t="shared" si="751"/>
        <v>4.1271768603228193E-4</v>
      </c>
      <c r="BN4986" s="137">
        <f t="shared" si="752"/>
        <v>1.0891997954445279E-6</v>
      </c>
      <c r="BO4986" s="137">
        <f t="shared" si="753"/>
        <v>1.0891997954445279E-6</v>
      </c>
      <c r="BP4986" s="137" t="str">
        <f t="shared" si="749"/>
        <v/>
      </c>
    </row>
    <row r="4987" spans="63:68" ht="20.100000000000001" customHeight="1" x14ac:dyDescent="0.25">
      <c r="BK4987" s="137">
        <v>4140</v>
      </c>
      <c r="BL4987" s="137">
        <f t="shared" si="750"/>
        <v>26.489599999998127</v>
      </c>
      <c r="BM4987" s="137">
        <f t="shared" si="751"/>
        <v>4.116284862368374E-4</v>
      </c>
      <c r="BN4987" s="137">
        <f t="shared" si="752"/>
        <v>1.0863759113681373E-6</v>
      </c>
      <c r="BO4987" s="137">
        <f t="shared" si="753"/>
        <v>1.0863759113681373E-6</v>
      </c>
      <c r="BP4987" s="137" t="str">
        <f t="shared" si="749"/>
        <v/>
      </c>
    </row>
    <row r="4988" spans="63:68" ht="20.100000000000001" customHeight="1" x14ac:dyDescent="0.25">
      <c r="BK4988" s="137">
        <v>4141</v>
      </c>
      <c r="BL4988" s="137">
        <f t="shared" si="750"/>
        <v>26.495999999998126</v>
      </c>
      <c r="BM4988" s="137">
        <f t="shared" si="751"/>
        <v>4.1054211032546926E-4</v>
      </c>
      <c r="BN4988" s="137">
        <f t="shared" si="752"/>
        <v>1.0835591904700547E-6</v>
      </c>
      <c r="BO4988" s="137">
        <f t="shared" si="753"/>
        <v>1.0835591904700547E-6</v>
      </c>
      <c r="BP4988" s="137" t="str">
        <f t="shared" si="749"/>
        <v/>
      </c>
    </row>
    <row r="4989" spans="63:68" ht="20.100000000000001" customHeight="1" x14ac:dyDescent="0.25">
      <c r="BK4989" s="137">
        <v>4142</v>
      </c>
      <c r="BL4989" s="137">
        <f t="shared" si="750"/>
        <v>26.502399999998126</v>
      </c>
      <c r="BM4989" s="137">
        <f t="shared" si="751"/>
        <v>4.0945855113499921E-4</v>
      </c>
      <c r="BN4989" s="137">
        <f t="shared" si="752"/>
        <v>1.0807496150737187E-6</v>
      </c>
      <c r="BO4989" s="137">
        <f t="shared" si="753"/>
        <v>1.0807496150737187E-6</v>
      </c>
      <c r="BP4989" s="137" t="str">
        <f t="shared" si="749"/>
        <v/>
      </c>
    </row>
    <row r="4990" spans="63:68" ht="20.100000000000001" customHeight="1" x14ac:dyDescent="0.25">
      <c r="BK4990" s="137">
        <v>4143</v>
      </c>
      <c r="BL4990" s="137">
        <f t="shared" si="750"/>
        <v>26.508799999998125</v>
      </c>
      <c r="BM4990" s="137">
        <f t="shared" si="751"/>
        <v>4.0837780151992549E-4</v>
      </c>
      <c r="BN4990" s="137">
        <f t="shared" si="752"/>
        <v>1.0779471675486469E-6</v>
      </c>
      <c r="BO4990" s="137">
        <f t="shared" si="753"/>
        <v>1.0779471675486469E-6</v>
      </c>
      <c r="BP4990" s="137" t="str">
        <f t="shared" si="749"/>
        <v/>
      </c>
    </row>
    <row r="4991" spans="63:68" ht="20.100000000000001" customHeight="1" x14ac:dyDescent="0.25">
      <c r="BK4991" s="137">
        <v>4144</v>
      </c>
      <c r="BL4991" s="137">
        <f t="shared" si="750"/>
        <v>26.515199999998124</v>
      </c>
      <c r="BM4991" s="137">
        <f t="shared" si="751"/>
        <v>4.0729985435237684E-4</v>
      </c>
      <c r="BN4991" s="137">
        <f t="shared" si="752"/>
        <v>1.0751518303016533E-6</v>
      </c>
      <c r="BO4991" s="137">
        <f t="shared" si="753"/>
        <v>1.0751518303016533E-6</v>
      </c>
      <c r="BP4991" s="137" t="str">
        <f t="shared" si="749"/>
        <v/>
      </c>
    </row>
    <row r="4992" spans="63:68" ht="20.100000000000001" customHeight="1" x14ac:dyDescent="0.25">
      <c r="BK4992" s="137">
        <v>4145</v>
      </c>
      <c r="BL4992" s="137">
        <f t="shared" si="750"/>
        <v>26.521599999998124</v>
      </c>
      <c r="BM4992" s="137">
        <f t="shared" si="751"/>
        <v>4.0622470252207519E-4</v>
      </c>
      <c r="BN4992" s="137">
        <f t="shared" si="752"/>
        <v>1.0723635857819982E-6</v>
      </c>
      <c r="BO4992" s="137">
        <f t="shared" si="753"/>
        <v>1.0723635857819982E-6</v>
      </c>
      <c r="BP4992" s="137" t="str">
        <f t="shared" si="749"/>
        <v/>
      </c>
    </row>
    <row r="4993" spans="63:68" ht="20.100000000000001" customHeight="1" x14ac:dyDescent="0.25">
      <c r="BK4993" s="137">
        <v>4146</v>
      </c>
      <c r="BL4993" s="137">
        <f t="shared" si="750"/>
        <v>26.527999999998123</v>
      </c>
      <c r="BM4993" s="137">
        <f t="shared" si="751"/>
        <v>4.0515233893629319E-4</v>
      </c>
      <c r="BN4993" s="137">
        <f t="shared" si="752"/>
        <v>1.0695824164842619E-6</v>
      </c>
      <c r="BO4993" s="137">
        <f t="shared" si="753"/>
        <v>1.0695824164842619E-6</v>
      </c>
      <c r="BP4993" s="137" t="str">
        <f t="shared" si="749"/>
        <v/>
      </c>
    </row>
    <row r="4994" spans="63:68" ht="20.100000000000001" customHeight="1" x14ac:dyDescent="0.25">
      <c r="BK4994" s="137">
        <v>4147</v>
      </c>
      <c r="BL4994" s="137">
        <f t="shared" si="750"/>
        <v>26.534399999998122</v>
      </c>
      <c r="BM4994" s="137">
        <f t="shared" si="751"/>
        <v>4.0408275651980893E-4</v>
      </c>
      <c r="BN4994" s="137">
        <f t="shared" si="752"/>
        <v>1.0668083049412426E-6</v>
      </c>
      <c r="BO4994" s="137">
        <f t="shared" si="753"/>
        <v>1.0668083049412426E-6</v>
      </c>
      <c r="BP4994" s="137" t="str">
        <f t="shared" si="749"/>
        <v/>
      </c>
    </row>
    <row r="4995" spans="63:68" ht="20.100000000000001" customHeight="1" x14ac:dyDescent="0.25">
      <c r="BK4995" s="137">
        <v>4148</v>
      </c>
      <c r="BL4995" s="137">
        <f t="shared" si="750"/>
        <v>26.540799999998121</v>
      </c>
      <c r="BM4995" s="137">
        <f t="shared" si="751"/>
        <v>4.0301594821486768E-4</v>
      </c>
      <c r="BN4995" s="137">
        <f t="shared" si="752"/>
        <v>1.064041233728131E-6</v>
      </c>
      <c r="BO4995" s="137">
        <f t="shared" si="753"/>
        <v>1.064041233728131E-6</v>
      </c>
      <c r="BP4995" s="137" t="str">
        <f t="shared" si="749"/>
        <v/>
      </c>
    </row>
    <row r="4996" spans="63:68" ht="20.100000000000001" customHeight="1" x14ac:dyDescent="0.25">
      <c r="BK4996" s="137">
        <v>4149</v>
      </c>
      <c r="BL4996" s="137">
        <f t="shared" si="750"/>
        <v>26.547199999998121</v>
      </c>
      <c r="BM4996" s="137">
        <f t="shared" si="751"/>
        <v>4.0195190698113955E-4</v>
      </c>
      <c r="BN4996" s="137">
        <f t="shared" si="752"/>
        <v>1.0612811854622929E-6</v>
      </c>
      <c r="BO4996" s="137">
        <f t="shared" si="753"/>
        <v>1.0612811854622929E-6</v>
      </c>
      <c r="BP4996" s="137" t="str">
        <f t="shared" si="749"/>
        <v/>
      </c>
    </row>
    <row r="4997" spans="63:68" ht="20.100000000000001" customHeight="1" x14ac:dyDescent="0.25">
      <c r="BK4997" s="137">
        <v>4150</v>
      </c>
      <c r="BL4997" s="137">
        <f t="shared" si="750"/>
        <v>26.55359999999812</v>
      </c>
      <c r="BM4997" s="137">
        <f t="shared" si="751"/>
        <v>4.0089062579567726E-4</v>
      </c>
      <c r="BN4997" s="137">
        <f t="shared" si="752"/>
        <v>1.0585281428014269E-6</v>
      </c>
      <c r="BO4997" s="137">
        <f t="shared" si="753"/>
        <v>1.0585281428014269E-6</v>
      </c>
      <c r="BP4997" s="137" t="str">
        <f t="shared" si="749"/>
        <v/>
      </c>
    </row>
    <row r="4998" spans="63:68" ht="20.100000000000001" customHeight="1" x14ac:dyDescent="0.25">
      <c r="BK4998" s="137">
        <v>4151</v>
      </c>
      <c r="BL4998" s="137">
        <f t="shared" si="750"/>
        <v>26.559999999998119</v>
      </c>
      <c r="BM4998" s="137">
        <f t="shared" si="751"/>
        <v>3.9983209765287583E-4</v>
      </c>
      <c r="BN4998" s="137">
        <f t="shared" si="752"/>
        <v>1.0557820884460572E-6</v>
      </c>
      <c r="BO4998" s="137">
        <f t="shared" si="753"/>
        <v>1.0557820884460572E-6</v>
      </c>
      <c r="BP4998" s="137" t="str">
        <f t="shared" si="749"/>
        <v/>
      </c>
    </row>
    <row r="4999" spans="63:68" ht="20.100000000000001" customHeight="1" x14ac:dyDescent="0.25">
      <c r="BK4999" s="137">
        <v>4152</v>
      </c>
      <c r="BL4999" s="137">
        <f t="shared" si="750"/>
        <v>26.566399999998119</v>
      </c>
      <c r="BM4999" s="137">
        <f t="shared" si="751"/>
        <v>3.9877631556442978E-4</v>
      </c>
      <c r="BN4999" s="137">
        <f t="shared" si="752"/>
        <v>1.0530430051363358E-6</v>
      </c>
      <c r="BO4999" s="137">
        <f t="shared" si="753"/>
        <v>1.0530430051363358E-6</v>
      </c>
      <c r="BP4999" s="137" t="str">
        <f t="shared" si="749"/>
        <v/>
      </c>
    </row>
    <row r="5000" spans="63:68" ht="20.100000000000001" customHeight="1" x14ac:dyDescent="0.25">
      <c r="BK5000" s="137">
        <v>4153</v>
      </c>
      <c r="BL5000" s="137">
        <f t="shared" si="750"/>
        <v>26.572799999998118</v>
      </c>
      <c r="BM5000" s="137">
        <f t="shared" si="751"/>
        <v>3.9772327255929344E-4</v>
      </c>
      <c r="BN5000" s="137">
        <f t="shared" si="752"/>
        <v>1.0503108756553491E-6</v>
      </c>
      <c r="BO5000" s="137">
        <f t="shared" si="753"/>
        <v>1.0503108756553491E-6</v>
      </c>
      <c r="BP5000" s="137" t="str">
        <f t="shared" si="749"/>
        <v/>
      </c>
    </row>
    <row r="5001" spans="63:68" ht="20.100000000000001" customHeight="1" x14ac:dyDescent="0.25">
      <c r="BK5001" s="137">
        <v>4154</v>
      </c>
      <c r="BL5001" s="137">
        <f t="shared" si="750"/>
        <v>26.579199999998117</v>
      </c>
      <c r="BM5001" s="137">
        <f t="shared" si="751"/>
        <v>3.9667296168363809E-4</v>
      </c>
      <c r="BN5001" s="137">
        <f t="shared" si="752"/>
        <v>1.047585682824564E-6</v>
      </c>
      <c r="BO5001" s="137">
        <f t="shared" si="753"/>
        <v>1.047585682824564E-6</v>
      </c>
      <c r="BP5001" s="137" t="str">
        <f t="shared" si="749"/>
        <v/>
      </c>
    </row>
    <row r="5002" spans="63:68" ht="20.100000000000001" customHeight="1" x14ac:dyDescent="0.25">
      <c r="BK5002" s="137">
        <v>4155</v>
      </c>
      <c r="BL5002" s="137">
        <f t="shared" si="750"/>
        <v>26.585599999998117</v>
      </c>
      <c r="BM5002" s="137">
        <f t="shared" si="751"/>
        <v>3.9562537600081353E-4</v>
      </c>
      <c r="BN5002" s="137">
        <f t="shared" si="752"/>
        <v>1.044867409508328E-6</v>
      </c>
      <c r="BO5002" s="137">
        <f t="shared" si="753"/>
        <v>1.044867409508328E-6</v>
      </c>
      <c r="BP5002" s="137" t="str">
        <f t="shared" si="749"/>
        <v/>
      </c>
    </row>
    <row r="5003" spans="63:68" ht="20.100000000000001" customHeight="1" x14ac:dyDescent="0.25">
      <c r="BK5003" s="137">
        <v>4156</v>
      </c>
      <c r="BL5003" s="137">
        <f t="shared" si="750"/>
        <v>26.591999999998116</v>
      </c>
      <c r="BM5003" s="137">
        <f t="shared" si="751"/>
        <v>3.945805085913052E-4</v>
      </c>
      <c r="BN5003" s="137">
        <f t="shared" si="752"/>
        <v>1.0421560386122963E-6</v>
      </c>
      <c r="BO5003" s="137">
        <f t="shared" si="753"/>
        <v>1.0421560386122963E-6</v>
      </c>
      <c r="BP5003" s="137" t="str">
        <f t="shared" si="749"/>
        <v/>
      </c>
    </row>
    <row r="5004" spans="63:68" ht="20.100000000000001" customHeight="1" x14ac:dyDescent="0.25">
      <c r="BK5004" s="137">
        <v>4157</v>
      </c>
      <c r="BL5004" s="137">
        <f t="shared" si="750"/>
        <v>26.598399999998115</v>
      </c>
      <c r="BM5004" s="137">
        <f t="shared" si="751"/>
        <v>3.935383525526929E-4</v>
      </c>
      <c r="BN5004" s="137">
        <f t="shared" si="752"/>
        <v>1.0394515530814268E-6</v>
      </c>
      <c r="BO5004" s="137">
        <f t="shared" si="753"/>
        <v>1.0394515530814268E-6</v>
      </c>
      <c r="BP5004" s="137" t="str">
        <f t="shared" si="749"/>
        <v/>
      </c>
    </row>
    <row r="5005" spans="63:68" ht="20.100000000000001" customHeight="1" x14ac:dyDescent="0.25">
      <c r="BK5005" s="137">
        <v>4158</v>
      </c>
      <c r="BL5005" s="137">
        <f t="shared" si="750"/>
        <v>26.604799999998114</v>
      </c>
      <c r="BM5005" s="137">
        <f t="shared" si="751"/>
        <v>3.9249890099961148E-4</v>
      </c>
      <c r="BN5005" s="137">
        <f t="shared" si="752"/>
        <v>1.0367539359018227E-6</v>
      </c>
      <c r="BO5005" s="137">
        <f t="shared" si="753"/>
        <v>1.0367539359018227E-6</v>
      </c>
      <c r="BP5005" s="137" t="str">
        <f t="shared" si="749"/>
        <v/>
      </c>
    </row>
    <row r="5006" spans="63:68" ht="20.100000000000001" customHeight="1" x14ac:dyDescent="0.25">
      <c r="BK5006" s="137">
        <v>4159</v>
      </c>
      <c r="BL5006" s="137">
        <f t="shared" si="750"/>
        <v>26.611199999998114</v>
      </c>
      <c r="BM5006" s="137">
        <f t="shared" si="751"/>
        <v>3.9146214706370965E-4</v>
      </c>
      <c r="BN5006" s="137">
        <f t="shared" si="752"/>
        <v>1.0340631700997568E-6</v>
      </c>
      <c r="BO5006" s="137">
        <f t="shared" si="753"/>
        <v>1.0340631700997568E-6</v>
      </c>
      <c r="BP5006" s="137" t="str">
        <f t="shared" si="749"/>
        <v/>
      </c>
    </row>
    <row r="5007" spans="63:68" ht="20.100000000000001" customHeight="1" x14ac:dyDescent="0.25">
      <c r="BK5007" s="137">
        <v>4160</v>
      </c>
      <c r="BL5007" s="137">
        <f t="shared" si="750"/>
        <v>26.617599999998113</v>
      </c>
      <c r="BM5007" s="137">
        <f t="shared" si="751"/>
        <v>3.904280838936099E-4</v>
      </c>
      <c r="BN5007" s="137">
        <f t="shared" si="752"/>
        <v>1.0313792387431895E-6</v>
      </c>
      <c r="BO5007" s="137">
        <f t="shared" si="753"/>
        <v>1.0313792387431895E-6</v>
      </c>
      <c r="BP5007" s="137" t="str">
        <f t="shared" si="749"/>
        <v/>
      </c>
    </row>
    <row r="5008" spans="63:68" ht="20.100000000000001" customHeight="1" x14ac:dyDescent="0.25">
      <c r="BK5008" s="137">
        <v>4161</v>
      </c>
      <c r="BL5008" s="137">
        <f t="shared" si="750"/>
        <v>26.623999999998112</v>
      </c>
      <c r="BM5008" s="137">
        <f t="shared" si="751"/>
        <v>3.8939670465486671E-4</v>
      </c>
      <c r="BN5008" s="137">
        <f t="shared" si="752"/>
        <v>1.0287021249388959E-6</v>
      </c>
      <c r="BO5008" s="137">
        <f t="shared" si="753"/>
        <v>1.0287021249388959E-6</v>
      </c>
      <c r="BP5008" s="137" t="str">
        <f t="shared" ref="BP5008:BP5071" si="754">IF($BM5008&lt;(1-$BI$860),$BN5008,"")</f>
        <v/>
      </c>
    </row>
    <row r="5009" spans="63:68" ht="20.100000000000001" customHeight="1" x14ac:dyDescent="0.25">
      <c r="BK5009" s="137">
        <v>4162</v>
      </c>
      <c r="BL5009" s="137">
        <f t="shared" si="750"/>
        <v>26.630399999998112</v>
      </c>
      <c r="BM5009" s="137">
        <f t="shared" si="751"/>
        <v>3.8836800252992781E-4</v>
      </c>
      <c r="BN5009" s="137">
        <f t="shared" si="752"/>
        <v>1.0260318118365309E-6</v>
      </c>
      <c r="BO5009" s="137">
        <f t="shared" si="753"/>
        <v>1.0260318118365309E-6</v>
      </c>
      <c r="BP5009" s="137" t="str">
        <f t="shared" si="754"/>
        <v/>
      </c>
    </row>
    <row r="5010" spans="63:68" ht="20.100000000000001" customHeight="1" x14ac:dyDescent="0.25">
      <c r="BK5010" s="137">
        <v>4163</v>
      </c>
      <c r="BL5010" s="137">
        <f t="shared" si="750"/>
        <v>26.636799999998111</v>
      </c>
      <c r="BM5010" s="137">
        <f t="shared" si="751"/>
        <v>3.8734197071809128E-4</v>
      </c>
      <c r="BN5010" s="137">
        <f t="shared" si="752"/>
        <v>1.0233682826207694E-6</v>
      </c>
      <c r="BO5010" s="137">
        <f t="shared" si="753"/>
        <v>1.0233682826207694E-6</v>
      </c>
      <c r="BP5010" s="137" t="str">
        <f t="shared" si="754"/>
        <v/>
      </c>
    </row>
    <row r="5011" spans="63:68" ht="20.100000000000001" customHeight="1" x14ac:dyDescent="0.25">
      <c r="BK5011" s="137">
        <v>4164</v>
      </c>
      <c r="BL5011" s="137">
        <f t="shared" si="750"/>
        <v>26.64319999999811</v>
      </c>
      <c r="BM5011" s="137">
        <f t="shared" si="751"/>
        <v>3.8631860243547051E-4</v>
      </c>
      <c r="BN5011" s="137">
        <f t="shared" si="752"/>
        <v>1.0207115205240454E-6</v>
      </c>
      <c r="BO5011" s="137">
        <f t="shared" si="753"/>
        <v>1.0207115205240454E-6</v>
      </c>
      <c r="BP5011" s="137" t="str">
        <f t="shared" si="754"/>
        <v/>
      </c>
    </row>
    <row r="5012" spans="63:68" ht="20.100000000000001" customHeight="1" x14ac:dyDescent="0.25">
      <c r="BK5012" s="137">
        <v>4165</v>
      </c>
      <c r="BL5012" s="137">
        <f t="shared" si="750"/>
        <v>26.649599999998109</v>
      </c>
      <c r="BM5012" s="137">
        <f t="shared" si="751"/>
        <v>3.8529789091494647E-4</v>
      </c>
      <c r="BN5012" s="137">
        <f t="shared" si="752"/>
        <v>1.018061508810343E-6</v>
      </c>
      <c r="BO5012" s="137">
        <f t="shared" si="753"/>
        <v>1.018061508810343E-6</v>
      </c>
      <c r="BP5012" s="137" t="str">
        <f t="shared" si="754"/>
        <v/>
      </c>
    </row>
    <row r="5013" spans="63:68" ht="20.100000000000001" customHeight="1" x14ac:dyDescent="0.25">
      <c r="BK5013" s="137">
        <v>4166</v>
      </c>
      <c r="BL5013" s="137">
        <f t="shared" si="750"/>
        <v>26.655999999998109</v>
      </c>
      <c r="BM5013" s="137">
        <f t="shared" si="751"/>
        <v>3.8427982940613612E-4</v>
      </c>
      <c r="BN5013" s="137">
        <f t="shared" si="752"/>
        <v>1.0154182307904841E-6</v>
      </c>
      <c r="BO5013" s="137">
        <f t="shared" si="753"/>
        <v>1.0154182307904841E-6</v>
      </c>
      <c r="BP5013" s="137" t="str">
        <f t="shared" si="754"/>
        <v/>
      </c>
    </row>
    <row r="5014" spans="63:68" ht="20.100000000000001" customHeight="1" x14ac:dyDescent="0.25">
      <c r="BK5014" s="137">
        <v>4167</v>
      </c>
      <c r="BL5014" s="137">
        <f t="shared" si="750"/>
        <v>26.662399999998108</v>
      </c>
      <c r="BM5014" s="137">
        <f t="shared" si="751"/>
        <v>3.8326441117534564E-4</v>
      </c>
      <c r="BN5014" s="137">
        <f t="shared" si="752"/>
        <v>1.0127816698118821E-6</v>
      </c>
      <c r="BO5014" s="137">
        <f t="shared" si="753"/>
        <v>1.0127816698118821E-6</v>
      </c>
      <c r="BP5014" s="137" t="str">
        <f t="shared" si="754"/>
        <v/>
      </c>
    </row>
    <row r="5015" spans="63:68" ht="20.100000000000001" customHeight="1" x14ac:dyDescent="0.25">
      <c r="BK5015" s="137">
        <v>4168</v>
      </c>
      <c r="BL5015" s="137">
        <f t="shared" si="750"/>
        <v>26.668799999998107</v>
      </c>
      <c r="BM5015" s="137">
        <f t="shared" si="751"/>
        <v>3.8225162950553376E-4</v>
      </c>
      <c r="BN5015" s="137">
        <f t="shared" si="752"/>
        <v>1.0101518092611446E-6</v>
      </c>
      <c r="BO5015" s="137">
        <f t="shared" si="753"/>
        <v>1.0101518092611446E-6</v>
      </c>
      <c r="BP5015" s="137" t="str">
        <f t="shared" si="754"/>
        <v/>
      </c>
    </row>
    <row r="5016" spans="63:68" ht="20.100000000000001" customHeight="1" x14ac:dyDescent="0.25">
      <c r="BK5016" s="137">
        <v>4169</v>
      </c>
      <c r="BL5016" s="137">
        <f t="shared" si="750"/>
        <v>26.675199999998107</v>
      </c>
      <c r="BM5016" s="137">
        <f t="shared" si="751"/>
        <v>3.8124147769627261E-4</v>
      </c>
      <c r="BN5016" s="137">
        <f t="shared" si="752"/>
        <v>1.0075286325671087E-6</v>
      </c>
      <c r="BO5016" s="137">
        <f t="shared" si="753"/>
        <v>1.0075286325671087E-6</v>
      </c>
      <c r="BP5016" s="137" t="str">
        <f t="shared" si="754"/>
        <v/>
      </c>
    </row>
    <row r="5017" spans="63:68" ht="20.100000000000001" customHeight="1" x14ac:dyDescent="0.25">
      <c r="BK5017" s="137">
        <v>4170</v>
      </c>
      <c r="BL5017" s="137">
        <f t="shared" si="750"/>
        <v>26.681599999998106</v>
      </c>
      <c r="BM5017" s="137">
        <f t="shared" si="751"/>
        <v>3.802339490637055E-4</v>
      </c>
      <c r="BN5017" s="137">
        <f t="shared" si="752"/>
        <v>1.0049121231945528E-6</v>
      </c>
      <c r="BO5017" s="137">
        <f t="shared" si="753"/>
        <v>1.0049121231945528E-6</v>
      </c>
      <c r="BP5017" s="137" t="str">
        <f t="shared" si="754"/>
        <v/>
      </c>
    </row>
    <row r="5018" spans="63:68" ht="20.100000000000001" customHeight="1" x14ac:dyDescent="0.25">
      <c r="BK5018" s="137">
        <v>4171</v>
      </c>
      <c r="BL5018" s="137">
        <f t="shared" si="750"/>
        <v>26.687999999998105</v>
      </c>
      <c r="BM5018" s="137">
        <f t="shared" si="751"/>
        <v>3.7922903694051095E-4</v>
      </c>
      <c r="BN5018" s="137">
        <f t="shared" si="752"/>
        <v>1.0023022646527078E-6</v>
      </c>
      <c r="BO5018" s="137">
        <f t="shared" si="753"/>
        <v>1.0023022646527078E-6</v>
      </c>
      <c r="BP5018" s="137" t="str">
        <f t="shared" si="754"/>
        <v/>
      </c>
    </row>
    <row r="5019" spans="63:68" ht="20.100000000000001" customHeight="1" x14ac:dyDescent="0.25">
      <c r="BK5019" s="137">
        <v>4172</v>
      </c>
      <c r="BL5019" s="137">
        <f t="shared" si="750"/>
        <v>26.694399999998105</v>
      </c>
      <c r="BM5019" s="137">
        <f t="shared" si="751"/>
        <v>3.7822673467585824E-4</v>
      </c>
      <c r="BN5019" s="137">
        <f t="shared" si="752"/>
        <v>9.9969904048381828E-7</v>
      </c>
      <c r="BO5019" s="137">
        <f t="shared" si="753"/>
        <v>9.9969904048381828E-7</v>
      </c>
      <c r="BP5019" s="137" t="str">
        <f t="shared" si="754"/>
        <v/>
      </c>
    </row>
    <row r="5020" spans="63:68" ht="20.100000000000001" customHeight="1" x14ac:dyDescent="0.25">
      <c r="BK5020" s="137">
        <v>4173</v>
      </c>
      <c r="BL5020" s="137">
        <f t="shared" si="750"/>
        <v>26.700799999998104</v>
      </c>
      <c r="BM5020" s="137">
        <f t="shared" si="751"/>
        <v>3.7722703563537442E-4</v>
      </c>
      <c r="BN5020" s="137">
        <f t="shared" si="752"/>
        <v>9.9710243427593654E-7</v>
      </c>
      <c r="BO5020" s="137">
        <f t="shared" si="753"/>
        <v>9.9710243427593654E-7</v>
      </c>
      <c r="BP5020" s="137" t="str">
        <f t="shared" si="754"/>
        <v/>
      </c>
    </row>
    <row r="5021" spans="63:68" ht="20.100000000000001" customHeight="1" x14ac:dyDescent="0.25">
      <c r="BK5021" s="137">
        <v>4174</v>
      </c>
      <c r="BL5021" s="137">
        <f t="shared" si="750"/>
        <v>26.707199999998103</v>
      </c>
      <c r="BM5021" s="137">
        <f t="shared" si="751"/>
        <v>3.7622993320109849E-4</v>
      </c>
      <c r="BN5021" s="137">
        <f t="shared" si="752"/>
        <v>9.9451242965137559E-7</v>
      </c>
      <c r="BO5021" s="137">
        <f t="shared" si="753"/>
        <v>9.9451242965137559E-7</v>
      </c>
      <c r="BP5021" s="137" t="str">
        <f t="shared" si="754"/>
        <v/>
      </c>
    </row>
    <row r="5022" spans="63:68" ht="20.100000000000001" customHeight="1" x14ac:dyDescent="0.25">
      <c r="BK5022" s="137">
        <v>4175</v>
      </c>
      <c r="BL5022" s="137">
        <f t="shared" si="750"/>
        <v>26.713599999998102</v>
      </c>
      <c r="BM5022" s="137">
        <f t="shared" si="751"/>
        <v>3.7523542077144711E-4</v>
      </c>
      <c r="BN5022" s="137">
        <f t="shared" si="752"/>
        <v>9.9192901027478656E-7</v>
      </c>
      <c r="BO5022" s="137">
        <f t="shared" si="753"/>
        <v>9.9192901027478656E-7</v>
      </c>
      <c r="BP5022" s="137" t="str">
        <f t="shared" si="754"/>
        <v/>
      </c>
    </row>
    <row r="5023" spans="63:68" ht="20.100000000000001" customHeight="1" x14ac:dyDescent="0.25">
      <c r="BK5023" s="137">
        <v>4176</v>
      </c>
      <c r="BL5023" s="137">
        <f t="shared" si="750"/>
        <v>26.719999999998102</v>
      </c>
      <c r="BM5023" s="137">
        <f t="shared" si="751"/>
        <v>3.7424349176117233E-4</v>
      </c>
      <c r="BN5023" s="137">
        <f t="shared" si="752"/>
        <v>9.8935215984665347E-7</v>
      </c>
      <c r="BO5023" s="137">
        <f t="shared" si="753"/>
        <v>9.8935215984665347E-7</v>
      </c>
      <c r="BP5023" s="137" t="str">
        <f t="shared" si="754"/>
        <v/>
      </c>
    </row>
    <row r="5024" spans="63:68" ht="20.100000000000001" customHeight="1" x14ac:dyDescent="0.25">
      <c r="BK5024" s="137">
        <v>4177</v>
      </c>
      <c r="BL5024" s="137">
        <f t="shared" si="750"/>
        <v>26.726399999998101</v>
      </c>
      <c r="BM5024" s="137">
        <f t="shared" si="751"/>
        <v>3.7325413960132567E-4</v>
      </c>
      <c r="BN5024" s="137">
        <f t="shared" si="752"/>
        <v>9.8678186210936474E-7</v>
      </c>
      <c r="BO5024" s="137">
        <f t="shared" si="753"/>
        <v>9.8678186210936474E-7</v>
      </c>
      <c r="BP5024" s="137" t="str">
        <f t="shared" si="754"/>
        <v/>
      </c>
    </row>
    <row r="5025" spans="63:68" ht="20.100000000000001" customHeight="1" x14ac:dyDescent="0.25">
      <c r="BK5025" s="137">
        <v>4178</v>
      </c>
      <c r="BL5025" s="137">
        <f t="shared" si="750"/>
        <v>26.7327999999981</v>
      </c>
      <c r="BM5025" s="137">
        <f t="shared" si="751"/>
        <v>3.7226735773921631E-4</v>
      </c>
      <c r="BN5025" s="137">
        <f t="shared" si="752"/>
        <v>9.8421810084428586E-7</v>
      </c>
      <c r="BO5025" s="137">
        <f t="shared" si="753"/>
        <v>9.8421810084428586E-7</v>
      </c>
      <c r="BP5025" s="137" t="str">
        <f t="shared" si="754"/>
        <v/>
      </c>
    </row>
    <row r="5026" spans="63:68" ht="20.100000000000001" customHeight="1" x14ac:dyDescent="0.25">
      <c r="BK5026" s="137">
        <v>4179</v>
      </c>
      <c r="BL5026" s="137">
        <f t="shared" si="750"/>
        <v>26.7391999999981</v>
      </c>
      <c r="BM5026" s="137">
        <f t="shared" si="751"/>
        <v>3.7128313963837202E-4</v>
      </c>
      <c r="BN5026" s="137">
        <f t="shared" si="752"/>
        <v>9.8166085986747679E-7</v>
      </c>
      <c r="BO5026" s="137">
        <f t="shared" si="753"/>
        <v>9.8166085986747679E-7</v>
      </c>
      <c r="BP5026" s="137" t="str">
        <f t="shared" si="754"/>
        <v/>
      </c>
    </row>
    <row r="5027" spans="63:68" ht="20.100000000000001" customHeight="1" x14ac:dyDescent="0.25">
      <c r="BK5027" s="137">
        <v>4180</v>
      </c>
      <c r="BL5027" s="137">
        <f t="shared" si="750"/>
        <v>26.745599999998099</v>
      </c>
      <c r="BM5027" s="137">
        <f t="shared" si="751"/>
        <v>3.7030147877850454E-4</v>
      </c>
      <c r="BN5027" s="137">
        <f t="shared" si="752"/>
        <v>9.7911012303917872E-7</v>
      </c>
      <c r="BO5027" s="137">
        <f t="shared" si="753"/>
        <v>9.7911012303917872E-7</v>
      </c>
      <c r="BP5027" s="137" t="str">
        <f t="shared" si="754"/>
        <v/>
      </c>
    </row>
    <row r="5028" spans="63:68" ht="20.100000000000001" customHeight="1" x14ac:dyDescent="0.25">
      <c r="BK5028" s="137">
        <v>4181</v>
      </c>
      <c r="BL5028" s="137">
        <f t="shared" si="750"/>
        <v>26.751999999998098</v>
      </c>
      <c r="BM5028" s="137">
        <f t="shared" si="751"/>
        <v>3.6932236865546537E-4</v>
      </c>
      <c r="BN5028" s="137">
        <f t="shared" si="752"/>
        <v>9.7656587425302629E-7</v>
      </c>
      <c r="BO5028" s="137">
        <f t="shared" si="753"/>
        <v>9.7656587425302629E-7</v>
      </c>
      <c r="BP5028" s="137" t="str">
        <f t="shared" si="754"/>
        <v/>
      </c>
    </row>
    <row r="5029" spans="63:68" ht="20.100000000000001" customHeight="1" x14ac:dyDescent="0.25">
      <c r="BK5029" s="137">
        <v>4182</v>
      </c>
      <c r="BL5029" s="137">
        <f t="shared" ref="BL5029:BL5092" si="755">BL5028+$BO$845</f>
        <v>26.758399999998097</v>
      </c>
      <c r="BM5029" s="137">
        <f t="shared" ref="BM5029:BM5092" si="756">_xlfn.CHISQ.DIST.RT(BL5029,7)</f>
        <v>3.6834580278121234E-4</v>
      </c>
      <c r="BN5029" s="137">
        <f t="shared" ref="BN5029:BN5092" si="757">BM5029-BM5030</f>
        <v>9.7402809744623906E-7</v>
      </c>
      <c r="BO5029" s="137">
        <f t="shared" ref="BO5029:BO5092" si="758">IF(BM5029&lt;(1-$BI$852),BN5029,"")</f>
        <v>9.7402809744623906E-7</v>
      </c>
      <c r="BP5029" s="137" t="str">
        <f t="shared" si="754"/>
        <v/>
      </c>
    </row>
    <row r="5030" spans="63:68" ht="20.100000000000001" customHeight="1" x14ac:dyDescent="0.25">
      <c r="BK5030" s="137">
        <v>4183</v>
      </c>
      <c r="BL5030" s="137">
        <f t="shared" si="755"/>
        <v>26.764799999998097</v>
      </c>
      <c r="BM5030" s="137">
        <f t="shared" si="756"/>
        <v>3.673717746837661E-4</v>
      </c>
      <c r="BN5030" s="137">
        <f t="shared" si="757"/>
        <v>9.7149677658926736E-7</v>
      </c>
      <c r="BO5030" s="137">
        <f t="shared" si="758"/>
        <v>9.7149677658926736E-7</v>
      </c>
      <c r="BP5030" s="137" t="str">
        <f t="shared" si="754"/>
        <v/>
      </c>
    </row>
    <row r="5031" spans="63:68" ht="20.100000000000001" customHeight="1" x14ac:dyDescent="0.25">
      <c r="BK5031" s="137">
        <v>4184</v>
      </c>
      <c r="BL5031" s="137">
        <f t="shared" si="755"/>
        <v>26.771199999998096</v>
      </c>
      <c r="BM5031" s="137">
        <f t="shared" si="756"/>
        <v>3.6640027790717683E-4</v>
      </c>
      <c r="BN5031" s="137">
        <f t="shared" si="757"/>
        <v>9.689718956951165E-7</v>
      </c>
      <c r="BO5031" s="137">
        <f t="shared" si="758"/>
        <v>9.689718956951165E-7</v>
      </c>
      <c r="BP5031" s="137" t="str">
        <f t="shared" si="754"/>
        <v/>
      </c>
    </row>
    <row r="5032" spans="63:68" ht="20.100000000000001" customHeight="1" x14ac:dyDescent="0.25">
      <c r="BK5032" s="137">
        <v>4185</v>
      </c>
      <c r="BL5032" s="137">
        <f t="shared" si="755"/>
        <v>26.777599999998095</v>
      </c>
      <c r="BM5032" s="137">
        <f t="shared" si="756"/>
        <v>3.6543130601148172E-4</v>
      </c>
      <c r="BN5032" s="137">
        <f t="shared" si="757"/>
        <v>9.6645343881311251E-7</v>
      </c>
      <c r="BO5032" s="137">
        <f t="shared" si="758"/>
        <v>9.6645343881311251E-7</v>
      </c>
      <c r="BP5032" s="137" t="str">
        <f t="shared" si="754"/>
        <v/>
      </c>
    </row>
    <row r="5033" spans="63:68" ht="20.100000000000001" customHeight="1" x14ac:dyDescent="0.25">
      <c r="BK5033" s="137">
        <v>4186</v>
      </c>
      <c r="BL5033" s="137">
        <f t="shared" si="755"/>
        <v>26.783999999998095</v>
      </c>
      <c r="BM5033" s="137">
        <f t="shared" si="756"/>
        <v>3.644648525726686E-4</v>
      </c>
      <c r="BN5033" s="137">
        <f t="shared" si="757"/>
        <v>9.6394139003052855E-7</v>
      </c>
      <c r="BO5033" s="137">
        <f t="shared" si="758"/>
        <v>9.6394139003052855E-7</v>
      </c>
      <c r="BP5033" s="137" t="str">
        <f t="shared" si="754"/>
        <v/>
      </c>
    </row>
    <row r="5034" spans="63:68" ht="20.100000000000001" customHeight="1" x14ac:dyDescent="0.25">
      <c r="BK5034" s="137">
        <v>4187</v>
      </c>
      <c r="BL5034" s="137">
        <f t="shared" si="755"/>
        <v>26.790399999998094</v>
      </c>
      <c r="BM5034" s="137">
        <f t="shared" si="756"/>
        <v>3.6350091118263808E-4</v>
      </c>
      <c r="BN5034" s="137">
        <f t="shared" si="757"/>
        <v>9.6143573347285587E-7</v>
      </c>
      <c r="BO5034" s="137">
        <f t="shared" si="758"/>
        <v>9.6143573347285587E-7</v>
      </c>
      <c r="BP5034" s="137" t="str">
        <f t="shared" si="754"/>
        <v/>
      </c>
    </row>
    <row r="5035" spans="63:68" ht="20.100000000000001" customHeight="1" x14ac:dyDescent="0.25">
      <c r="BK5035" s="137">
        <v>4188</v>
      </c>
      <c r="BL5035" s="137">
        <f t="shared" si="755"/>
        <v>26.796799999998093</v>
      </c>
      <c r="BM5035" s="137">
        <f t="shared" si="756"/>
        <v>3.6253947544916522E-4</v>
      </c>
      <c r="BN5035" s="137">
        <f t="shared" si="757"/>
        <v>9.5893645330429175E-7</v>
      </c>
      <c r="BO5035" s="137">
        <f t="shared" si="758"/>
        <v>9.5893645330429175E-7</v>
      </c>
      <c r="BP5035" s="137" t="str">
        <f t="shared" si="754"/>
        <v/>
      </c>
    </row>
    <row r="5036" spans="63:68" ht="20.100000000000001" customHeight="1" x14ac:dyDescent="0.25">
      <c r="BK5036" s="137">
        <v>4189</v>
      </c>
      <c r="BL5036" s="137">
        <f t="shared" si="755"/>
        <v>26.803199999998093</v>
      </c>
      <c r="BM5036" s="137">
        <f t="shared" si="756"/>
        <v>3.6158053899586093E-4</v>
      </c>
      <c r="BN5036" s="137">
        <f t="shared" si="757"/>
        <v>9.5644353372703475E-7</v>
      </c>
      <c r="BO5036" s="137">
        <f t="shared" si="758"/>
        <v>9.5644353372703475E-7</v>
      </c>
      <c r="BP5036" s="137" t="str">
        <f t="shared" si="754"/>
        <v/>
      </c>
    </row>
    <row r="5037" spans="63:68" ht="20.100000000000001" customHeight="1" x14ac:dyDescent="0.25">
      <c r="BK5037" s="137">
        <v>4190</v>
      </c>
      <c r="BL5037" s="137">
        <f t="shared" si="755"/>
        <v>26.809599999998092</v>
      </c>
      <c r="BM5037" s="137">
        <f t="shared" si="756"/>
        <v>3.6062409546213389E-4</v>
      </c>
      <c r="BN5037" s="137">
        <f t="shared" si="757"/>
        <v>9.5395695897927896E-7</v>
      </c>
      <c r="BO5037" s="137">
        <f t="shared" si="758"/>
        <v>9.5395695897927896E-7</v>
      </c>
      <c r="BP5037" s="137" t="str">
        <f t="shared" si="754"/>
        <v/>
      </c>
    </row>
    <row r="5038" spans="63:68" ht="20.100000000000001" customHeight="1" x14ac:dyDescent="0.25">
      <c r="BK5038" s="137">
        <v>4191</v>
      </c>
      <c r="BL5038" s="137">
        <f t="shared" si="755"/>
        <v>26.815999999998091</v>
      </c>
      <c r="BM5038" s="137">
        <f t="shared" si="756"/>
        <v>3.5967013850315461E-4</v>
      </c>
      <c r="BN5038" s="137">
        <f t="shared" si="757"/>
        <v>9.5147671333868341E-7</v>
      </c>
      <c r="BO5038" s="137">
        <f t="shared" si="758"/>
        <v>9.5147671333868341E-7</v>
      </c>
      <c r="BP5038" s="137" t="str">
        <f t="shared" si="754"/>
        <v/>
      </c>
    </row>
    <row r="5039" spans="63:68" ht="20.100000000000001" customHeight="1" x14ac:dyDescent="0.25">
      <c r="BK5039" s="137">
        <v>4192</v>
      </c>
      <c r="BL5039" s="137">
        <f t="shared" si="755"/>
        <v>26.82239999999809</v>
      </c>
      <c r="BM5039" s="137">
        <f t="shared" si="756"/>
        <v>3.5871866178981593E-4</v>
      </c>
      <c r="BN5039" s="137">
        <f t="shared" si="757"/>
        <v>9.4900278111993263E-7</v>
      </c>
      <c r="BO5039" s="137">
        <f t="shared" si="758"/>
        <v>9.4900278111993263E-7</v>
      </c>
      <c r="BP5039" s="137" t="str">
        <f t="shared" si="754"/>
        <v/>
      </c>
    </row>
    <row r="5040" spans="63:68" ht="20.100000000000001" customHeight="1" x14ac:dyDescent="0.25">
      <c r="BK5040" s="137">
        <v>4193</v>
      </c>
      <c r="BL5040" s="137">
        <f t="shared" si="755"/>
        <v>26.82879999999809</v>
      </c>
      <c r="BM5040" s="137">
        <f t="shared" si="756"/>
        <v>3.57769659008696E-4</v>
      </c>
      <c r="BN5040" s="137">
        <f t="shared" si="757"/>
        <v>9.4653514667641719E-7</v>
      </c>
      <c r="BO5040" s="137">
        <f t="shared" si="758"/>
        <v>9.4653514667641719E-7</v>
      </c>
      <c r="BP5040" s="137" t="str">
        <f t="shared" si="754"/>
        <v/>
      </c>
    </row>
    <row r="5041" spans="63:68" ht="20.100000000000001" customHeight="1" x14ac:dyDescent="0.25">
      <c r="BK5041" s="137">
        <v>4194</v>
      </c>
      <c r="BL5041" s="137">
        <f t="shared" si="755"/>
        <v>26.835199999998089</v>
      </c>
      <c r="BM5041" s="137">
        <f t="shared" si="756"/>
        <v>3.5682312386201958E-4</v>
      </c>
      <c r="BN5041" s="137">
        <f t="shared" si="757"/>
        <v>9.4407379439513791E-7</v>
      </c>
      <c r="BO5041" s="137">
        <f t="shared" si="758"/>
        <v>9.4407379439513791E-7</v>
      </c>
      <c r="BP5041" s="137" t="str">
        <f t="shared" si="754"/>
        <v/>
      </c>
    </row>
    <row r="5042" spans="63:68" ht="20.100000000000001" customHeight="1" x14ac:dyDescent="0.25">
      <c r="BK5042" s="137">
        <v>4195</v>
      </c>
      <c r="BL5042" s="137">
        <f t="shared" si="755"/>
        <v>26.841599999998088</v>
      </c>
      <c r="BM5042" s="137">
        <f t="shared" si="756"/>
        <v>3.5587905006762444E-4</v>
      </c>
      <c r="BN5042" s="137">
        <f t="shared" si="757"/>
        <v>9.4161870870630108E-7</v>
      </c>
      <c r="BO5042" s="137">
        <f t="shared" si="758"/>
        <v>9.4161870870630108E-7</v>
      </c>
      <c r="BP5042" s="137" t="str">
        <f t="shared" si="754"/>
        <v/>
      </c>
    </row>
    <row r="5043" spans="63:68" ht="20.100000000000001" customHeight="1" x14ac:dyDescent="0.25">
      <c r="BK5043" s="137">
        <v>4196</v>
      </c>
      <c r="BL5043" s="137">
        <f t="shared" si="755"/>
        <v>26.847999999998088</v>
      </c>
      <c r="BM5043" s="137">
        <f t="shared" si="756"/>
        <v>3.5493743135891814E-4</v>
      </c>
      <c r="BN5043" s="137">
        <f t="shared" si="757"/>
        <v>9.3916987407128378E-7</v>
      </c>
      <c r="BO5043" s="137">
        <f t="shared" si="758"/>
        <v>9.3916987407128378E-7</v>
      </c>
      <c r="BP5043" s="137" t="str">
        <f t="shared" si="754"/>
        <v/>
      </c>
    </row>
    <row r="5044" spans="63:68" ht="20.100000000000001" customHeight="1" x14ac:dyDescent="0.25">
      <c r="BK5044" s="137">
        <v>4197</v>
      </c>
      <c r="BL5044" s="137">
        <f t="shared" si="755"/>
        <v>26.854399999998087</v>
      </c>
      <c r="BM5044" s="137">
        <f t="shared" si="756"/>
        <v>3.5399826148484686E-4</v>
      </c>
      <c r="BN5044" s="137">
        <f t="shared" si="757"/>
        <v>9.3672727499466858E-7</v>
      </c>
      <c r="BO5044" s="137">
        <f t="shared" si="758"/>
        <v>9.3672727499466858E-7</v>
      </c>
      <c r="BP5044" s="137" t="str">
        <f t="shared" si="754"/>
        <v/>
      </c>
    </row>
    <row r="5045" spans="63:68" ht="20.100000000000001" customHeight="1" x14ac:dyDescent="0.25">
      <c r="BK5045" s="137">
        <v>4198</v>
      </c>
      <c r="BL5045" s="137">
        <f t="shared" si="755"/>
        <v>26.860799999998086</v>
      </c>
      <c r="BM5045" s="137">
        <f t="shared" si="756"/>
        <v>3.5306153420985219E-4</v>
      </c>
      <c r="BN5045" s="137">
        <f t="shared" si="757"/>
        <v>9.3429089601275092E-7</v>
      </c>
      <c r="BO5045" s="137">
        <f t="shared" si="758"/>
        <v>9.3429089601275092E-7</v>
      </c>
      <c r="BP5045" s="137" t="str">
        <f t="shared" si="754"/>
        <v/>
      </c>
    </row>
    <row r="5046" spans="63:68" ht="20.100000000000001" customHeight="1" x14ac:dyDescent="0.25">
      <c r="BK5046" s="137">
        <v>4199</v>
      </c>
      <c r="BL5046" s="137">
        <f t="shared" si="755"/>
        <v>26.867199999998086</v>
      </c>
      <c r="BM5046" s="137">
        <f t="shared" si="756"/>
        <v>3.5212724331383944E-4</v>
      </c>
      <c r="BN5046" s="137">
        <f t="shared" si="757"/>
        <v>9.3186072170345965E-7</v>
      </c>
      <c r="BO5046" s="137">
        <f t="shared" si="758"/>
        <v>9.3186072170345965E-7</v>
      </c>
      <c r="BP5046" s="137" t="str">
        <f t="shared" si="754"/>
        <v/>
      </c>
    </row>
    <row r="5047" spans="63:68" ht="20.100000000000001" customHeight="1" x14ac:dyDescent="0.25">
      <c r="BK5047" s="137">
        <v>4200</v>
      </c>
      <c r="BL5047" s="137">
        <f t="shared" si="755"/>
        <v>26.873599999998085</v>
      </c>
      <c r="BM5047" s="137">
        <f t="shared" si="756"/>
        <v>3.5119538259213598E-4</v>
      </c>
      <c r="BN5047" s="137">
        <f t="shared" si="757"/>
        <v>9.2943673667670755E-7</v>
      </c>
      <c r="BO5047" s="137">
        <f t="shared" si="758"/>
        <v>9.2943673667670755E-7</v>
      </c>
      <c r="BP5047" s="137" t="str">
        <f t="shared" si="754"/>
        <v/>
      </c>
    </row>
    <row r="5048" spans="63:68" ht="20.100000000000001" customHeight="1" x14ac:dyDescent="0.25">
      <c r="BK5048" s="137">
        <v>4201</v>
      </c>
      <c r="BL5048" s="137">
        <f t="shared" si="755"/>
        <v>26.879999999998084</v>
      </c>
      <c r="BM5048" s="137">
        <f t="shared" si="756"/>
        <v>3.5026594585545927E-4</v>
      </c>
      <c r="BN5048" s="137">
        <f t="shared" si="757"/>
        <v>9.2701892558371551E-7</v>
      </c>
      <c r="BO5048" s="137">
        <f t="shared" si="758"/>
        <v>9.2701892558371551E-7</v>
      </c>
      <c r="BP5048" s="137" t="str">
        <f t="shared" si="754"/>
        <v/>
      </c>
    </row>
    <row r="5049" spans="63:68" ht="20.100000000000001" customHeight="1" x14ac:dyDescent="0.25">
      <c r="BK5049" s="137">
        <v>4202</v>
      </c>
      <c r="BL5049" s="137">
        <f t="shared" si="755"/>
        <v>26.886399999998083</v>
      </c>
      <c r="BM5049" s="137">
        <f t="shared" si="756"/>
        <v>3.4933892692987556E-4</v>
      </c>
      <c r="BN5049" s="137">
        <f t="shared" si="757"/>
        <v>9.2460727311104943E-7</v>
      </c>
      <c r="BO5049" s="137">
        <f t="shared" si="758"/>
        <v>9.2460727311104943E-7</v>
      </c>
      <c r="BP5049" s="137" t="str">
        <f t="shared" si="754"/>
        <v/>
      </c>
    </row>
    <row r="5050" spans="63:68" ht="20.100000000000001" customHeight="1" x14ac:dyDescent="0.25">
      <c r="BK5050" s="137">
        <v>4203</v>
      </c>
      <c r="BL5050" s="137">
        <f t="shared" si="755"/>
        <v>26.892799999998083</v>
      </c>
      <c r="BM5050" s="137">
        <f t="shared" si="756"/>
        <v>3.4841431965676451E-4</v>
      </c>
      <c r="BN5050" s="137">
        <f t="shared" si="757"/>
        <v>9.2220176398089123E-7</v>
      </c>
      <c r="BO5050" s="137">
        <f t="shared" si="758"/>
        <v>9.2220176398089123E-7</v>
      </c>
      <c r="BP5050" s="137" t="str">
        <f t="shared" si="754"/>
        <v/>
      </c>
    </row>
    <row r="5051" spans="63:68" ht="20.100000000000001" customHeight="1" x14ac:dyDescent="0.25">
      <c r="BK5051" s="137">
        <v>4204</v>
      </c>
      <c r="BL5051" s="137">
        <f t="shared" si="755"/>
        <v>26.899199999998082</v>
      </c>
      <c r="BM5051" s="137">
        <f t="shared" si="756"/>
        <v>3.4749211789278362E-4</v>
      </c>
      <c r="BN5051" s="137">
        <f t="shared" si="757"/>
        <v>9.1980238295374939E-7</v>
      </c>
      <c r="BO5051" s="137">
        <f t="shared" si="758"/>
        <v>9.1980238295374939E-7</v>
      </c>
      <c r="BP5051" s="137" t="str">
        <f t="shared" si="754"/>
        <v/>
      </c>
    </row>
    <row r="5052" spans="63:68" ht="20.100000000000001" customHeight="1" x14ac:dyDescent="0.25">
      <c r="BK5052" s="137">
        <v>4205</v>
      </c>
      <c r="BL5052" s="137">
        <f t="shared" si="755"/>
        <v>26.905599999998081</v>
      </c>
      <c r="BM5052" s="137">
        <f t="shared" si="756"/>
        <v>3.4657231550982987E-4</v>
      </c>
      <c r="BN5052" s="137">
        <f t="shared" si="757"/>
        <v>9.1740911482439316E-7</v>
      </c>
      <c r="BO5052" s="137">
        <f t="shared" si="758"/>
        <v>9.1740911482439316E-7</v>
      </c>
      <c r="BP5052" s="137" t="str">
        <f t="shared" si="754"/>
        <v/>
      </c>
    </row>
    <row r="5053" spans="63:68" ht="20.100000000000001" customHeight="1" x14ac:dyDescent="0.25">
      <c r="BK5053" s="137">
        <v>4206</v>
      </c>
      <c r="BL5053" s="137">
        <f t="shared" si="755"/>
        <v>26.911999999998081</v>
      </c>
      <c r="BM5053" s="137">
        <f t="shared" si="756"/>
        <v>3.4565490639500547E-4</v>
      </c>
      <c r="BN5053" s="137">
        <f t="shared" si="757"/>
        <v>9.1502194442591835E-7</v>
      </c>
      <c r="BO5053" s="137">
        <f t="shared" si="758"/>
        <v>9.1502194442591835E-7</v>
      </c>
      <c r="BP5053" s="137" t="str">
        <f t="shared" si="754"/>
        <v/>
      </c>
    </row>
    <row r="5054" spans="63:68" ht="20.100000000000001" customHeight="1" x14ac:dyDescent="0.25">
      <c r="BK5054" s="137">
        <v>4207</v>
      </c>
      <c r="BL5054" s="137">
        <f t="shared" si="755"/>
        <v>26.91839999999808</v>
      </c>
      <c r="BM5054" s="137">
        <f t="shared" si="756"/>
        <v>3.4473988445057955E-4</v>
      </c>
      <c r="BN5054" s="137">
        <f t="shared" si="757"/>
        <v>9.1264085662774155E-7</v>
      </c>
      <c r="BO5054" s="137">
        <f t="shared" si="758"/>
        <v>9.1264085662774155E-7</v>
      </c>
      <c r="BP5054" s="137" t="str">
        <f t="shared" si="754"/>
        <v/>
      </c>
    </row>
    <row r="5055" spans="63:68" ht="20.100000000000001" customHeight="1" x14ac:dyDescent="0.25">
      <c r="BK5055" s="137">
        <v>4208</v>
      </c>
      <c r="BL5055" s="137">
        <f t="shared" si="755"/>
        <v>26.924799999998079</v>
      </c>
      <c r="BM5055" s="137">
        <f t="shared" si="756"/>
        <v>3.4382724359395181E-4</v>
      </c>
      <c r="BN5055" s="137">
        <f t="shared" si="757"/>
        <v>9.1026583633516643E-7</v>
      </c>
      <c r="BO5055" s="137">
        <f t="shared" si="758"/>
        <v>9.1026583633516643E-7</v>
      </c>
      <c r="BP5055" s="137" t="str">
        <f t="shared" si="754"/>
        <v/>
      </c>
    </row>
    <row r="5056" spans="63:68" ht="20.100000000000001" customHeight="1" x14ac:dyDescent="0.25">
      <c r="BK5056" s="137">
        <v>4209</v>
      </c>
      <c r="BL5056" s="137">
        <f t="shared" si="755"/>
        <v>26.931199999998078</v>
      </c>
      <c r="BM5056" s="137">
        <f t="shared" si="756"/>
        <v>3.4291697775761665E-4</v>
      </c>
      <c r="BN5056" s="137">
        <f t="shared" si="757"/>
        <v>9.0789686848781167E-7</v>
      </c>
      <c r="BO5056" s="137">
        <f t="shared" si="758"/>
        <v>9.0789686848781167E-7</v>
      </c>
      <c r="BP5056" s="137" t="str">
        <f t="shared" si="754"/>
        <v/>
      </c>
    </row>
    <row r="5057" spans="63:68" ht="20.100000000000001" customHeight="1" x14ac:dyDescent="0.25">
      <c r="BK5057" s="137">
        <v>4210</v>
      </c>
      <c r="BL5057" s="137">
        <f t="shared" si="755"/>
        <v>26.937599999998078</v>
      </c>
      <c r="BM5057" s="137">
        <f t="shared" si="756"/>
        <v>3.4200908088912883E-4</v>
      </c>
      <c r="BN5057" s="137">
        <f t="shared" si="757"/>
        <v>9.0553393806622456E-7</v>
      </c>
      <c r="BO5057" s="137">
        <f t="shared" si="758"/>
        <v>9.0553393806622456E-7</v>
      </c>
      <c r="BP5057" s="137" t="str">
        <f t="shared" si="754"/>
        <v/>
      </c>
    </row>
    <row r="5058" spans="63:68" ht="20.100000000000001" customHeight="1" x14ac:dyDescent="0.25">
      <c r="BK5058" s="137">
        <v>4211</v>
      </c>
      <c r="BL5058" s="137">
        <f t="shared" si="755"/>
        <v>26.943999999998077</v>
      </c>
      <c r="BM5058" s="137">
        <f t="shared" si="756"/>
        <v>3.4110354695106261E-4</v>
      </c>
      <c r="BN5058" s="137">
        <f t="shared" si="757"/>
        <v>9.0317703008082218E-7</v>
      </c>
      <c r="BO5058" s="137">
        <f t="shared" si="758"/>
        <v>9.0317703008082218E-7</v>
      </c>
      <c r="BP5058" s="137" t="str">
        <f t="shared" si="754"/>
        <v/>
      </c>
    </row>
    <row r="5059" spans="63:68" ht="20.100000000000001" customHeight="1" x14ac:dyDescent="0.25">
      <c r="BK5059" s="137">
        <v>4212</v>
      </c>
      <c r="BL5059" s="137">
        <f t="shared" si="755"/>
        <v>26.950399999998076</v>
      </c>
      <c r="BM5059" s="137">
        <f t="shared" si="756"/>
        <v>3.4020036992098179E-4</v>
      </c>
      <c r="BN5059" s="137">
        <f t="shared" si="757"/>
        <v>9.0082612958235393E-7</v>
      </c>
      <c r="BO5059" s="137">
        <f t="shared" si="758"/>
        <v>9.0082612958235393E-7</v>
      </c>
      <c r="BP5059" s="137" t="str">
        <f t="shared" si="754"/>
        <v/>
      </c>
    </row>
    <row r="5060" spans="63:68" ht="20.100000000000001" customHeight="1" x14ac:dyDescent="0.25">
      <c r="BK5060" s="137">
        <v>4213</v>
      </c>
      <c r="BL5060" s="137">
        <f t="shared" si="755"/>
        <v>26.956799999998076</v>
      </c>
      <c r="BM5060" s="137">
        <f t="shared" si="756"/>
        <v>3.3929954379139943E-4</v>
      </c>
      <c r="BN5060" s="137">
        <f t="shared" si="757"/>
        <v>8.9848122165680578E-7</v>
      </c>
      <c r="BO5060" s="137">
        <f t="shared" si="758"/>
        <v>8.9848122165680578E-7</v>
      </c>
      <c r="BP5060" s="137" t="str">
        <f t="shared" si="754"/>
        <v/>
      </c>
    </row>
    <row r="5061" spans="63:68" ht="20.100000000000001" customHeight="1" x14ac:dyDescent="0.25">
      <c r="BK5061" s="137">
        <v>4214</v>
      </c>
      <c r="BL5061" s="137">
        <f t="shared" si="755"/>
        <v>26.963199999998075</v>
      </c>
      <c r="BM5061" s="137">
        <f t="shared" si="756"/>
        <v>3.3840106256974263E-4</v>
      </c>
      <c r="BN5061" s="137">
        <f t="shared" si="757"/>
        <v>8.9614229142442447E-7</v>
      </c>
      <c r="BO5061" s="137">
        <f t="shared" si="758"/>
        <v>8.9614229142442447E-7</v>
      </c>
      <c r="BP5061" s="137" t="str">
        <f t="shared" si="754"/>
        <v/>
      </c>
    </row>
    <row r="5062" spans="63:68" ht="20.100000000000001" customHeight="1" x14ac:dyDescent="0.25">
      <c r="BK5062" s="137">
        <v>4215</v>
      </c>
      <c r="BL5062" s="137">
        <f t="shared" si="755"/>
        <v>26.969599999998074</v>
      </c>
      <c r="BM5062" s="137">
        <f t="shared" si="756"/>
        <v>3.375049202783182E-4</v>
      </c>
      <c r="BN5062" s="137">
        <f t="shared" si="757"/>
        <v>8.9380932404194017E-7</v>
      </c>
      <c r="BO5062" s="137">
        <f t="shared" si="758"/>
        <v>8.9380932404194017E-7</v>
      </c>
      <c r="BP5062" s="137" t="str">
        <f t="shared" si="754"/>
        <v/>
      </c>
    </row>
    <row r="5063" spans="63:68" ht="20.100000000000001" customHeight="1" x14ac:dyDescent="0.25">
      <c r="BK5063" s="137">
        <v>4216</v>
      </c>
      <c r="BL5063" s="137">
        <f t="shared" si="755"/>
        <v>26.975999999998074</v>
      </c>
      <c r="BM5063" s="137">
        <f t="shared" si="756"/>
        <v>3.3661111095427626E-4</v>
      </c>
      <c r="BN5063" s="137">
        <f t="shared" si="757"/>
        <v>8.9148230470164486E-7</v>
      </c>
      <c r="BO5063" s="137">
        <f t="shared" si="758"/>
        <v>8.9148230470164486E-7</v>
      </c>
      <c r="BP5063" s="137" t="str">
        <f t="shared" si="754"/>
        <v/>
      </c>
    </row>
    <row r="5064" spans="63:68" ht="20.100000000000001" customHeight="1" x14ac:dyDescent="0.25">
      <c r="BK5064" s="137">
        <v>4217</v>
      </c>
      <c r="BL5064" s="137">
        <f t="shared" si="755"/>
        <v>26.982399999998073</v>
      </c>
      <c r="BM5064" s="137">
        <f t="shared" si="756"/>
        <v>3.3571962864957462E-4</v>
      </c>
      <c r="BN5064" s="137">
        <f t="shared" si="757"/>
        <v>8.8916121863258498E-7</v>
      </c>
      <c r="BO5064" s="137">
        <f t="shared" si="758"/>
        <v>8.8916121863258498E-7</v>
      </c>
      <c r="BP5064" s="137" t="str">
        <f t="shared" si="754"/>
        <v/>
      </c>
    </row>
    <row r="5065" spans="63:68" ht="20.100000000000001" customHeight="1" x14ac:dyDescent="0.25">
      <c r="BK5065" s="137">
        <v>4218</v>
      </c>
      <c r="BL5065" s="137">
        <f t="shared" si="755"/>
        <v>26.988799999998072</v>
      </c>
      <c r="BM5065" s="137">
        <f t="shared" si="756"/>
        <v>3.3483046743094203E-4</v>
      </c>
      <c r="BN5065" s="137">
        <f t="shared" si="757"/>
        <v>8.8684605109714621E-7</v>
      </c>
      <c r="BO5065" s="137">
        <f t="shared" si="758"/>
        <v>8.8684605109714621E-7</v>
      </c>
      <c r="BP5065" s="137" t="str">
        <f t="shared" si="754"/>
        <v/>
      </c>
    </row>
    <row r="5066" spans="63:68" ht="20.100000000000001" customHeight="1" x14ac:dyDescent="0.25">
      <c r="BK5066" s="137">
        <v>4219</v>
      </c>
      <c r="BL5066" s="137">
        <f t="shared" si="755"/>
        <v>26.995199999998071</v>
      </c>
      <c r="BM5066" s="137">
        <f t="shared" si="756"/>
        <v>3.3394362137984489E-4</v>
      </c>
      <c r="BN5066" s="137">
        <f t="shared" si="757"/>
        <v>8.8453678739387233E-7</v>
      </c>
      <c r="BO5066" s="137">
        <f t="shared" si="758"/>
        <v>8.8453678739387233E-7</v>
      </c>
      <c r="BP5066" s="137" t="str">
        <f t="shared" si="754"/>
        <v/>
      </c>
    </row>
    <row r="5067" spans="63:68" ht="20.100000000000001" customHeight="1" x14ac:dyDescent="0.25">
      <c r="BK5067" s="137">
        <v>4220</v>
      </c>
      <c r="BL5067" s="137">
        <f t="shared" si="755"/>
        <v>27.001599999998071</v>
      </c>
      <c r="BM5067" s="137">
        <f t="shared" si="756"/>
        <v>3.3305908459245102E-4</v>
      </c>
      <c r="BN5067" s="137">
        <f t="shared" si="757"/>
        <v>8.822334128569774E-7</v>
      </c>
      <c r="BO5067" s="137">
        <f t="shared" si="758"/>
        <v>8.822334128569774E-7</v>
      </c>
      <c r="BP5067" s="137" t="str">
        <f t="shared" si="754"/>
        <v/>
      </c>
    </row>
    <row r="5068" spans="63:68" ht="20.100000000000001" customHeight="1" x14ac:dyDescent="0.25">
      <c r="BK5068" s="137">
        <v>4221</v>
      </c>
      <c r="BL5068" s="137">
        <f t="shared" si="755"/>
        <v>27.00799999999807</v>
      </c>
      <c r="BM5068" s="137">
        <f t="shared" si="756"/>
        <v>3.3217685117959404E-4</v>
      </c>
      <c r="BN5068" s="137">
        <f t="shared" si="757"/>
        <v>8.7993591285721309E-7</v>
      </c>
      <c r="BO5068" s="137">
        <f t="shared" si="758"/>
        <v>8.7993591285721309E-7</v>
      </c>
      <c r="BP5068" s="137" t="str">
        <f t="shared" si="754"/>
        <v/>
      </c>
    </row>
    <row r="5069" spans="63:68" ht="20.100000000000001" customHeight="1" x14ac:dyDescent="0.25">
      <c r="BK5069" s="137">
        <v>4222</v>
      </c>
      <c r="BL5069" s="137">
        <f t="shared" si="755"/>
        <v>27.014399999998069</v>
      </c>
      <c r="BM5069" s="137">
        <f t="shared" si="756"/>
        <v>3.3129691526673682E-4</v>
      </c>
      <c r="BN5069" s="137">
        <f t="shared" si="757"/>
        <v>8.7764427279650187E-7</v>
      </c>
      <c r="BO5069" s="137">
        <f t="shared" si="758"/>
        <v>8.7764427279650187E-7</v>
      </c>
      <c r="BP5069" s="137" t="str">
        <f t="shared" si="754"/>
        <v/>
      </c>
    </row>
    <row r="5070" spans="63:68" ht="20.100000000000001" customHeight="1" x14ac:dyDescent="0.25">
      <c r="BK5070" s="137">
        <v>4223</v>
      </c>
      <c r="BL5070" s="137">
        <f t="shared" si="755"/>
        <v>27.020799999998069</v>
      </c>
      <c r="BM5070" s="137">
        <f t="shared" si="756"/>
        <v>3.3041927099394032E-4</v>
      </c>
      <c r="BN5070" s="137">
        <f t="shared" si="757"/>
        <v>8.7535847811558067E-7</v>
      </c>
      <c r="BO5070" s="137">
        <f t="shared" si="758"/>
        <v>8.7535847811558067E-7</v>
      </c>
      <c r="BP5070" s="137" t="str">
        <f t="shared" si="754"/>
        <v/>
      </c>
    </row>
    <row r="5071" spans="63:68" ht="20.100000000000001" customHeight="1" x14ac:dyDescent="0.25">
      <c r="BK5071" s="137">
        <v>4224</v>
      </c>
      <c r="BL5071" s="137">
        <f t="shared" si="755"/>
        <v>27.027199999998068</v>
      </c>
      <c r="BM5071" s="137">
        <f t="shared" si="756"/>
        <v>3.2954391251582474E-4</v>
      </c>
      <c r="BN5071" s="137">
        <f t="shared" si="757"/>
        <v>8.7307851428944719E-7</v>
      </c>
      <c r="BO5071" s="137">
        <f t="shared" si="758"/>
        <v>8.7307851428944719E-7</v>
      </c>
      <c r="BP5071" s="137" t="str">
        <f t="shared" si="754"/>
        <v/>
      </c>
    </row>
    <row r="5072" spans="63:68" ht="20.100000000000001" customHeight="1" x14ac:dyDescent="0.25">
      <c r="BK5072" s="137">
        <v>4225</v>
      </c>
      <c r="BL5072" s="137">
        <f t="shared" si="755"/>
        <v>27.033599999998067</v>
      </c>
      <c r="BM5072" s="137">
        <f t="shared" si="756"/>
        <v>3.286708340015353E-4</v>
      </c>
      <c r="BN5072" s="137">
        <f t="shared" si="757"/>
        <v>8.7080436682605887E-7</v>
      </c>
      <c r="BO5072" s="137">
        <f t="shared" si="758"/>
        <v>8.7080436682605887E-7</v>
      </c>
      <c r="BP5072" s="137" t="str">
        <f t="shared" ref="BP5072:BP5135" si="759">IF($BM5072&lt;(1-$BI$860),$BN5072,"")</f>
        <v/>
      </c>
    </row>
    <row r="5073" spans="63:68" ht="20.100000000000001" customHeight="1" x14ac:dyDescent="0.25">
      <c r="BK5073" s="137">
        <v>4226</v>
      </c>
      <c r="BL5073" s="137">
        <f t="shared" si="755"/>
        <v>27.039999999998066</v>
      </c>
      <c r="BM5073" s="137">
        <f t="shared" si="756"/>
        <v>3.2780002963470924E-4</v>
      </c>
      <c r="BN5073" s="137">
        <f t="shared" si="757"/>
        <v>8.6853602127056131E-7</v>
      </c>
      <c r="BO5073" s="137">
        <f t="shared" si="758"/>
        <v>8.6853602127056131E-7</v>
      </c>
      <c r="BP5073" s="137" t="str">
        <f t="shared" si="759"/>
        <v/>
      </c>
    </row>
    <row r="5074" spans="63:68" ht="20.100000000000001" customHeight="1" x14ac:dyDescent="0.25">
      <c r="BK5074" s="137">
        <v>4227</v>
      </c>
      <c r="BL5074" s="137">
        <f t="shared" si="755"/>
        <v>27.046399999998066</v>
      </c>
      <c r="BM5074" s="137">
        <f t="shared" si="756"/>
        <v>3.2693149361343867E-4</v>
      </c>
      <c r="BN5074" s="137">
        <f t="shared" si="757"/>
        <v>8.6627346320111405E-7</v>
      </c>
      <c r="BO5074" s="137">
        <f t="shared" si="758"/>
        <v>8.6627346320111405E-7</v>
      </c>
      <c r="BP5074" s="137" t="str">
        <f t="shared" si="759"/>
        <v/>
      </c>
    </row>
    <row r="5075" spans="63:68" ht="20.100000000000001" customHeight="1" x14ac:dyDescent="0.25">
      <c r="BK5075" s="137">
        <v>4228</v>
      </c>
      <c r="BL5075" s="137">
        <f t="shared" si="755"/>
        <v>27.052799999998065</v>
      </c>
      <c r="BM5075" s="137">
        <f t="shared" si="756"/>
        <v>3.2606522015023756E-4</v>
      </c>
      <c r="BN5075" s="137">
        <f t="shared" si="757"/>
        <v>8.6401667823127583E-7</v>
      </c>
      <c r="BO5075" s="137">
        <f t="shared" si="758"/>
        <v>8.6401667823127583E-7</v>
      </c>
      <c r="BP5075" s="137" t="str">
        <f t="shared" si="759"/>
        <v/>
      </c>
    </row>
    <row r="5076" spans="63:68" ht="20.100000000000001" customHeight="1" x14ac:dyDescent="0.25">
      <c r="BK5076" s="137">
        <v>4229</v>
      </c>
      <c r="BL5076" s="137">
        <f t="shared" si="755"/>
        <v>27.059199999998064</v>
      </c>
      <c r="BM5076" s="137">
        <f t="shared" si="756"/>
        <v>3.2520120347200629E-4</v>
      </c>
      <c r="BN5076" s="137">
        <f t="shared" si="757"/>
        <v>8.6176565200881197E-7</v>
      </c>
      <c r="BO5076" s="137">
        <f t="shared" si="758"/>
        <v>8.6176565200881197E-7</v>
      </c>
      <c r="BP5076" s="137" t="str">
        <f t="shared" si="759"/>
        <v/>
      </c>
    </row>
    <row r="5077" spans="63:68" ht="20.100000000000001" customHeight="1" x14ac:dyDescent="0.25">
      <c r="BK5077" s="137">
        <v>4230</v>
      </c>
      <c r="BL5077" s="137">
        <f t="shared" si="755"/>
        <v>27.065599999998064</v>
      </c>
      <c r="BM5077" s="137">
        <f t="shared" si="756"/>
        <v>3.2433943781999747E-4</v>
      </c>
      <c r="BN5077" s="137">
        <f t="shared" si="757"/>
        <v>8.5952037021780857E-7</v>
      </c>
      <c r="BO5077" s="137">
        <f t="shared" si="758"/>
        <v>8.5952037021780857E-7</v>
      </c>
      <c r="BP5077" s="137" t="str">
        <f t="shared" si="759"/>
        <v/>
      </c>
    </row>
    <row r="5078" spans="63:68" ht="20.100000000000001" customHeight="1" x14ac:dyDescent="0.25">
      <c r="BK5078" s="137">
        <v>4231</v>
      </c>
      <c r="BL5078" s="137">
        <f t="shared" si="755"/>
        <v>27.071999999998063</v>
      </c>
      <c r="BM5078" s="137">
        <f t="shared" si="756"/>
        <v>3.2347991744977966E-4</v>
      </c>
      <c r="BN5078" s="137">
        <f t="shared" si="757"/>
        <v>8.5728081857330569E-7</v>
      </c>
      <c r="BO5078" s="137">
        <f t="shared" si="758"/>
        <v>8.5728081857330569E-7</v>
      </c>
      <c r="BP5078" s="137" t="str">
        <f t="shared" si="759"/>
        <v/>
      </c>
    </row>
    <row r="5079" spans="63:68" ht="20.100000000000001" customHeight="1" x14ac:dyDescent="0.25">
      <c r="BK5079" s="137">
        <v>4232</v>
      </c>
      <c r="BL5079" s="137">
        <f t="shared" si="755"/>
        <v>27.078399999998062</v>
      </c>
      <c r="BM5079" s="137">
        <f t="shared" si="756"/>
        <v>3.2262263663120636E-4</v>
      </c>
      <c r="BN5079" s="137">
        <f t="shared" si="757"/>
        <v>8.5504698282742311E-7</v>
      </c>
      <c r="BO5079" s="137">
        <f t="shared" si="758"/>
        <v>8.5504698282742311E-7</v>
      </c>
      <c r="BP5079" s="137" t="str">
        <f t="shared" si="759"/>
        <v/>
      </c>
    </row>
    <row r="5080" spans="63:68" ht="20.100000000000001" customHeight="1" x14ac:dyDescent="0.25">
      <c r="BK5080" s="137">
        <v>4233</v>
      </c>
      <c r="BL5080" s="137">
        <f t="shared" si="755"/>
        <v>27.084799999998062</v>
      </c>
      <c r="BM5080" s="137">
        <f t="shared" si="756"/>
        <v>3.2176758964837894E-4</v>
      </c>
      <c r="BN5080" s="137">
        <f t="shared" si="757"/>
        <v>8.5281884876551141E-7</v>
      </c>
      <c r="BO5080" s="137">
        <f t="shared" si="758"/>
        <v>8.5281884876551141E-7</v>
      </c>
      <c r="BP5080" s="137" t="str">
        <f t="shared" si="759"/>
        <v/>
      </c>
    </row>
    <row r="5081" spans="63:68" ht="20.100000000000001" customHeight="1" x14ac:dyDescent="0.25">
      <c r="BK5081" s="137">
        <v>4234</v>
      </c>
      <c r="BL5081" s="137">
        <f t="shared" si="755"/>
        <v>27.091199999998061</v>
      </c>
      <c r="BM5081" s="137">
        <f t="shared" si="756"/>
        <v>3.2091477079961342E-4</v>
      </c>
      <c r="BN5081" s="137">
        <f t="shared" si="757"/>
        <v>8.505964022068567E-7</v>
      </c>
      <c r="BO5081" s="137">
        <f t="shared" si="758"/>
        <v>8.505964022068567E-7</v>
      </c>
      <c r="BP5081" s="137" t="str">
        <f t="shared" si="759"/>
        <v/>
      </c>
    </row>
    <row r="5082" spans="63:68" ht="20.100000000000001" customHeight="1" x14ac:dyDescent="0.25">
      <c r="BK5082" s="137">
        <v>4235</v>
      </c>
      <c r="BL5082" s="137">
        <f t="shared" si="755"/>
        <v>27.09759999999806</v>
      </c>
      <c r="BM5082" s="137">
        <f t="shared" si="756"/>
        <v>3.2006417439740657E-4</v>
      </c>
      <c r="BN5082" s="137">
        <f t="shared" si="757"/>
        <v>8.4837962900663217E-7</v>
      </c>
      <c r="BO5082" s="137">
        <f t="shared" si="758"/>
        <v>8.4837962900663217E-7</v>
      </c>
      <c r="BP5082" s="137" t="str">
        <f t="shared" si="759"/>
        <v/>
      </c>
    </row>
    <row r="5083" spans="63:68" ht="20.100000000000001" customHeight="1" x14ac:dyDescent="0.25">
      <c r="BK5083" s="137">
        <v>4236</v>
      </c>
      <c r="BL5083" s="137">
        <f t="shared" si="755"/>
        <v>27.103999999998059</v>
      </c>
      <c r="BM5083" s="137">
        <f t="shared" si="756"/>
        <v>3.1921579476839994E-4</v>
      </c>
      <c r="BN5083" s="137">
        <f t="shared" si="757"/>
        <v>8.4616851505107341E-7</v>
      </c>
      <c r="BO5083" s="137">
        <f t="shared" si="758"/>
        <v>8.4616851505107341E-7</v>
      </c>
      <c r="BP5083" s="137" t="str">
        <f t="shared" si="759"/>
        <v/>
      </c>
    </row>
    <row r="5084" spans="63:68" ht="20.100000000000001" customHeight="1" x14ac:dyDescent="0.25">
      <c r="BK5084" s="137">
        <v>4237</v>
      </c>
      <c r="BL5084" s="137">
        <f t="shared" si="755"/>
        <v>27.110399999998059</v>
      </c>
      <c r="BM5084" s="137">
        <f t="shared" si="756"/>
        <v>3.1836962625334886E-4</v>
      </c>
      <c r="BN5084" s="137">
        <f t="shared" si="757"/>
        <v>8.4396304626300784E-7</v>
      </c>
      <c r="BO5084" s="137">
        <f t="shared" si="758"/>
        <v>8.4396304626300784E-7</v>
      </c>
      <c r="BP5084" s="137" t="str">
        <f t="shared" si="759"/>
        <v/>
      </c>
    </row>
    <row r="5085" spans="63:68" ht="20.100000000000001" customHeight="1" x14ac:dyDescent="0.25">
      <c r="BK5085" s="137">
        <v>4238</v>
      </c>
      <c r="BL5085" s="137">
        <f t="shared" si="755"/>
        <v>27.116799999998058</v>
      </c>
      <c r="BM5085" s="137">
        <f t="shared" si="756"/>
        <v>3.1752566320708585E-4</v>
      </c>
      <c r="BN5085" s="137">
        <f t="shared" si="757"/>
        <v>8.4176320859692157E-7</v>
      </c>
      <c r="BO5085" s="137">
        <f t="shared" si="758"/>
        <v>8.4176320859692157E-7</v>
      </c>
      <c r="BP5085" s="137" t="str">
        <f t="shared" si="759"/>
        <v/>
      </c>
    </row>
    <row r="5086" spans="63:68" ht="20.100000000000001" customHeight="1" x14ac:dyDescent="0.25">
      <c r="BK5086" s="137">
        <v>4239</v>
      </c>
      <c r="BL5086" s="137">
        <f t="shared" si="755"/>
        <v>27.123199999998057</v>
      </c>
      <c r="BM5086" s="137">
        <f t="shared" si="756"/>
        <v>3.1668389999848893E-4</v>
      </c>
      <c r="BN5086" s="137">
        <f t="shared" si="757"/>
        <v>8.3956898804340464E-7</v>
      </c>
      <c r="BO5086" s="137">
        <f t="shared" si="758"/>
        <v>8.3956898804340464E-7</v>
      </c>
      <c r="BP5086" s="137" t="str">
        <f t="shared" si="759"/>
        <v/>
      </c>
    </row>
    <row r="5087" spans="63:68" ht="20.100000000000001" customHeight="1" x14ac:dyDescent="0.25">
      <c r="BK5087" s="137">
        <v>4240</v>
      </c>
      <c r="BL5087" s="137">
        <f t="shared" si="755"/>
        <v>27.129599999998057</v>
      </c>
      <c r="BM5087" s="137">
        <f t="shared" si="756"/>
        <v>3.1584433101044553E-4</v>
      </c>
      <c r="BN5087" s="137">
        <f t="shared" si="757"/>
        <v>8.373803706245974E-7</v>
      </c>
      <c r="BO5087" s="137">
        <f t="shared" si="758"/>
        <v>8.373803706245974E-7</v>
      </c>
      <c r="BP5087" s="137" t="str">
        <f t="shared" si="759"/>
        <v/>
      </c>
    </row>
    <row r="5088" spans="63:68" ht="20.100000000000001" customHeight="1" x14ac:dyDescent="0.25">
      <c r="BK5088" s="137">
        <v>4241</v>
      </c>
      <c r="BL5088" s="137">
        <f t="shared" si="755"/>
        <v>27.135999999998056</v>
      </c>
      <c r="BM5088" s="137">
        <f t="shared" si="756"/>
        <v>3.1500695063982093E-4</v>
      </c>
      <c r="BN5088" s="137">
        <f t="shared" si="757"/>
        <v>8.3519734239798516E-7</v>
      </c>
      <c r="BO5088" s="137">
        <f t="shared" si="758"/>
        <v>8.3519734239798516E-7</v>
      </c>
      <c r="BP5088" s="137" t="str">
        <f t="shared" si="759"/>
        <v/>
      </c>
    </row>
    <row r="5089" spans="63:68" ht="20.100000000000001" customHeight="1" x14ac:dyDescent="0.25">
      <c r="BK5089" s="137">
        <v>4242</v>
      </c>
      <c r="BL5089" s="137">
        <f t="shared" si="755"/>
        <v>27.142399999998055</v>
      </c>
      <c r="BM5089" s="137">
        <f t="shared" si="756"/>
        <v>3.1417175329742295E-4</v>
      </c>
      <c r="BN5089" s="137">
        <f t="shared" si="757"/>
        <v>8.3301988945319984E-7</v>
      </c>
      <c r="BO5089" s="137">
        <f t="shared" si="758"/>
        <v>8.3301988945319984E-7</v>
      </c>
      <c r="BP5089" s="137" t="str">
        <f t="shared" si="759"/>
        <v/>
      </c>
    </row>
    <row r="5090" spans="63:68" ht="20.100000000000001" customHeight="1" x14ac:dyDescent="0.25">
      <c r="BK5090" s="137">
        <v>4243</v>
      </c>
      <c r="BL5090" s="137">
        <f t="shared" si="755"/>
        <v>27.148799999998054</v>
      </c>
      <c r="BM5090" s="137">
        <f t="shared" si="756"/>
        <v>3.1333873340796975E-4</v>
      </c>
      <c r="BN5090" s="137">
        <f t="shared" si="757"/>
        <v>8.3084799791467625E-7</v>
      </c>
      <c r="BO5090" s="137">
        <f t="shared" si="758"/>
        <v>8.3084799791467625E-7</v>
      </c>
      <c r="BP5090" s="137" t="str">
        <f t="shared" si="759"/>
        <v/>
      </c>
    </row>
    <row r="5091" spans="63:68" ht="20.100000000000001" customHeight="1" x14ac:dyDescent="0.25">
      <c r="BK5091" s="137">
        <v>4244</v>
      </c>
      <c r="BL5091" s="137">
        <f t="shared" si="755"/>
        <v>27.155199999998054</v>
      </c>
      <c r="BM5091" s="137">
        <f t="shared" si="756"/>
        <v>3.1250788541005507E-4</v>
      </c>
      <c r="BN5091" s="137">
        <f t="shared" si="757"/>
        <v>8.2868165393915841E-7</v>
      </c>
      <c r="BO5091" s="137">
        <f t="shared" si="758"/>
        <v>8.2868165393915841E-7</v>
      </c>
      <c r="BP5091" s="137" t="str">
        <f t="shared" si="759"/>
        <v/>
      </c>
    </row>
    <row r="5092" spans="63:68" ht="20.100000000000001" customHeight="1" x14ac:dyDescent="0.25">
      <c r="BK5092" s="137">
        <v>4245</v>
      </c>
      <c r="BL5092" s="137">
        <f t="shared" si="755"/>
        <v>27.161599999998053</v>
      </c>
      <c r="BM5092" s="137">
        <f t="shared" si="756"/>
        <v>3.1167920375611591E-4</v>
      </c>
      <c r="BN5092" s="137">
        <f t="shared" si="757"/>
        <v>8.2652084371694643E-7</v>
      </c>
      <c r="BO5092" s="137">
        <f t="shared" si="758"/>
        <v>8.2652084371694643E-7</v>
      </c>
      <c r="BP5092" s="137" t="str">
        <f t="shared" si="759"/>
        <v/>
      </c>
    </row>
    <row r="5093" spans="63:68" ht="20.100000000000001" customHeight="1" x14ac:dyDescent="0.25">
      <c r="BK5093" s="137">
        <v>4246</v>
      </c>
      <c r="BL5093" s="137">
        <f t="shared" ref="BL5093:BL5156" si="760">BL5092+$BO$845</f>
        <v>27.167999999998052</v>
      </c>
      <c r="BM5093" s="137">
        <f t="shared" ref="BM5093:BM5156" si="761">_xlfn.CHISQ.DIST.RT(BL5093,7)</f>
        <v>3.1085268291239896E-4</v>
      </c>
      <c r="BN5093" s="137">
        <f t="shared" ref="BN5093:BN5156" si="762">BM5093-BM5094</f>
        <v>8.2436555347151696E-7</v>
      </c>
      <c r="BO5093" s="137">
        <f t="shared" ref="BO5093:BO5156" si="763">IF(BM5093&lt;(1-$BI$852),BN5093,"")</f>
        <v>8.2436555347151696E-7</v>
      </c>
      <c r="BP5093" s="137" t="str">
        <f t="shared" si="759"/>
        <v/>
      </c>
    </row>
    <row r="5094" spans="63:68" ht="20.100000000000001" customHeight="1" x14ac:dyDescent="0.25">
      <c r="BK5094" s="137">
        <v>4247</v>
      </c>
      <c r="BL5094" s="137">
        <f t="shared" si="760"/>
        <v>27.174399999998052</v>
      </c>
      <c r="BM5094" s="137">
        <f t="shared" si="761"/>
        <v>3.1002831735892745E-4</v>
      </c>
      <c r="BN5094" s="137">
        <f t="shared" si="762"/>
        <v>8.222157694607159E-7</v>
      </c>
      <c r="BO5094" s="137">
        <f t="shared" si="763"/>
        <v>8.222157694607159E-7</v>
      </c>
      <c r="BP5094" s="137" t="str">
        <f t="shared" si="759"/>
        <v/>
      </c>
    </row>
    <row r="5095" spans="63:68" ht="20.100000000000001" customHeight="1" x14ac:dyDescent="0.25">
      <c r="BK5095" s="137">
        <v>4248</v>
      </c>
      <c r="BL5095" s="137">
        <f t="shared" si="760"/>
        <v>27.180799999998051</v>
      </c>
      <c r="BM5095" s="137">
        <f t="shared" si="761"/>
        <v>3.0920610158946673E-4</v>
      </c>
      <c r="BN5095" s="137">
        <f t="shared" si="762"/>
        <v>8.2007147797339731E-7</v>
      </c>
      <c r="BO5095" s="137">
        <f t="shared" si="763"/>
        <v>8.2007147797339731E-7</v>
      </c>
      <c r="BP5095" s="137" t="str">
        <f t="shared" si="759"/>
        <v/>
      </c>
    </row>
    <row r="5096" spans="63:68" ht="20.100000000000001" customHeight="1" x14ac:dyDescent="0.25">
      <c r="BK5096" s="137">
        <v>4249</v>
      </c>
      <c r="BL5096" s="137">
        <f t="shared" si="760"/>
        <v>27.18719999999805</v>
      </c>
      <c r="BM5096" s="137">
        <f t="shared" si="761"/>
        <v>3.0838603011149333E-4</v>
      </c>
      <c r="BN5096" s="137">
        <f t="shared" si="762"/>
        <v>8.179326653339771E-7</v>
      </c>
      <c r="BO5096" s="137">
        <f t="shared" si="763"/>
        <v>8.179326653339771E-7</v>
      </c>
      <c r="BP5096" s="137" t="str">
        <f t="shared" si="759"/>
        <v/>
      </c>
    </row>
    <row r="5097" spans="63:68" ht="20.100000000000001" customHeight="1" x14ac:dyDescent="0.25">
      <c r="BK5097" s="137">
        <v>4250</v>
      </c>
      <c r="BL5097" s="137">
        <f t="shared" si="760"/>
        <v>27.19359999999805</v>
      </c>
      <c r="BM5097" s="137">
        <f t="shared" si="761"/>
        <v>3.0756809744615936E-4</v>
      </c>
      <c r="BN5097" s="137">
        <f t="shared" si="762"/>
        <v>8.1579931789657828E-7</v>
      </c>
      <c r="BO5097" s="137">
        <f t="shared" si="763"/>
        <v>8.1579931789657828E-7</v>
      </c>
      <c r="BP5097" s="137" t="str">
        <f t="shared" si="759"/>
        <v/>
      </c>
    </row>
    <row r="5098" spans="63:68" ht="20.100000000000001" customHeight="1" x14ac:dyDescent="0.25">
      <c r="BK5098" s="137">
        <v>4251</v>
      </c>
      <c r="BL5098" s="137">
        <f t="shared" si="760"/>
        <v>27.199999999998049</v>
      </c>
      <c r="BM5098" s="137">
        <f t="shared" si="761"/>
        <v>3.0675229812826278E-4</v>
      </c>
      <c r="BN5098" s="137">
        <f t="shared" si="762"/>
        <v>8.1367142205121101E-7</v>
      </c>
      <c r="BO5098" s="137">
        <f t="shared" si="763"/>
        <v>8.1367142205121101E-7</v>
      </c>
      <c r="BP5098" s="137" t="str">
        <f t="shared" si="759"/>
        <v/>
      </c>
    </row>
    <row r="5099" spans="63:68" ht="20.100000000000001" customHeight="1" x14ac:dyDescent="0.25">
      <c r="BK5099" s="137">
        <v>4252</v>
      </c>
      <c r="BL5099" s="137">
        <f t="shared" si="760"/>
        <v>27.206399999998048</v>
      </c>
      <c r="BM5099" s="137">
        <f t="shared" si="761"/>
        <v>3.0593862670621157E-4</v>
      </c>
      <c r="BN5099" s="137">
        <f t="shared" si="762"/>
        <v>8.1154896421867673E-7</v>
      </c>
      <c r="BO5099" s="137">
        <f t="shared" si="763"/>
        <v>8.1154896421867673E-7</v>
      </c>
      <c r="BP5099" s="137" t="str">
        <f t="shared" si="759"/>
        <v/>
      </c>
    </row>
    <row r="5100" spans="63:68" ht="20.100000000000001" customHeight="1" x14ac:dyDescent="0.25">
      <c r="BK5100" s="137">
        <v>4253</v>
      </c>
      <c r="BL5100" s="137">
        <f t="shared" si="760"/>
        <v>27.212799999998047</v>
      </c>
      <c r="BM5100" s="137">
        <f t="shared" si="761"/>
        <v>3.0512707774199289E-4</v>
      </c>
      <c r="BN5100" s="137">
        <f t="shared" si="762"/>
        <v>8.0943193085468825E-7</v>
      </c>
      <c r="BO5100" s="137">
        <f t="shared" si="763"/>
        <v>8.0943193085468825E-7</v>
      </c>
      <c r="BP5100" s="137" t="str">
        <f t="shared" si="759"/>
        <v/>
      </c>
    </row>
    <row r="5101" spans="63:68" ht="20.100000000000001" customHeight="1" x14ac:dyDescent="0.25">
      <c r="BK5101" s="137">
        <v>4254</v>
      </c>
      <c r="BL5101" s="137">
        <f t="shared" si="760"/>
        <v>27.219199999998047</v>
      </c>
      <c r="BM5101" s="137">
        <f t="shared" si="761"/>
        <v>3.043176458111382E-4</v>
      </c>
      <c r="BN5101" s="137">
        <f t="shared" si="762"/>
        <v>8.0732030844466547E-7</v>
      </c>
      <c r="BO5101" s="137">
        <f t="shared" si="763"/>
        <v>8.0732030844466547E-7</v>
      </c>
      <c r="BP5101" s="137" t="str">
        <f t="shared" si="759"/>
        <v/>
      </c>
    </row>
    <row r="5102" spans="63:68" ht="20.100000000000001" customHeight="1" x14ac:dyDescent="0.25">
      <c r="BK5102" s="137">
        <v>4255</v>
      </c>
      <c r="BL5102" s="137">
        <f t="shared" si="760"/>
        <v>27.225599999998046</v>
      </c>
      <c r="BM5102" s="137">
        <f t="shared" si="761"/>
        <v>3.0351032550269354E-4</v>
      </c>
      <c r="BN5102" s="137">
        <f t="shared" si="762"/>
        <v>8.0521408350807226E-7</v>
      </c>
      <c r="BO5102" s="137">
        <f t="shared" si="763"/>
        <v>8.0521408350807226E-7</v>
      </c>
      <c r="BP5102" s="137" t="str">
        <f t="shared" si="759"/>
        <v/>
      </c>
    </row>
    <row r="5103" spans="63:68" ht="20.100000000000001" customHeight="1" x14ac:dyDescent="0.25">
      <c r="BK5103" s="137">
        <v>4256</v>
      </c>
      <c r="BL5103" s="137">
        <f t="shared" si="760"/>
        <v>27.231999999998045</v>
      </c>
      <c r="BM5103" s="137">
        <f t="shared" si="761"/>
        <v>3.0270511141918547E-4</v>
      </c>
      <c r="BN5103" s="137">
        <f t="shared" si="762"/>
        <v>8.0311324259830803E-7</v>
      </c>
      <c r="BO5103" s="137">
        <f t="shared" si="763"/>
        <v>8.0311324259830803E-7</v>
      </c>
      <c r="BP5103" s="137" t="str">
        <f t="shared" si="759"/>
        <v/>
      </c>
    </row>
    <row r="5104" spans="63:68" ht="20.100000000000001" customHeight="1" x14ac:dyDescent="0.25">
      <c r="BK5104" s="137">
        <v>4257</v>
      </c>
      <c r="BL5104" s="137">
        <f t="shared" si="760"/>
        <v>27.238399999998045</v>
      </c>
      <c r="BM5104" s="137">
        <f t="shared" si="761"/>
        <v>3.0190199817658716E-4</v>
      </c>
      <c r="BN5104" s="137">
        <f t="shared" si="762"/>
        <v>8.0101777229772035E-7</v>
      </c>
      <c r="BO5104" s="137">
        <f t="shared" si="763"/>
        <v>8.0101777229772035E-7</v>
      </c>
      <c r="BP5104" s="137" t="str">
        <f t="shared" si="759"/>
        <v/>
      </c>
    </row>
    <row r="5105" spans="63:68" ht="20.100000000000001" customHeight="1" x14ac:dyDescent="0.25">
      <c r="BK5105" s="137">
        <v>4258</v>
      </c>
      <c r="BL5105" s="137">
        <f t="shared" si="760"/>
        <v>27.244799999998044</v>
      </c>
      <c r="BM5105" s="137">
        <f t="shared" si="761"/>
        <v>3.0110098040428944E-4</v>
      </c>
      <c r="BN5105" s="137">
        <f t="shared" si="762"/>
        <v>7.9892765922551972E-7</v>
      </c>
      <c r="BO5105" s="137">
        <f t="shared" si="763"/>
        <v>7.9892765922551972E-7</v>
      </c>
      <c r="BP5105" s="137" t="str">
        <f t="shared" si="759"/>
        <v/>
      </c>
    </row>
    <row r="5106" spans="63:68" ht="20.100000000000001" customHeight="1" x14ac:dyDescent="0.25">
      <c r="BK5106" s="137">
        <v>4259</v>
      </c>
      <c r="BL5106" s="137">
        <f t="shared" si="760"/>
        <v>27.251199999998043</v>
      </c>
      <c r="BM5106" s="137">
        <f t="shared" si="761"/>
        <v>3.0030205274506392E-4</v>
      </c>
      <c r="BN5106" s="137">
        <f t="shared" si="762"/>
        <v>7.9684289002818426E-7</v>
      </c>
      <c r="BO5106" s="137">
        <f t="shared" si="763"/>
        <v>7.9684289002818426E-7</v>
      </c>
      <c r="BP5106" s="137" t="str">
        <f t="shared" si="759"/>
        <v/>
      </c>
    </row>
    <row r="5107" spans="63:68" ht="20.100000000000001" customHeight="1" x14ac:dyDescent="0.25">
      <c r="BK5107" s="137">
        <v>4260</v>
      </c>
      <c r="BL5107" s="137">
        <f t="shared" si="760"/>
        <v>27.257599999998043</v>
      </c>
      <c r="BM5107" s="137">
        <f t="shared" si="761"/>
        <v>2.9950520985503573E-4</v>
      </c>
      <c r="BN5107" s="137">
        <f t="shared" si="762"/>
        <v>7.947634513884045E-7</v>
      </c>
      <c r="BO5107" s="137">
        <f t="shared" si="763"/>
        <v>7.947634513884045E-7</v>
      </c>
      <c r="BP5107" s="137" t="str">
        <f t="shared" si="759"/>
        <v/>
      </c>
    </row>
    <row r="5108" spans="63:68" ht="20.100000000000001" customHeight="1" x14ac:dyDescent="0.25">
      <c r="BK5108" s="137">
        <v>4261</v>
      </c>
      <c r="BL5108" s="137">
        <f t="shared" si="760"/>
        <v>27.263999999998042</v>
      </c>
      <c r="BM5108" s="137">
        <f t="shared" si="761"/>
        <v>2.9871044640364733E-4</v>
      </c>
      <c r="BN5108" s="137">
        <f t="shared" si="762"/>
        <v>7.9268933001863228E-7</v>
      </c>
      <c r="BO5108" s="137">
        <f t="shared" si="763"/>
        <v>7.9268933001863228E-7</v>
      </c>
      <c r="BP5108" s="137" t="str">
        <f t="shared" si="759"/>
        <v/>
      </c>
    </row>
    <row r="5109" spans="63:68" ht="20.100000000000001" customHeight="1" x14ac:dyDescent="0.25">
      <c r="BK5109" s="137">
        <v>4262</v>
      </c>
      <c r="BL5109" s="137">
        <f t="shared" si="760"/>
        <v>27.270399999998041</v>
      </c>
      <c r="BM5109" s="137">
        <f t="shared" si="761"/>
        <v>2.979177570736287E-4</v>
      </c>
      <c r="BN5109" s="137">
        <f t="shared" si="762"/>
        <v>7.9062051266520078E-7</v>
      </c>
      <c r="BO5109" s="137">
        <f t="shared" si="763"/>
        <v>7.9062051266520078E-7</v>
      </c>
      <c r="BP5109" s="137" t="str">
        <f t="shared" si="759"/>
        <v/>
      </c>
    </row>
    <row r="5110" spans="63:68" ht="20.100000000000001" customHeight="1" x14ac:dyDescent="0.25">
      <c r="BK5110" s="137">
        <v>4263</v>
      </c>
      <c r="BL5110" s="137">
        <f t="shared" si="760"/>
        <v>27.27679999999804</v>
      </c>
      <c r="BM5110" s="137">
        <f t="shared" si="761"/>
        <v>2.971271365609635E-4</v>
      </c>
      <c r="BN5110" s="137">
        <f t="shared" si="762"/>
        <v>7.885569861046382E-7</v>
      </c>
      <c r="BO5110" s="137">
        <f t="shared" si="763"/>
        <v>7.885569861046382E-7</v>
      </c>
      <c r="BP5110" s="137" t="str">
        <f t="shared" si="759"/>
        <v/>
      </c>
    </row>
    <row r="5111" spans="63:68" ht="20.100000000000001" customHeight="1" x14ac:dyDescent="0.25">
      <c r="BK5111" s="137">
        <v>4264</v>
      </c>
      <c r="BL5111" s="137">
        <f t="shared" si="760"/>
        <v>27.28319999999804</v>
      </c>
      <c r="BM5111" s="137">
        <f t="shared" si="761"/>
        <v>2.9633857957485886E-4</v>
      </c>
      <c r="BN5111" s="137">
        <f t="shared" si="762"/>
        <v>7.8649873714616144E-7</v>
      </c>
      <c r="BO5111" s="137">
        <f t="shared" si="763"/>
        <v>7.8649873714616144E-7</v>
      </c>
      <c r="BP5111" s="137" t="str">
        <f t="shared" si="759"/>
        <v/>
      </c>
    </row>
    <row r="5112" spans="63:68" ht="20.100000000000001" customHeight="1" x14ac:dyDescent="0.25">
      <c r="BK5112" s="137">
        <v>4265</v>
      </c>
      <c r="BL5112" s="137">
        <f t="shared" si="760"/>
        <v>27.289599999998039</v>
      </c>
      <c r="BM5112" s="137">
        <f t="shared" si="761"/>
        <v>2.955520808377127E-4</v>
      </c>
      <c r="BN5112" s="137">
        <f t="shared" si="762"/>
        <v>7.8444575263053769E-7</v>
      </c>
      <c r="BO5112" s="137">
        <f t="shared" si="763"/>
        <v>7.8444575263053769E-7</v>
      </c>
      <c r="BP5112" s="137" t="str">
        <f t="shared" si="759"/>
        <v/>
      </c>
    </row>
    <row r="5113" spans="63:68" ht="20.100000000000001" customHeight="1" x14ac:dyDescent="0.25">
      <c r="BK5113" s="137">
        <v>4266</v>
      </c>
      <c r="BL5113" s="137">
        <f t="shared" si="760"/>
        <v>27.295999999998038</v>
      </c>
      <c r="BM5113" s="137">
        <f t="shared" si="761"/>
        <v>2.9476763508508216E-4</v>
      </c>
      <c r="BN5113" s="137">
        <f t="shared" si="762"/>
        <v>7.8239801943192754E-7</v>
      </c>
      <c r="BO5113" s="137">
        <f t="shared" si="763"/>
        <v>7.8239801943192754E-7</v>
      </c>
      <c r="BP5113" s="137" t="str">
        <f t="shared" si="759"/>
        <v/>
      </c>
    </row>
    <row r="5114" spans="63:68" ht="20.100000000000001" customHeight="1" x14ac:dyDescent="0.25">
      <c r="BK5114" s="137">
        <v>4267</v>
      </c>
      <c r="BL5114" s="137">
        <f t="shared" si="760"/>
        <v>27.302399999998038</v>
      </c>
      <c r="BM5114" s="137">
        <f t="shared" si="761"/>
        <v>2.9398523706565023E-4</v>
      </c>
      <c r="BN5114" s="137">
        <f t="shared" si="762"/>
        <v>7.8035552445219298E-7</v>
      </c>
      <c r="BO5114" s="137">
        <f t="shared" si="763"/>
        <v>7.8035552445219298E-7</v>
      </c>
      <c r="BP5114" s="137" t="str">
        <f t="shared" si="759"/>
        <v/>
      </c>
    </row>
    <row r="5115" spans="63:68" ht="20.100000000000001" customHeight="1" x14ac:dyDescent="0.25">
      <c r="BK5115" s="137">
        <v>4268</v>
      </c>
      <c r="BL5115" s="137">
        <f t="shared" si="760"/>
        <v>27.308799999998037</v>
      </c>
      <c r="BM5115" s="137">
        <f t="shared" si="761"/>
        <v>2.9320488154119804E-4</v>
      </c>
      <c r="BN5115" s="137">
        <f t="shared" si="762"/>
        <v>7.7831825463016728E-7</v>
      </c>
      <c r="BO5115" s="137">
        <f t="shared" si="763"/>
        <v>7.7831825463016728E-7</v>
      </c>
      <c r="BP5115" s="137" t="str">
        <f t="shared" si="759"/>
        <v/>
      </c>
    </row>
    <row r="5116" spans="63:68" ht="20.100000000000001" customHeight="1" x14ac:dyDescent="0.25">
      <c r="BK5116" s="137">
        <v>4269</v>
      </c>
      <c r="BL5116" s="137">
        <f t="shared" si="760"/>
        <v>27.315199999998036</v>
      </c>
      <c r="BM5116" s="137">
        <f t="shared" si="761"/>
        <v>2.9242656328656787E-4</v>
      </c>
      <c r="BN5116" s="137">
        <f t="shared" si="762"/>
        <v>7.7628619693124665E-7</v>
      </c>
      <c r="BO5116" s="137">
        <f t="shared" si="763"/>
        <v>7.7628619693124665E-7</v>
      </c>
      <c r="BP5116" s="137" t="str">
        <f t="shared" si="759"/>
        <v/>
      </c>
    </row>
    <row r="5117" spans="63:68" ht="20.100000000000001" customHeight="1" x14ac:dyDescent="0.25">
      <c r="BK5117" s="137">
        <v>4270</v>
      </c>
      <c r="BL5117" s="137">
        <f t="shared" si="760"/>
        <v>27.321599999998035</v>
      </c>
      <c r="BM5117" s="137">
        <f t="shared" si="761"/>
        <v>2.9165027708963662E-4</v>
      </c>
      <c r="BN5117" s="137">
        <f t="shared" si="762"/>
        <v>7.7425933835552178E-7</v>
      </c>
      <c r="BO5117" s="137">
        <f t="shared" si="763"/>
        <v>7.7425933835552178E-7</v>
      </c>
      <c r="BP5117" s="137" t="str">
        <f t="shared" si="759"/>
        <v/>
      </c>
    </row>
    <row r="5118" spans="63:68" ht="20.100000000000001" customHeight="1" x14ac:dyDescent="0.25">
      <c r="BK5118" s="137">
        <v>4271</v>
      </c>
      <c r="BL5118" s="137">
        <f t="shared" si="760"/>
        <v>27.327999999998035</v>
      </c>
      <c r="BM5118" s="137">
        <f t="shared" si="761"/>
        <v>2.908760177512811E-4</v>
      </c>
      <c r="BN5118" s="137">
        <f t="shared" si="762"/>
        <v>7.7223766593289894E-7</v>
      </c>
      <c r="BO5118" s="137">
        <f t="shared" si="763"/>
        <v>7.7223766593289894E-7</v>
      </c>
      <c r="BP5118" s="137" t="str">
        <f t="shared" si="759"/>
        <v/>
      </c>
    </row>
    <row r="5119" spans="63:68" ht="20.100000000000001" customHeight="1" x14ac:dyDescent="0.25">
      <c r="BK5119" s="137">
        <v>4272</v>
      </c>
      <c r="BL5119" s="137">
        <f t="shared" si="760"/>
        <v>27.334399999998034</v>
      </c>
      <c r="BM5119" s="137">
        <f t="shared" si="761"/>
        <v>2.901037800853482E-4</v>
      </c>
      <c r="BN5119" s="137">
        <f t="shared" si="762"/>
        <v>7.7022116672499728E-7</v>
      </c>
      <c r="BO5119" s="137">
        <f t="shared" si="763"/>
        <v>7.7022116672499728E-7</v>
      </c>
      <c r="BP5119" s="137" t="str">
        <f t="shared" si="759"/>
        <v/>
      </c>
    </row>
    <row r="5120" spans="63:68" ht="20.100000000000001" customHeight="1" x14ac:dyDescent="0.25">
      <c r="BK5120" s="137">
        <v>4273</v>
      </c>
      <c r="BL5120" s="137">
        <f t="shared" si="760"/>
        <v>27.340799999998033</v>
      </c>
      <c r="BM5120" s="137">
        <f t="shared" si="761"/>
        <v>2.8933355891862321E-4</v>
      </c>
      <c r="BN5120" s="137">
        <f t="shared" si="762"/>
        <v>7.6820982782612466E-7</v>
      </c>
      <c r="BO5120" s="137">
        <f t="shared" si="763"/>
        <v>7.6820982782612466E-7</v>
      </c>
      <c r="BP5120" s="137" t="str">
        <f t="shared" si="759"/>
        <v/>
      </c>
    </row>
    <row r="5121" spans="63:68" ht="20.100000000000001" customHeight="1" x14ac:dyDescent="0.25">
      <c r="BK5121" s="137">
        <v>4274</v>
      </c>
      <c r="BL5121" s="137">
        <f t="shared" si="760"/>
        <v>27.347199999998033</v>
      </c>
      <c r="BM5121" s="137">
        <f t="shared" si="761"/>
        <v>2.8856534909079708E-4</v>
      </c>
      <c r="BN5121" s="137">
        <f t="shared" si="762"/>
        <v>7.6620363635785662E-7</v>
      </c>
      <c r="BO5121" s="137">
        <f t="shared" si="763"/>
        <v>7.6620363635785662E-7</v>
      </c>
      <c r="BP5121" s="137" t="str">
        <f t="shared" si="759"/>
        <v/>
      </c>
    </row>
    <row r="5122" spans="63:68" ht="20.100000000000001" customHeight="1" x14ac:dyDescent="0.25">
      <c r="BK5122" s="137">
        <v>4275</v>
      </c>
      <c r="BL5122" s="137">
        <f t="shared" si="760"/>
        <v>27.353599999998032</v>
      </c>
      <c r="BM5122" s="137">
        <f t="shared" si="761"/>
        <v>2.8779914545443922E-4</v>
      </c>
      <c r="BN5122" s="137">
        <f t="shared" si="762"/>
        <v>7.6420257947754739E-7</v>
      </c>
      <c r="BO5122" s="137">
        <f t="shared" si="763"/>
        <v>7.6420257947754739E-7</v>
      </c>
      <c r="BP5122" s="137" t="str">
        <f t="shared" si="759"/>
        <v/>
      </c>
    </row>
    <row r="5123" spans="63:68" ht="20.100000000000001" customHeight="1" x14ac:dyDescent="0.25">
      <c r="BK5123" s="137">
        <v>4276</v>
      </c>
      <c r="BL5123" s="137">
        <f t="shared" si="760"/>
        <v>27.359999999998031</v>
      </c>
      <c r="BM5123" s="137">
        <f t="shared" si="761"/>
        <v>2.8703494287496168E-4</v>
      </c>
      <c r="BN5123" s="137">
        <f t="shared" si="762"/>
        <v>7.6220664436976466E-7</v>
      </c>
      <c r="BO5123" s="137">
        <f t="shared" si="763"/>
        <v>7.6220664436976466E-7</v>
      </c>
      <c r="BP5123" s="137" t="str">
        <f t="shared" si="759"/>
        <v/>
      </c>
    </row>
    <row r="5124" spans="63:68" ht="20.100000000000001" customHeight="1" x14ac:dyDescent="0.25">
      <c r="BK5124" s="137">
        <v>4277</v>
      </c>
      <c r="BL5124" s="137">
        <f t="shared" si="760"/>
        <v>27.366399999998031</v>
      </c>
      <c r="BM5124" s="137">
        <f t="shared" si="761"/>
        <v>2.8627273623059191E-4</v>
      </c>
      <c r="BN5124" s="137">
        <f t="shared" si="762"/>
        <v>7.6021581825360795E-7</v>
      </c>
      <c r="BO5124" s="137">
        <f t="shared" si="763"/>
        <v>7.6021581825360795E-7</v>
      </c>
      <c r="BP5124" s="137" t="str">
        <f t="shared" si="759"/>
        <v/>
      </c>
    </row>
    <row r="5125" spans="63:68" ht="20.100000000000001" customHeight="1" x14ac:dyDescent="0.25">
      <c r="BK5125" s="137">
        <v>4278</v>
      </c>
      <c r="BL5125" s="137">
        <f t="shared" si="760"/>
        <v>27.37279999999803</v>
      </c>
      <c r="BM5125" s="137">
        <f t="shared" si="761"/>
        <v>2.855125204123383E-4</v>
      </c>
      <c r="BN5125" s="137">
        <f t="shared" si="762"/>
        <v>7.5823008837511922E-7</v>
      </c>
      <c r="BO5125" s="137">
        <f t="shared" si="763"/>
        <v>7.5823008837511922E-7</v>
      </c>
      <c r="BP5125" s="137" t="str">
        <f t="shared" si="759"/>
        <v/>
      </c>
    </row>
    <row r="5126" spans="63:68" ht="20.100000000000001" customHeight="1" x14ac:dyDescent="0.25">
      <c r="BK5126" s="137">
        <v>4279</v>
      </c>
      <c r="BL5126" s="137">
        <f t="shared" si="760"/>
        <v>27.379199999998029</v>
      </c>
      <c r="BM5126" s="137">
        <f t="shared" si="761"/>
        <v>2.8475429032396319E-4</v>
      </c>
      <c r="BN5126" s="137">
        <f t="shared" si="762"/>
        <v>7.5624944201378805E-7</v>
      </c>
      <c r="BO5126" s="137">
        <f t="shared" si="763"/>
        <v>7.5624944201378805E-7</v>
      </c>
      <c r="BP5126" s="137" t="str">
        <f t="shared" si="759"/>
        <v/>
      </c>
    </row>
    <row r="5127" spans="63:68" ht="20.100000000000001" customHeight="1" x14ac:dyDescent="0.25">
      <c r="BK5127" s="137">
        <v>4280</v>
      </c>
      <c r="BL5127" s="137">
        <f t="shared" si="760"/>
        <v>27.385599999998028</v>
      </c>
      <c r="BM5127" s="137">
        <f t="shared" si="761"/>
        <v>2.839980408819494E-4</v>
      </c>
      <c r="BN5127" s="137">
        <f t="shared" si="762"/>
        <v>7.5427386648027487E-7</v>
      </c>
      <c r="BO5127" s="137">
        <f t="shared" si="763"/>
        <v>7.5427386648027487E-7</v>
      </c>
      <c r="BP5127" s="137" t="str">
        <f t="shared" si="759"/>
        <v/>
      </c>
    </row>
    <row r="5128" spans="63:68" ht="20.100000000000001" customHeight="1" x14ac:dyDescent="0.25">
      <c r="BK5128" s="137">
        <v>4281</v>
      </c>
      <c r="BL5128" s="137">
        <f t="shared" si="760"/>
        <v>27.391999999998028</v>
      </c>
      <c r="BM5128" s="137">
        <f t="shared" si="761"/>
        <v>2.8324376701546912E-4</v>
      </c>
      <c r="BN5128" s="137">
        <f t="shared" si="762"/>
        <v>7.5230334911315826E-7</v>
      </c>
      <c r="BO5128" s="137">
        <f t="shared" si="763"/>
        <v>7.5230334911315826E-7</v>
      </c>
      <c r="BP5128" s="137" t="str">
        <f t="shared" si="759"/>
        <v/>
      </c>
    </row>
    <row r="5129" spans="63:68" ht="20.100000000000001" customHeight="1" x14ac:dyDescent="0.25">
      <c r="BK5129" s="137">
        <v>4282</v>
      </c>
      <c r="BL5129" s="137">
        <f t="shared" si="760"/>
        <v>27.398399999998027</v>
      </c>
      <c r="BM5129" s="137">
        <f t="shared" si="761"/>
        <v>2.8249146366635596E-4</v>
      </c>
      <c r="BN5129" s="137">
        <f t="shared" si="762"/>
        <v>7.5033787728392238E-7</v>
      </c>
      <c r="BO5129" s="137">
        <f t="shared" si="763"/>
        <v>7.5033787728392238E-7</v>
      </c>
      <c r="BP5129" s="137" t="str">
        <f t="shared" si="759"/>
        <v/>
      </c>
    </row>
    <row r="5130" spans="63:68" ht="20.100000000000001" customHeight="1" x14ac:dyDescent="0.25">
      <c r="BK5130" s="137">
        <v>4283</v>
      </c>
      <c r="BL5130" s="137">
        <f t="shared" si="760"/>
        <v>27.404799999998026</v>
      </c>
      <c r="BM5130" s="137">
        <f t="shared" si="761"/>
        <v>2.8174112578907204E-4</v>
      </c>
      <c r="BN5130" s="137">
        <f t="shared" si="762"/>
        <v>7.4837743839440904E-7</v>
      </c>
      <c r="BO5130" s="137">
        <f t="shared" si="763"/>
        <v>7.4837743839440904E-7</v>
      </c>
      <c r="BP5130" s="137" t="str">
        <f t="shared" si="759"/>
        <v/>
      </c>
    </row>
    <row r="5131" spans="63:68" ht="20.100000000000001" customHeight="1" x14ac:dyDescent="0.25">
      <c r="BK5131" s="137">
        <v>4284</v>
      </c>
      <c r="BL5131" s="137">
        <f t="shared" si="760"/>
        <v>27.411199999998026</v>
      </c>
      <c r="BM5131" s="137">
        <f t="shared" si="761"/>
        <v>2.8099274835067763E-4</v>
      </c>
      <c r="BN5131" s="137">
        <f t="shared" si="762"/>
        <v>7.4642201987529981E-7</v>
      </c>
      <c r="BO5131" s="137">
        <f t="shared" si="763"/>
        <v>7.4642201987529981E-7</v>
      </c>
      <c r="BP5131" s="137" t="str">
        <f t="shared" si="759"/>
        <v/>
      </c>
    </row>
    <row r="5132" spans="63:68" ht="20.100000000000001" customHeight="1" x14ac:dyDescent="0.25">
      <c r="BK5132" s="137">
        <v>4285</v>
      </c>
      <c r="BL5132" s="137">
        <f t="shared" si="760"/>
        <v>27.417599999998025</v>
      </c>
      <c r="BM5132" s="137">
        <f t="shared" si="761"/>
        <v>2.8024632633080233E-4</v>
      </c>
      <c r="BN5132" s="137">
        <f t="shared" si="762"/>
        <v>7.4447160919050709E-7</v>
      </c>
      <c r="BO5132" s="137">
        <f t="shared" si="763"/>
        <v>7.4447160919050709E-7</v>
      </c>
      <c r="BP5132" s="137" t="str">
        <f t="shared" si="759"/>
        <v/>
      </c>
    </row>
    <row r="5133" spans="63:68" ht="20.100000000000001" customHeight="1" x14ac:dyDescent="0.25">
      <c r="BK5133" s="137">
        <v>4286</v>
      </c>
      <c r="BL5133" s="137">
        <f t="shared" si="760"/>
        <v>27.423999999998024</v>
      </c>
      <c r="BM5133" s="137">
        <f t="shared" si="761"/>
        <v>2.7950185472161183E-4</v>
      </c>
      <c r="BN5133" s="137">
        <f t="shared" si="762"/>
        <v>7.4252619383072304E-7</v>
      </c>
      <c r="BO5133" s="137">
        <f t="shared" si="763"/>
        <v>7.4252619383072304E-7</v>
      </c>
      <c r="BP5133" s="137" t="str">
        <f t="shared" si="759"/>
        <v/>
      </c>
    </row>
    <row r="5134" spans="63:68" ht="20.100000000000001" customHeight="1" x14ac:dyDescent="0.25">
      <c r="BK5134" s="137">
        <v>4287</v>
      </c>
      <c r="BL5134" s="137">
        <f t="shared" si="760"/>
        <v>27.430399999998023</v>
      </c>
      <c r="BM5134" s="137">
        <f t="shared" si="761"/>
        <v>2.787593285277811E-4</v>
      </c>
      <c r="BN5134" s="137">
        <f t="shared" si="762"/>
        <v>7.4058576131894906E-7</v>
      </c>
      <c r="BO5134" s="137">
        <f t="shared" si="763"/>
        <v>7.4058576131894906E-7</v>
      </c>
      <c r="BP5134" s="137" t="str">
        <f t="shared" si="759"/>
        <v/>
      </c>
    </row>
    <row r="5135" spans="63:68" ht="20.100000000000001" customHeight="1" x14ac:dyDescent="0.25">
      <c r="BK5135" s="137">
        <v>4288</v>
      </c>
      <c r="BL5135" s="137">
        <f t="shared" si="760"/>
        <v>27.436799999998023</v>
      </c>
      <c r="BM5135" s="137">
        <f t="shared" si="761"/>
        <v>2.7801874276646215E-4</v>
      </c>
      <c r="BN5135" s="137">
        <f t="shared" si="762"/>
        <v>7.3865029920941157E-7</v>
      </c>
      <c r="BO5135" s="137">
        <f t="shared" si="763"/>
        <v>7.3865029920941157E-7</v>
      </c>
      <c r="BP5135" s="137" t="str">
        <f t="shared" si="759"/>
        <v/>
      </c>
    </row>
    <row r="5136" spans="63:68" ht="20.100000000000001" customHeight="1" x14ac:dyDescent="0.25">
      <c r="BK5136" s="137">
        <v>4289</v>
      </c>
      <c r="BL5136" s="137">
        <f t="shared" si="760"/>
        <v>27.443199999998022</v>
      </c>
      <c r="BM5136" s="137">
        <f t="shared" si="761"/>
        <v>2.7728009246725274E-4</v>
      </c>
      <c r="BN5136" s="137">
        <f t="shared" si="762"/>
        <v>7.36719795084201E-7</v>
      </c>
      <c r="BO5136" s="137">
        <f t="shared" si="763"/>
        <v>7.36719795084201E-7</v>
      </c>
      <c r="BP5136" s="137" t="str">
        <f t="shared" ref="BP5136:BP5199" si="764">IF($BM5136&lt;(1-$BI$860),$BN5136,"")</f>
        <v/>
      </c>
    </row>
    <row r="5137" spans="63:68" ht="20.100000000000001" customHeight="1" x14ac:dyDescent="0.25">
      <c r="BK5137" s="137">
        <v>4290</v>
      </c>
      <c r="BL5137" s="137">
        <f t="shared" si="760"/>
        <v>27.449599999998021</v>
      </c>
      <c r="BM5137" s="137">
        <f t="shared" si="761"/>
        <v>2.7654337267216854E-4</v>
      </c>
      <c r="BN5137" s="137">
        <f t="shared" si="762"/>
        <v>7.3479423655581962E-7</v>
      </c>
      <c r="BO5137" s="137">
        <f t="shared" si="763"/>
        <v>7.3479423655581962E-7</v>
      </c>
      <c r="BP5137" s="137" t="str">
        <f t="shared" si="764"/>
        <v/>
      </c>
    </row>
    <row r="5138" spans="63:68" ht="20.100000000000001" customHeight="1" x14ac:dyDescent="0.25">
      <c r="BK5138" s="137">
        <v>4291</v>
      </c>
      <c r="BL5138" s="137">
        <f t="shared" si="760"/>
        <v>27.455999999998021</v>
      </c>
      <c r="BM5138" s="137">
        <f t="shared" si="761"/>
        <v>2.7580857843561272E-4</v>
      </c>
      <c r="BN5138" s="137">
        <f t="shared" si="762"/>
        <v>7.3287361126815739E-7</v>
      </c>
      <c r="BO5138" s="137">
        <f t="shared" si="763"/>
        <v>7.3287361126815739E-7</v>
      </c>
      <c r="BP5138" s="137" t="str">
        <f t="shared" si="764"/>
        <v/>
      </c>
    </row>
    <row r="5139" spans="63:68" ht="20.100000000000001" customHeight="1" x14ac:dyDescent="0.25">
      <c r="BK5139" s="137">
        <v>4292</v>
      </c>
      <c r="BL5139" s="137">
        <f t="shared" si="760"/>
        <v>27.46239999999802</v>
      </c>
      <c r="BM5139" s="137">
        <f t="shared" si="761"/>
        <v>2.7507570482434456E-4</v>
      </c>
      <c r="BN5139" s="137">
        <f t="shared" si="762"/>
        <v>7.3095790689367297E-7</v>
      </c>
      <c r="BO5139" s="137">
        <f t="shared" si="763"/>
        <v>7.3095790689367297E-7</v>
      </c>
      <c r="BP5139" s="137" t="str">
        <f t="shared" si="764"/>
        <v/>
      </c>
    </row>
    <row r="5140" spans="63:68" ht="20.100000000000001" customHeight="1" x14ac:dyDescent="0.25">
      <c r="BK5140" s="137">
        <v>4293</v>
      </c>
      <c r="BL5140" s="137">
        <f t="shared" si="760"/>
        <v>27.468799999998019</v>
      </c>
      <c r="BM5140" s="137">
        <f t="shared" si="761"/>
        <v>2.7434474691745089E-4</v>
      </c>
      <c r="BN5140" s="137">
        <f t="shared" si="762"/>
        <v>7.2904711113491163E-7</v>
      </c>
      <c r="BO5140" s="137">
        <f t="shared" si="763"/>
        <v>7.2904711113491163E-7</v>
      </c>
      <c r="BP5140" s="137" t="str">
        <f t="shared" si="764"/>
        <v/>
      </c>
    </row>
    <row r="5141" spans="63:68" ht="20.100000000000001" customHeight="1" x14ac:dyDescent="0.25">
      <c r="BK5141" s="137">
        <v>4294</v>
      </c>
      <c r="BL5141" s="137">
        <f t="shared" si="760"/>
        <v>27.475199999998019</v>
      </c>
      <c r="BM5141" s="137">
        <f t="shared" si="761"/>
        <v>2.7361569980631598E-4</v>
      </c>
      <c r="BN5141" s="137">
        <f t="shared" si="762"/>
        <v>7.2714121172499317E-7</v>
      </c>
      <c r="BO5141" s="137">
        <f t="shared" si="763"/>
        <v>7.2714121172499317E-7</v>
      </c>
      <c r="BP5141" s="137" t="str">
        <f t="shared" si="764"/>
        <v/>
      </c>
    </row>
    <row r="5142" spans="63:68" ht="20.100000000000001" customHeight="1" x14ac:dyDescent="0.25">
      <c r="BK5142" s="137">
        <v>4295</v>
      </c>
      <c r="BL5142" s="137">
        <f t="shared" si="760"/>
        <v>27.481599999998018</v>
      </c>
      <c r="BM5142" s="137">
        <f t="shared" si="761"/>
        <v>2.7288855859459099E-4</v>
      </c>
      <c r="BN5142" s="137">
        <f t="shared" si="762"/>
        <v>7.2524019642549765E-7</v>
      </c>
      <c r="BO5142" s="137">
        <f t="shared" si="763"/>
        <v>7.2524019642549765E-7</v>
      </c>
      <c r="BP5142" s="137" t="str">
        <f t="shared" si="764"/>
        <v/>
      </c>
    </row>
    <row r="5143" spans="63:68" ht="20.100000000000001" customHeight="1" x14ac:dyDescent="0.25">
      <c r="BK5143" s="137">
        <v>4296</v>
      </c>
      <c r="BL5143" s="137">
        <f t="shared" si="760"/>
        <v>27.487999999998017</v>
      </c>
      <c r="BM5143" s="137">
        <f t="shared" si="761"/>
        <v>2.7216331839816549E-4</v>
      </c>
      <c r="BN5143" s="137">
        <f t="shared" si="762"/>
        <v>7.2334405302830864E-7</v>
      </c>
      <c r="BO5143" s="137">
        <f t="shared" si="763"/>
        <v>7.2334405302830864E-7</v>
      </c>
      <c r="BP5143" s="137" t="str">
        <f t="shared" si="764"/>
        <v/>
      </c>
    </row>
    <row r="5144" spans="63:68" ht="20.100000000000001" customHeight="1" x14ac:dyDescent="0.25">
      <c r="BK5144" s="137">
        <v>4297</v>
      </c>
      <c r="BL5144" s="137">
        <f t="shared" si="760"/>
        <v>27.494399999998016</v>
      </c>
      <c r="BM5144" s="137">
        <f t="shared" si="761"/>
        <v>2.7143997434513718E-4</v>
      </c>
      <c r="BN5144" s="137">
        <f t="shared" si="762"/>
        <v>7.2145276935485416E-7</v>
      </c>
      <c r="BO5144" s="137">
        <f t="shared" si="763"/>
        <v>7.2145276935485416E-7</v>
      </c>
      <c r="BP5144" s="137" t="str">
        <f t="shared" si="764"/>
        <v/>
      </c>
    </row>
    <row r="5145" spans="63:68" ht="20.100000000000001" customHeight="1" x14ac:dyDescent="0.25">
      <c r="BK5145" s="137">
        <v>4298</v>
      </c>
      <c r="BL5145" s="137">
        <f t="shared" si="760"/>
        <v>27.500799999998016</v>
      </c>
      <c r="BM5145" s="137">
        <f t="shared" si="761"/>
        <v>2.7071852157578233E-4</v>
      </c>
      <c r="BN5145" s="137">
        <f t="shared" si="762"/>
        <v>7.1956633325578152E-7</v>
      </c>
      <c r="BO5145" s="137">
        <f t="shared" si="763"/>
        <v>7.1956633325578152E-7</v>
      </c>
      <c r="BP5145" s="137" t="str">
        <f t="shared" si="764"/>
        <v/>
      </c>
    </row>
    <row r="5146" spans="63:68" ht="20.100000000000001" customHeight="1" x14ac:dyDescent="0.25">
      <c r="BK5146" s="137">
        <v>4299</v>
      </c>
      <c r="BL5146" s="137">
        <f t="shared" si="760"/>
        <v>27.507199999998015</v>
      </c>
      <c r="BM5146" s="137">
        <f t="shared" si="761"/>
        <v>2.6999895524252654E-4</v>
      </c>
      <c r="BN5146" s="137">
        <f t="shared" si="762"/>
        <v>7.1768473261139094E-7</v>
      </c>
      <c r="BO5146" s="137">
        <f t="shared" si="763"/>
        <v>7.1768473261139094E-7</v>
      </c>
      <c r="BP5146" s="137" t="str">
        <f t="shared" si="764"/>
        <v/>
      </c>
    </row>
    <row r="5147" spans="63:68" ht="20.100000000000001" customHeight="1" x14ac:dyDescent="0.25">
      <c r="BK5147" s="137">
        <v>4300</v>
      </c>
      <c r="BL5147" s="137">
        <f t="shared" si="760"/>
        <v>27.513599999998014</v>
      </c>
      <c r="BM5147" s="137">
        <f t="shared" si="761"/>
        <v>2.6928127050991515E-4</v>
      </c>
      <c r="BN5147" s="137">
        <f t="shared" si="762"/>
        <v>7.1580795533114768E-7</v>
      </c>
      <c r="BO5147" s="137">
        <f t="shared" si="763"/>
        <v>7.1580795533114768E-7</v>
      </c>
      <c r="BP5147" s="137" t="str">
        <f t="shared" si="764"/>
        <v/>
      </c>
    </row>
    <row r="5148" spans="63:68" ht="20.100000000000001" customHeight="1" x14ac:dyDescent="0.25">
      <c r="BK5148" s="137">
        <v>4301</v>
      </c>
      <c r="BL5148" s="137">
        <f t="shared" si="760"/>
        <v>27.519999999998014</v>
      </c>
      <c r="BM5148" s="137">
        <f t="shared" si="761"/>
        <v>2.6856546255458401E-4</v>
      </c>
      <c r="BN5148" s="137">
        <f t="shared" si="762"/>
        <v>7.1393598935373627E-7</v>
      </c>
      <c r="BO5148" s="137">
        <f t="shared" si="763"/>
        <v>7.1393598935373627E-7</v>
      </c>
      <c r="BP5148" s="137" t="str">
        <f t="shared" si="764"/>
        <v/>
      </c>
    </row>
    <row r="5149" spans="63:68" ht="20.100000000000001" customHeight="1" x14ac:dyDescent="0.25">
      <c r="BK5149" s="137">
        <v>4302</v>
      </c>
      <c r="BL5149" s="137">
        <f t="shared" si="760"/>
        <v>27.526399999998013</v>
      </c>
      <c r="BM5149" s="137">
        <f t="shared" si="761"/>
        <v>2.6785152656523027E-4</v>
      </c>
      <c r="BN5149" s="137">
        <f t="shared" si="762"/>
        <v>7.1206882264781939E-7</v>
      </c>
      <c r="BO5149" s="137">
        <f t="shared" si="763"/>
        <v>7.1206882264781939E-7</v>
      </c>
      <c r="BP5149" s="137" t="str">
        <f t="shared" si="764"/>
        <v/>
      </c>
    </row>
    <row r="5150" spans="63:68" ht="20.100000000000001" customHeight="1" x14ac:dyDescent="0.25">
      <c r="BK5150" s="137">
        <v>4303</v>
      </c>
      <c r="BL5150" s="137">
        <f t="shared" si="760"/>
        <v>27.532799999998012</v>
      </c>
      <c r="BM5150" s="137">
        <f t="shared" si="761"/>
        <v>2.6713945774258245E-4</v>
      </c>
      <c r="BN5150" s="137">
        <f t="shared" si="762"/>
        <v>7.102064432091648E-7</v>
      </c>
      <c r="BO5150" s="137">
        <f t="shared" si="763"/>
        <v>7.102064432091648E-7</v>
      </c>
      <c r="BP5150" s="137" t="str">
        <f t="shared" si="764"/>
        <v/>
      </c>
    </row>
    <row r="5151" spans="63:68" ht="20.100000000000001" customHeight="1" x14ac:dyDescent="0.25">
      <c r="BK5151" s="137">
        <v>4304</v>
      </c>
      <c r="BL5151" s="137">
        <f t="shared" si="760"/>
        <v>27.539199999998011</v>
      </c>
      <c r="BM5151" s="137">
        <f t="shared" si="761"/>
        <v>2.6642925129937329E-4</v>
      </c>
      <c r="BN5151" s="137">
        <f t="shared" si="762"/>
        <v>7.0834883906633738E-7</v>
      </c>
      <c r="BO5151" s="137">
        <f t="shared" si="763"/>
        <v>7.0834883906633738E-7</v>
      </c>
      <c r="BP5151" s="137" t="str">
        <f t="shared" si="764"/>
        <v/>
      </c>
    </row>
    <row r="5152" spans="63:68" ht="20.100000000000001" customHeight="1" x14ac:dyDescent="0.25">
      <c r="BK5152" s="137">
        <v>4305</v>
      </c>
      <c r="BL5152" s="137">
        <f t="shared" si="760"/>
        <v>27.545599999998011</v>
      </c>
      <c r="BM5152" s="137">
        <f t="shared" si="761"/>
        <v>2.6572090246030695E-4</v>
      </c>
      <c r="BN5152" s="137">
        <f t="shared" si="762"/>
        <v>7.064959982720255E-7</v>
      </c>
      <c r="BO5152" s="137">
        <f t="shared" si="763"/>
        <v>7.064959982720255E-7</v>
      </c>
      <c r="BP5152" s="137" t="str">
        <f t="shared" si="764"/>
        <v/>
      </c>
    </row>
    <row r="5153" spans="63:68" ht="20.100000000000001" customHeight="1" x14ac:dyDescent="0.25">
      <c r="BK5153" s="137">
        <v>4306</v>
      </c>
      <c r="BL5153" s="137">
        <f t="shared" si="760"/>
        <v>27.55199999999801</v>
      </c>
      <c r="BM5153" s="137">
        <f t="shared" si="761"/>
        <v>2.6501440646203492E-4</v>
      </c>
      <c r="BN5153" s="137">
        <f t="shared" si="762"/>
        <v>7.0464790891236516E-7</v>
      </c>
      <c r="BO5153" s="137">
        <f t="shared" si="763"/>
        <v>7.0464790891236516E-7</v>
      </c>
      <c r="BP5153" s="137" t="str">
        <f t="shared" si="764"/>
        <v/>
      </c>
    </row>
    <row r="5154" spans="63:68" ht="20.100000000000001" customHeight="1" x14ac:dyDescent="0.25">
      <c r="BK5154" s="137">
        <v>4307</v>
      </c>
      <c r="BL5154" s="137">
        <f t="shared" si="760"/>
        <v>27.558399999998009</v>
      </c>
      <c r="BM5154" s="137">
        <f t="shared" si="761"/>
        <v>2.6430975855312256E-4</v>
      </c>
      <c r="BN5154" s="137">
        <f t="shared" si="762"/>
        <v>7.0280455909902534E-7</v>
      </c>
      <c r="BO5154" s="137">
        <f t="shared" si="763"/>
        <v>7.0280455909902534E-7</v>
      </c>
      <c r="BP5154" s="137" t="str">
        <f t="shared" si="764"/>
        <v/>
      </c>
    </row>
    <row r="5155" spans="63:68" ht="20.100000000000001" customHeight="1" x14ac:dyDescent="0.25">
      <c r="BK5155" s="137">
        <v>4308</v>
      </c>
      <c r="BL5155" s="137">
        <f t="shared" si="760"/>
        <v>27.564799999998009</v>
      </c>
      <c r="BM5155" s="137">
        <f t="shared" si="761"/>
        <v>2.6360695399402353E-4</v>
      </c>
      <c r="BN5155" s="137">
        <f t="shared" si="762"/>
        <v>7.009659369747916E-7</v>
      </c>
      <c r="BO5155" s="137">
        <f t="shared" si="763"/>
        <v>7.009659369747916E-7</v>
      </c>
      <c r="BP5155" s="137" t="str">
        <f t="shared" si="764"/>
        <v/>
      </c>
    </row>
    <row r="5156" spans="63:68" ht="20.100000000000001" customHeight="1" x14ac:dyDescent="0.25">
      <c r="BK5156" s="137">
        <v>4309</v>
      </c>
      <c r="BL5156" s="137">
        <f t="shared" si="760"/>
        <v>27.571199999998008</v>
      </c>
      <c r="BM5156" s="137">
        <f t="shared" si="761"/>
        <v>2.6290598805704874E-4</v>
      </c>
      <c r="BN5156" s="137">
        <f t="shared" si="762"/>
        <v>6.9913203070987983E-7</v>
      </c>
      <c r="BO5156" s="137">
        <f t="shared" si="763"/>
        <v>6.9913203070987983E-7</v>
      </c>
      <c r="BP5156" s="137" t="str">
        <f t="shared" si="764"/>
        <v/>
      </c>
    </row>
    <row r="5157" spans="63:68" ht="20.100000000000001" customHeight="1" x14ac:dyDescent="0.25">
      <c r="BK5157" s="137">
        <v>4310</v>
      </c>
      <c r="BL5157" s="137">
        <f t="shared" ref="BL5157:BL5220" si="765">BL5156+$BO$845</f>
        <v>27.577599999998007</v>
      </c>
      <c r="BM5157" s="137">
        <f t="shared" ref="BM5157:BM5220" si="766">_xlfn.CHISQ.DIST.RT(BL5157,7)</f>
        <v>2.6220685602633886E-4</v>
      </c>
      <c r="BN5157" s="137">
        <f t="shared" ref="BN5157:BN5220" si="767">BM5157-BM5158</f>
        <v>6.973028285033999E-7</v>
      </c>
      <c r="BO5157" s="137">
        <f t="shared" ref="BO5157:BO5220" si="768">IF(BM5157&lt;(1-$BI$852),BN5157,"")</f>
        <v>6.973028285033999E-7</v>
      </c>
      <c r="BP5157" s="137" t="str">
        <f t="shared" si="764"/>
        <v/>
      </c>
    </row>
    <row r="5158" spans="63:68" ht="20.100000000000001" customHeight="1" x14ac:dyDescent="0.25">
      <c r="BK5158" s="137">
        <v>4311</v>
      </c>
      <c r="BL5158" s="137">
        <f t="shared" si="765"/>
        <v>27.583999999998007</v>
      </c>
      <c r="BM5158" s="137">
        <f t="shared" si="766"/>
        <v>2.6150955319783546E-4</v>
      </c>
      <c r="BN5158" s="137">
        <f t="shared" si="767"/>
        <v>6.9547831858400621E-7</v>
      </c>
      <c r="BO5158" s="137">
        <f t="shared" si="768"/>
        <v>6.9547831858400621E-7</v>
      </c>
      <c r="BP5158" s="137" t="str">
        <f t="shared" si="764"/>
        <v/>
      </c>
    </row>
    <row r="5159" spans="63:68" ht="20.100000000000001" customHeight="1" x14ac:dyDescent="0.25">
      <c r="BK5159" s="137">
        <v>4312</v>
      </c>
      <c r="BL5159" s="137">
        <f t="shared" si="765"/>
        <v>27.590399999998006</v>
      </c>
      <c r="BM5159" s="137">
        <f t="shared" si="766"/>
        <v>2.6081407487925145E-4</v>
      </c>
      <c r="BN5159" s="137">
        <f t="shared" si="767"/>
        <v>6.9365848920648239E-7</v>
      </c>
      <c r="BO5159" s="137">
        <f t="shared" si="768"/>
        <v>6.9365848920648239E-7</v>
      </c>
      <c r="BP5159" s="137" t="str">
        <f t="shared" si="764"/>
        <v/>
      </c>
    </row>
    <row r="5160" spans="63:68" ht="20.100000000000001" customHeight="1" x14ac:dyDescent="0.25">
      <c r="BK5160" s="137">
        <v>4313</v>
      </c>
      <c r="BL5160" s="137">
        <f t="shared" si="765"/>
        <v>27.596799999998005</v>
      </c>
      <c r="BM5160" s="137">
        <f t="shared" si="766"/>
        <v>2.6012041639004497E-4</v>
      </c>
      <c r="BN5160" s="137">
        <f t="shared" si="767"/>
        <v>6.9184332865737923E-7</v>
      </c>
      <c r="BO5160" s="137">
        <f t="shared" si="768"/>
        <v>6.9184332865737923E-7</v>
      </c>
      <c r="BP5160" s="137" t="str">
        <f t="shared" si="764"/>
        <v/>
      </c>
    </row>
    <row r="5161" spans="63:68" ht="20.100000000000001" customHeight="1" x14ac:dyDescent="0.25">
      <c r="BK5161" s="137">
        <v>4314</v>
      </c>
      <c r="BL5161" s="137">
        <f t="shared" si="765"/>
        <v>27.603199999998004</v>
      </c>
      <c r="BM5161" s="137">
        <f t="shared" si="766"/>
        <v>2.5942857306138759E-4</v>
      </c>
      <c r="BN5161" s="137">
        <f t="shared" si="767"/>
        <v>6.9003282524937679E-7</v>
      </c>
      <c r="BO5161" s="137">
        <f t="shared" si="768"/>
        <v>6.9003282524937679E-7</v>
      </c>
      <c r="BP5161" s="137" t="str">
        <f t="shared" si="764"/>
        <v/>
      </c>
    </row>
    <row r="5162" spans="63:68" ht="20.100000000000001" customHeight="1" x14ac:dyDescent="0.25">
      <c r="BK5162" s="137">
        <v>4315</v>
      </c>
      <c r="BL5162" s="137">
        <f t="shared" si="765"/>
        <v>27.609599999998004</v>
      </c>
      <c r="BM5162" s="137">
        <f t="shared" si="766"/>
        <v>2.5873854023613822E-4</v>
      </c>
      <c r="BN5162" s="137">
        <f t="shared" si="767"/>
        <v>6.8822696732388647E-7</v>
      </c>
      <c r="BO5162" s="137">
        <f t="shared" si="768"/>
        <v>6.8822696732388647E-7</v>
      </c>
      <c r="BP5162" s="137" t="str">
        <f t="shared" si="764"/>
        <v/>
      </c>
    </row>
    <row r="5163" spans="63:68" ht="20.100000000000001" customHeight="1" x14ac:dyDescent="0.25">
      <c r="BK5163" s="137">
        <v>4316</v>
      </c>
      <c r="BL5163" s="137">
        <f t="shared" si="765"/>
        <v>27.615999999998003</v>
      </c>
      <c r="BM5163" s="137">
        <f t="shared" si="766"/>
        <v>2.5805031326881433E-4</v>
      </c>
      <c r="BN5163" s="137">
        <f t="shared" si="767"/>
        <v>6.8642574325088841E-7</v>
      </c>
      <c r="BO5163" s="137">
        <f t="shared" si="768"/>
        <v>6.8642574325088841E-7</v>
      </c>
      <c r="BP5163" s="137" t="str">
        <f t="shared" si="764"/>
        <v/>
      </c>
    </row>
    <row r="5164" spans="63:68" ht="20.100000000000001" customHeight="1" x14ac:dyDescent="0.25">
      <c r="BK5164" s="137">
        <v>4317</v>
      </c>
      <c r="BL5164" s="137">
        <f t="shared" si="765"/>
        <v>27.622399999998002</v>
      </c>
      <c r="BM5164" s="137">
        <f t="shared" si="766"/>
        <v>2.5736388752556344E-4</v>
      </c>
      <c r="BN5164" s="137">
        <f t="shared" si="767"/>
        <v>6.8462914142833516E-7</v>
      </c>
      <c r="BO5164" s="137">
        <f t="shared" si="768"/>
        <v>6.8462914142833516E-7</v>
      </c>
      <c r="BP5164" s="137" t="str">
        <f t="shared" si="764"/>
        <v/>
      </c>
    </row>
    <row r="5165" spans="63:68" ht="20.100000000000001" customHeight="1" x14ac:dyDescent="0.25">
      <c r="BK5165" s="137">
        <v>4318</v>
      </c>
      <c r="BL5165" s="137">
        <f t="shared" si="765"/>
        <v>27.628799999998002</v>
      </c>
      <c r="BM5165" s="137">
        <f t="shared" si="766"/>
        <v>2.5667925838413511E-4</v>
      </c>
      <c r="BN5165" s="137">
        <f t="shared" si="767"/>
        <v>6.8283715028285641E-7</v>
      </c>
      <c r="BO5165" s="137">
        <f t="shared" si="768"/>
        <v>6.8283715028285641E-7</v>
      </c>
      <c r="BP5165" s="137" t="str">
        <f t="shared" si="764"/>
        <v/>
      </c>
    </row>
    <row r="5166" spans="63:68" ht="20.100000000000001" customHeight="1" x14ac:dyDescent="0.25">
      <c r="BK5166" s="137">
        <v>4319</v>
      </c>
      <c r="BL5166" s="137">
        <f t="shared" si="765"/>
        <v>27.635199999998001</v>
      </c>
      <c r="BM5166" s="137">
        <f t="shared" si="766"/>
        <v>2.5599642123385225E-4</v>
      </c>
      <c r="BN5166" s="137">
        <f t="shared" si="767"/>
        <v>6.8104975826807851E-7</v>
      </c>
      <c r="BO5166" s="137">
        <f t="shared" si="768"/>
        <v>6.8104975826807851E-7</v>
      </c>
      <c r="BP5166" s="137" t="str">
        <f t="shared" si="764"/>
        <v/>
      </c>
    </row>
    <row r="5167" spans="63:68" ht="20.100000000000001" customHeight="1" x14ac:dyDescent="0.25">
      <c r="BK5167" s="137">
        <v>4320</v>
      </c>
      <c r="BL5167" s="137">
        <f t="shared" si="765"/>
        <v>27.641599999998</v>
      </c>
      <c r="BM5167" s="137">
        <f t="shared" si="766"/>
        <v>2.5531537147558417E-4</v>
      </c>
      <c r="BN5167" s="137">
        <f t="shared" si="767"/>
        <v>6.7926695386755177E-7</v>
      </c>
      <c r="BO5167" s="137">
        <f t="shared" si="768"/>
        <v>6.7926695386755177E-7</v>
      </c>
      <c r="BP5167" s="137" t="str">
        <f t="shared" si="764"/>
        <v/>
      </c>
    </row>
    <row r="5168" spans="63:68" ht="20.100000000000001" customHeight="1" x14ac:dyDescent="0.25">
      <c r="BK5168" s="137">
        <v>4321</v>
      </c>
      <c r="BL5168" s="137">
        <f t="shared" si="765"/>
        <v>27.647999999998</v>
      </c>
      <c r="BM5168" s="137">
        <f t="shared" si="766"/>
        <v>2.5463610452171662E-4</v>
      </c>
      <c r="BN5168" s="137">
        <f t="shared" si="767"/>
        <v>6.7748872558997999E-7</v>
      </c>
      <c r="BO5168" s="137">
        <f t="shared" si="768"/>
        <v>6.7748872558997999E-7</v>
      </c>
      <c r="BP5168" s="137" t="str">
        <f t="shared" si="764"/>
        <v/>
      </c>
    </row>
    <row r="5169" spans="63:68" ht="20.100000000000001" customHeight="1" x14ac:dyDescent="0.25">
      <c r="BK5169" s="137">
        <v>4322</v>
      </c>
      <c r="BL5169" s="137">
        <f t="shared" si="765"/>
        <v>27.654399999997999</v>
      </c>
      <c r="BM5169" s="137">
        <f t="shared" si="766"/>
        <v>2.5395861579612664E-4</v>
      </c>
      <c r="BN5169" s="137">
        <f t="shared" si="767"/>
        <v>6.7571506197512936E-7</v>
      </c>
      <c r="BO5169" s="137">
        <f t="shared" si="768"/>
        <v>6.7571506197512936E-7</v>
      </c>
      <c r="BP5169" s="137" t="str">
        <f t="shared" si="764"/>
        <v/>
      </c>
    </row>
    <row r="5170" spans="63:68" ht="20.100000000000001" customHeight="1" x14ac:dyDescent="0.25">
      <c r="BK5170" s="137">
        <v>4323</v>
      </c>
      <c r="BL5170" s="137">
        <f t="shared" si="765"/>
        <v>27.660799999997998</v>
      </c>
      <c r="BM5170" s="137">
        <f t="shared" si="766"/>
        <v>2.5328290073415151E-4</v>
      </c>
      <c r="BN5170" s="137">
        <f t="shared" si="767"/>
        <v>6.7394595158726906E-7</v>
      </c>
      <c r="BO5170" s="137">
        <f t="shared" si="768"/>
        <v>6.7394595158726906E-7</v>
      </c>
      <c r="BP5170" s="137" t="str">
        <f t="shared" si="764"/>
        <v/>
      </c>
    </row>
    <row r="5171" spans="63:68" ht="20.100000000000001" customHeight="1" x14ac:dyDescent="0.25">
      <c r="BK5171" s="137">
        <v>4324</v>
      </c>
      <c r="BL5171" s="137">
        <f t="shared" si="765"/>
        <v>27.667199999997997</v>
      </c>
      <c r="BM5171" s="137">
        <f t="shared" si="766"/>
        <v>2.5260895478256424E-4</v>
      </c>
      <c r="BN5171" s="137">
        <f t="shared" si="767"/>
        <v>6.721813830215138E-7</v>
      </c>
      <c r="BO5171" s="137">
        <f t="shared" si="768"/>
        <v>6.721813830215138E-7</v>
      </c>
      <c r="BP5171" s="137" t="str">
        <f t="shared" si="764"/>
        <v/>
      </c>
    </row>
    <row r="5172" spans="63:68" ht="20.100000000000001" customHeight="1" x14ac:dyDescent="0.25">
      <c r="BK5172" s="137">
        <v>4325</v>
      </c>
      <c r="BL5172" s="137">
        <f t="shared" si="765"/>
        <v>27.673599999997997</v>
      </c>
      <c r="BM5172" s="137">
        <f t="shared" si="766"/>
        <v>2.5193677339954273E-4</v>
      </c>
      <c r="BN5172" s="137">
        <f t="shared" si="767"/>
        <v>6.7042134489834863E-7</v>
      </c>
      <c r="BO5172" s="137">
        <f t="shared" si="768"/>
        <v>6.7042134489834863E-7</v>
      </c>
      <c r="BP5172" s="137" t="str">
        <f t="shared" si="764"/>
        <v/>
      </c>
    </row>
    <row r="5173" spans="63:68" ht="20.100000000000001" customHeight="1" x14ac:dyDescent="0.25">
      <c r="BK5173" s="137">
        <v>4326</v>
      </c>
      <c r="BL5173" s="137">
        <f t="shared" si="765"/>
        <v>27.679999999997996</v>
      </c>
      <c r="BM5173" s="137">
        <f t="shared" si="766"/>
        <v>2.5126635205464438E-4</v>
      </c>
      <c r="BN5173" s="137">
        <f t="shared" si="767"/>
        <v>6.6866582586769469E-7</v>
      </c>
      <c r="BO5173" s="137">
        <f t="shared" si="768"/>
        <v>6.6866582586769469E-7</v>
      </c>
      <c r="BP5173" s="137" t="str">
        <f t="shared" si="764"/>
        <v/>
      </c>
    </row>
    <row r="5174" spans="63:68" ht="20.100000000000001" customHeight="1" x14ac:dyDescent="0.25">
      <c r="BK5174" s="137">
        <v>4327</v>
      </c>
      <c r="BL5174" s="137">
        <f t="shared" si="765"/>
        <v>27.686399999997995</v>
      </c>
      <c r="BM5174" s="137">
        <f t="shared" si="766"/>
        <v>2.5059768622877668E-4</v>
      </c>
      <c r="BN5174" s="137">
        <f t="shared" si="767"/>
        <v>6.6691481460533133E-7</v>
      </c>
      <c r="BO5174" s="137">
        <f t="shared" si="768"/>
        <v>6.6691481460533133E-7</v>
      </c>
      <c r="BP5174" s="137" t="str">
        <f t="shared" si="764"/>
        <v/>
      </c>
    </row>
    <row r="5175" spans="63:68" ht="20.100000000000001" customHeight="1" x14ac:dyDescent="0.25">
      <c r="BK5175" s="137">
        <v>4328</v>
      </c>
      <c r="BL5175" s="137">
        <f t="shared" si="765"/>
        <v>27.692799999997995</v>
      </c>
      <c r="BM5175" s="137">
        <f t="shared" si="766"/>
        <v>2.4993077141417135E-4</v>
      </c>
      <c r="BN5175" s="137">
        <f t="shared" si="767"/>
        <v>6.6516829981528138E-7</v>
      </c>
      <c r="BO5175" s="137">
        <f t="shared" si="768"/>
        <v>6.6516829981528138E-7</v>
      </c>
      <c r="BP5175" s="137" t="str">
        <f t="shared" si="764"/>
        <v/>
      </c>
    </row>
    <row r="5176" spans="63:68" ht="20.100000000000001" customHeight="1" x14ac:dyDescent="0.25">
      <c r="BK5176" s="137">
        <v>4329</v>
      </c>
      <c r="BL5176" s="137">
        <f t="shared" si="765"/>
        <v>27.699199999997994</v>
      </c>
      <c r="BM5176" s="137">
        <f t="shared" si="766"/>
        <v>2.4926560311435607E-4</v>
      </c>
      <c r="BN5176" s="137">
        <f t="shared" si="767"/>
        <v>6.6342627022932324E-7</v>
      </c>
      <c r="BO5176" s="137">
        <f t="shared" si="768"/>
        <v>6.6342627022932324E-7</v>
      </c>
      <c r="BP5176" s="137" t="str">
        <f t="shared" si="764"/>
        <v/>
      </c>
    </row>
    <row r="5177" spans="63:68" ht="20.100000000000001" customHeight="1" x14ac:dyDescent="0.25">
      <c r="BK5177" s="137">
        <v>4330</v>
      </c>
      <c r="BL5177" s="137">
        <f t="shared" si="765"/>
        <v>27.705599999997993</v>
      </c>
      <c r="BM5177" s="137">
        <f t="shared" si="766"/>
        <v>2.4860217684412675E-4</v>
      </c>
      <c r="BN5177" s="137">
        <f t="shared" si="767"/>
        <v>6.6168871460688247E-7</v>
      </c>
      <c r="BO5177" s="137">
        <f t="shared" si="768"/>
        <v>6.6168871460688247E-7</v>
      </c>
      <c r="BP5177" s="137" t="str">
        <f t="shared" si="764"/>
        <v/>
      </c>
    </row>
    <row r="5178" spans="63:68" ht="20.100000000000001" customHeight="1" x14ac:dyDescent="0.25">
      <c r="BK5178" s="137">
        <v>4331</v>
      </c>
      <c r="BL5178" s="137">
        <f t="shared" si="765"/>
        <v>27.711999999997992</v>
      </c>
      <c r="BM5178" s="137">
        <f t="shared" si="766"/>
        <v>2.4794048812951986E-4</v>
      </c>
      <c r="BN5178" s="137">
        <f t="shared" si="767"/>
        <v>6.5995562173378495E-7</v>
      </c>
      <c r="BO5178" s="137">
        <f t="shared" si="768"/>
        <v>6.5995562173378495E-7</v>
      </c>
      <c r="BP5178" s="137" t="str">
        <f t="shared" si="764"/>
        <v/>
      </c>
    </row>
    <row r="5179" spans="63:68" ht="20.100000000000001" customHeight="1" x14ac:dyDescent="0.25">
      <c r="BK5179" s="137">
        <v>4332</v>
      </c>
      <c r="BL5179" s="137">
        <f t="shared" si="765"/>
        <v>27.718399999997992</v>
      </c>
      <c r="BM5179" s="137">
        <f t="shared" si="766"/>
        <v>2.4728053250778608E-4</v>
      </c>
      <c r="BN5179" s="137">
        <f t="shared" si="767"/>
        <v>6.5822698042231108E-7</v>
      </c>
      <c r="BO5179" s="137">
        <f t="shared" si="768"/>
        <v>6.5822698042231108E-7</v>
      </c>
      <c r="BP5179" s="137" t="str">
        <f t="shared" si="764"/>
        <v/>
      </c>
    </row>
    <row r="5180" spans="63:68" ht="20.100000000000001" customHeight="1" x14ac:dyDescent="0.25">
      <c r="BK5180" s="137">
        <v>4333</v>
      </c>
      <c r="BL5180" s="137">
        <f t="shared" si="765"/>
        <v>27.724799999997991</v>
      </c>
      <c r="BM5180" s="137">
        <f t="shared" si="766"/>
        <v>2.4662230552736377E-4</v>
      </c>
      <c r="BN5180" s="137">
        <f t="shared" si="767"/>
        <v>6.5650277951444843E-7</v>
      </c>
      <c r="BO5180" s="137">
        <f t="shared" si="768"/>
        <v>6.5650277951444843E-7</v>
      </c>
      <c r="BP5180" s="137" t="str">
        <f t="shared" si="764"/>
        <v/>
      </c>
    </row>
    <row r="5181" spans="63:68" ht="20.100000000000001" customHeight="1" x14ac:dyDescent="0.25">
      <c r="BK5181" s="137">
        <v>4334</v>
      </c>
      <c r="BL5181" s="137">
        <f t="shared" si="765"/>
        <v>27.73119999999799</v>
      </c>
      <c r="BM5181" s="137">
        <f t="shared" si="766"/>
        <v>2.4596580274784932E-4</v>
      </c>
      <c r="BN5181" s="137">
        <f t="shared" si="767"/>
        <v>6.5478300787777171E-7</v>
      </c>
      <c r="BO5181" s="137">
        <f t="shared" si="768"/>
        <v>6.5478300787777171E-7</v>
      </c>
      <c r="BP5181" s="137" t="str">
        <f t="shared" si="764"/>
        <v/>
      </c>
    </row>
    <row r="5182" spans="63:68" ht="20.100000000000001" customHeight="1" x14ac:dyDescent="0.25">
      <c r="BK5182" s="137">
        <v>4335</v>
      </c>
      <c r="BL5182" s="137">
        <f t="shared" si="765"/>
        <v>27.73759999999799</v>
      </c>
      <c r="BM5182" s="137">
        <f t="shared" si="766"/>
        <v>2.4531101973997155E-4</v>
      </c>
      <c r="BN5182" s="137">
        <f t="shared" si="767"/>
        <v>6.5306765440647282E-7</v>
      </c>
      <c r="BO5182" s="137">
        <f t="shared" si="768"/>
        <v>6.5306765440647282E-7</v>
      </c>
      <c r="BP5182" s="137" t="str">
        <f t="shared" si="764"/>
        <v/>
      </c>
    </row>
    <row r="5183" spans="63:68" ht="20.100000000000001" customHeight="1" x14ac:dyDescent="0.25">
      <c r="BK5183" s="137">
        <v>4336</v>
      </c>
      <c r="BL5183" s="137">
        <f t="shared" si="765"/>
        <v>27.743999999997989</v>
      </c>
      <c r="BM5183" s="137">
        <f t="shared" si="766"/>
        <v>2.4465795208556508E-4</v>
      </c>
      <c r="BN5183" s="137">
        <f t="shared" si="767"/>
        <v>6.5135670802282447E-7</v>
      </c>
      <c r="BO5183" s="137">
        <f t="shared" si="768"/>
        <v>6.5135670802282447E-7</v>
      </c>
      <c r="BP5183" s="137" t="str">
        <f t="shared" si="764"/>
        <v/>
      </c>
    </row>
    <row r="5184" spans="63:68" ht="20.100000000000001" customHeight="1" x14ac:dyDescent="0.25">
      <c r="BK5184" s="137">
        <v>4337</v>
      </c>
      <c r="BL5184" s="137">
        <f t="shared" si="765"/>
        <v>27.750399999997988</v>
      </c>
      <c r="BM5184" s="137">
        <f t="shared" si="766"/>
        <v>2.4400659537754225E-4</v>
      </c>
      <c r="BN5184" s="137">
        <f t="shared" si="767"/>
        <v>6.4965015767398182E-7</v>
      </c>
      <c r="BO5184" s="137">
        <f t="shared" si="768"/>
        <v>6.4965015767398182E-7</v>
      </c>
      <c r="BP5184" s="137" t="str">
        <f t="shared" si="764"/>
        <v/>
      </c>
    </row>
    <row r="5185" spans="63:68" ht="20.100000000000001" customHeight="1" x14ac:dyDescent="0.25">
      <c r="BK5185" s="137">
        <v>4338</v>
      </c>
      <c r="BL5185" s="137">
        <f t="shared" si="765"/>
        <v>27.756799999997988</v>
      </c>
      <c r="BM5185" s="137">
        <f t="shared" si="766"/>
        <v>2.4335694521986827E-4</v>
      </c>
      <c r="BN5185" s="137">
        <f t="shared" si="767"/>
        <v>6.4794799233827086E-7</v>
      </c>
      <c r="BO5185" s="137">
        <f t="shared" si="768"/>
        <v>6.4794799233827086E-7</v>
      </c>
      <c r="BP5185" s="137" t="str">
        <f t="shared" si="764"/>
        <v/>
      </c>
    </row>
    <row r="5186" spans="63:68" ht="20.100000000000001" customHeight="1" x14ac:dyDescent="0.25">
      <c r="BK5186" s="137">
        <v>4339</v>
      </c>
      <c r="BL5186" s="137">
        <f t="shared" si="765"/>
        <v>27.763199999997987</v>
      </c>
      <c r="BM5186" s="137">
        <f t="shared" si="766"/>
        <v>2.4270899722753E-4</v>
      </c>
      <c r="BN5186" s="137">
        <f t="shared" si="767"/>
        <v>6.4625020101494266E-7</v>
      </c>
      <c r="BO5186" s="137">
        <f t="shared" si="768"/>
        <v>6.4625020101494266E-7</v>
      </c>
      <c r="BP5186" s="137" t="str">
        <f t="shared" si="764"/>
        <v/>
      </c>
    </row>
    <row r="5187" spans="63:68" ht="20.100000000000001" customHeight="1" x14ac:dyDescent="0.25">
      <c r="BK5187" s="137">
        <v>4340</v>
      </c>
      <c r="BL5187" s="137">
        <f t="shared" si="765"/>
        <v>27.769599999997986</v>
      </c>
      <c r="BM5187" s="137">
        <f t="shared" si="766"/>
        <v>2.4206274702651506E-4</v>
      </c>
      <c r="BN5187" s="137">
        <f t="shared" si="767"/>
        <v>6.4455677273539489E-7</v>
      </c>
      <c r="BO5187" s="137">
        <f t="shared" si="768"/>
        <v>6.4455677273539489E-7</v>
      </c>
      <c r="BP5187" s="137" t="str">
        <f t="shared" si="764"/>
        <v/>
      </c>
    </row>
    <row r="5188" spans="63:68" ht="20.100000000000001" customHeight="1" x14ac:dyDescent="0.25">
      <c r="BK5188" s="137">
        <v>4341</v>
      </c>
      <c r="BL5188" s="137">
        <f t="shared" si="765"/>
        <v>27.775999999997985</v>
      </c>
      <c r="BM5188" s="137">
        <f t="shared" si="766"/>
        <v>2.4141819025377966E-4</v>
      </c>
      <c r="BN5188" s="137">
        <f t="shared" si="767"/>
        <v>6.428676965539832E-7</v>
      </c>
      <c r="BO5188" s="137">
        <f t="shared" si="768"/>
        <v>6.428676965539832E-7</v>
      </c>
      <c r="BP5188" s="137" t="str">
        <f t="shared" si="764"/>
        <v/>
      </c>
    </row>
    <row r="5189" spans="63:68" ht="20.100000000000001" customHeight="1" x14ac:dyDescent="0.25">
      <c r="BK5189" s="137">
        <v>4342</v>
      </c>
      <c r="BL5189" s="137">
        <f t="shared" si="765"/>
        <v>27.782399999997985</v>
      </c>
      <c r="BM5189" s="137">
        <f t="shared" si="766"/>
        <v>2.4077532255722568E-4</v>
      </c>
      <c r="BN5189" s="137">
        <f t="shared" si="767"/>
        <v>6.4118296155393014E-7</v>
      </c>
      <c r="BO5189" s="137">
        <f t="shared" si="768"/>
        <v>6.4118296155393014E-7</v>
      </c>
      <c r="BP5189" s="137" t="str">
        <f t="shared" si="764"/>
        <v/>
      </c>
    </row>
    <row r="5190" spans="63:68" ht="20.100000000000001" customHeight="1" x14ac:dyDescent="0.25">
      <c r="BK5190" s="137">
        <v>4343</v>
      </c>
      <c r="BL5190" s="137">
        <f t="shared" si="765"/>
        <v>27.788799999997984</v>
      </c>
      <c r="BM5190" s="137">
        <f t="shared" si="766"/>
        <v>2.4013413959567175E-4</v>
      </c>
      <c r="BN5190" s="137">
        <f t="shared" si="767"/>
        <v>6.3950255684260882E-7</v>
      </c>
      <c r="BO5190" s="137">
        <f t="shared" si="768"/>
        <v>6.3950255684260882E-7</v>
      </c>
      <c r="BP5190" s="137" t="str">
        <f t="shared" si="764"/>
        <v/>
      </c>
    </row>
    <row r="5191" spans="63:68" ht="20.100000000000001" customHeight="1" x14ac:dyDescent="0.25">
      <c r="BK5191" s="137">
        <v>4344</v>
      </c>
      <c r="BL5191" s="137">
        <f t="shared" si="765"/>
        <v>27.795199999997983</v>
      </c>
      <c r="BM5191" s="137">
        <f t="shared" si="766"/>
        <v>2.3949463703882914E-4</v>
      </c>
      <c r="BN5191" s="137">
        <f t="shared" si="767"/>
        <v>6.378264715579127E-7</v>
      </c>
      <c r="BO5191" s="137">
        <f t="shared" si="768"/>
        <v>6.378264715579127E-7</v>
      </c>
      <c r="BP5191" s="137" t="str">
        <f t="shared" si="764"/>
        <v/>
      </c>
    </row>
    <row r="5192" spans="63:68" ht="20.100000000000001" customHeight="1" x14ac:dyDescent="0.25">
      <c r="BK5192" s="137">
        <v>4345</v>
      </c>
      <c r="BL5192" s="137">
        <f t="shared" si="765"/>
        <v>27.801599999997983</v>
      </c>
      <c r="BM5192" s="137">
        <f t="shared" si="766"/>
        <v>2.3885681056727123E-4</v>
      </c>
      <c r="BN5192" s="137">
        <f t="shared" si="767"/>
        <v>6.361546948592295E-7</v>
      </c>
      <c r="BO5192" s="137">
        <f t="shared" si="768"/>
        <v>6.361546948592295E-7</v>
      </c>
      <c r="BP5192" s="137" t="str">
        <f t="shared" si="764"/>
        <v/>
      </c>
    </row>
    <row r="5193" spans="63:68" ht="20.100000000000001" customHeight="1" x14ac:dyDescent="0.25">
      <c r="BK5193" s="137">
        <v>4346</v>
      </c>
      <c r="BL5193" s="137">
        <f t="shared" si="765"/>
        <v>27.807999999997982</v>
      </c>
      <c r="BM5193" s="137">
        <f t="shared" si="766"/>
        <v>2.38220655872412E-4</v>
      </c>
      <c r="BN5193" s="137">
        <f t="shared" si="767"/>
        <v>6.3448721593565411E-7</v>
      </c>
      <c r="BO5193" s="137">
        <f t="shared" si="768"/>
        <v>6.3448721593565411E-7</v>
      </c>
      <c r="BP5193" s="137" t="str">
        <f t="shared" si="764"/>
        <v/>
      </c>
    </row>
    <row r="5194" spans="63:68" ht="20.100000000000001" customHeight="1" x14ac:dyDescent="0.25">
      <c r="BK5194" s="137">
        <v>4347</v>
      </c>
      <c r="BL5194" s="137">
        <f t="shared" si="765"/>
        <v>27.814399999997981</v>
      </c>
      <c r="BM5194" s="137">
        <f t="shared" si="766"/>
        <v>2.3758616865647634E-4</v>
      </c>
      <c r="BN5194" s="137">
        <f t="shared" si="767"/>
        <v>6.3282402400181435E-7</v>
      </c>
      <c r="BO5194" s="137">
        <f t="shared" si="768"/>
        <v>6.3282402400181435E-7</v>
      </c>
      <c r="BP5194" s="137" t="str">
        <f t="shared" si="764"/>
        <v/>
      </c>
    </row>
    <row r="5195" spans="63:68" ht="20.100000000000001" customHeight="1" x14ac:dyDescent="0.25">
      <c r="BK5195" s="137">
        <v>4348</v>
      </c>
      <c r="BL5195" s="137">
        <f t="shared" si="765"/>
        <v>27.82079999999798</v>
      </c>
      <c r="BM5195" s="137">
        <f t="shared" si="766"/>
        <v>2.3695334463247453E-4</v>
      </c>
      <c r="BN5195" s="137">
        <f t="shared" si="767"/>
        <v>6.3116510829803367E-7</v>
      </c>
      <c r="BO5195" s="137">
        <f t="shared" si="768"/>
        <v>6.3116510829803367E-7</v>
      </c>
      <c r="BP5195" s="137" t="str">
        <f t="shared" si="764"/>
        <v/>
      </c>
    </row>
    <row r="5196" spans="63:68" ht="20.100000000000001" customHeight="1" x14ac:dyDescent="0.25">
      <c r="BK5196" s="137">
        <v>4349</v>
      </c>
      <c r="BL5196" s="137">
        <f t="shared" si="765"/>
        <v>27.82719999999798</v>
      </c>
      <c r="BM5196" s="137">
        <f t="shared" si="766"/>
        <v>2.3632217952417649E-4</v>
      </c>
      <c r="BN5196" s="137">
        <f t="shared" si="767"/>
        <v>6.2951045809176765E-7</v>
      </c>
      <c r="BO5196" s="137">
        <f t="shared" si="768"/>
        <v>6.2951045809176765E-7</v>
      </c>
      <c r="BP5196" s="137" t="str">
        <f t="shared" si="764"/>
        <v/>
      </c>
    </row>
    <row r="5197" spans="63:68" ht="20.100000000000001" customHeight="1" x14ac:dyDescent="0.25">
      <c r="BK5197" s="137">
        <v>4350</v>
      </c>
      <c r="BL5197" s="137">
        <f t="shared" si="765"/>
        <v>27.833599999997979</v>
      </c>
      <c r="BM5197" s="137">
        <f t="shared" si="766"/>
        <v>2.3569266906608473E-4</v>
      </c>
      <c r="BN5197" s="137">
        <f t="shared" si="767"/>
        <v>6.2786006267551695E-7</v>
      </c>
      <c r="BO5197" s="137">
        <f t="shared" si="768"/>
        <v>6.2786006267551695E-7</v>
      </c>
      <c r="BP5197" s="137" t="str">
        <f t="shared" si="764"/>
        <v/>
      </c>
    </row>
    <row r="5198" spans="63:68" ht="20.100000000000001" customHeight="1" x14ac:dyDescent="0.25">
      <c r="BK5198" s="137">
        <v>4351</v>
      </c>
      <c r="BL5198" s="137">
        <f t="shared" si="765"/>
        <v>27.839999999997978</v>
      </c>
      <c r="BM5198" s="137">
        <f t="shared" si="766"/>
        <v>2.3506480900340921E-4</v>
      </c>
      <c r="BN5198" s="137">
        <f t="shared" si="767"/>
        <v>6.2621391136774888E-7</v>
      </c>
      <c r="BO5198" s="137">
        <f t="shared" si="768"/>
        <v>6.2621391136774888E-7</v>
      </c>
      <c r="BP5198" s="137" t="str">
        <f t="shared" si="764"/>
        <v/>
      </c>
    </row>
    <row r="5199" spans="63:68" ht="20.100000000000001" customHeight="1" x14ac:dyDescent="0.25">
      <c r="BK5199" s="137">
        <v>4352</v>
      </c>
      <c r="BL5199" s="137">
        <f t="shared" si="765"/>
        <v>27.846399999997978</v>
      </c>
      <c r="BM5199" s="137">
        <f t="shared" si="766"/>
        <v>2.3443859509204146E-4</v>
      </c>
      <c r="BN5199" s="137">
        <f t="shared" si="767"/>
        <v>6.2457199351511998E-7</v>
      </c>
      <c r="BO5199" s="137">
        <f t="shared" si="768"/>
        <v>6.2457199351511998E-7</v>
      </c>
      <c r="BP5199" s="137" t="str">
        <f t="shared" si="764"/>
        <v/>
      </c>
    </row>
    <row r="5200" spans="63:68" ht="20.100000000000001" customHeight="1" x14ac:dyDescent="0.25">
      <c r="BK5200" s="137">
        <v>4353</v>
      </c>
      <c r="BL5200" s="137">
        <f t="shared" si="765"/>
        <v>27.852799999997977</v>
      </c>
      <c r="BM5200" s="137">
        <f t="shared" si="766"/>
        <v>2.3381402309852634E-4</v>
      </c>
      <c r="BN5200" s="137">
        <f t="shared" si="767"/>
        <v>6.2293429848738033E-7</v>
      </c>
      <c r="BO5200" s="137">
        <f t="shared" si="768"/>
        <v>6.2293429848738033E-7</v>
      </c>
      <c r="BP5200" s="137" t="str">
        <f t="shared" ref="BP5200:BP5263" si="769">IF($BM5200&lt;(1-$BI$860),$BN5200,"")</f>
        <v/>
      </c>
    </row>
    <row r="5201" spans="63:68" ht="20.100000000000001" customHeight="1" x14ac:dyDescent="0.25">
      <c r="BK5201" s="137">
        <v>4354</v>
      </c>
      <c r="BL5201" s="137">
        <f t="shared" si="765"/>
        <v>27.859199999997976</v>
      </c>
      <c r="BM5201" s="137">
        <f t="shared" si="766"/>
        <v>2.3319108880003896E-4</v>
      </c>
      <c r="BN5201" s="137">
        <f t="shared" si="767"/>
        <v>6.2130081568138504E-7</v>
      </c>
      <c r="BO5201" s="137">
        <f t="shared" si="768"/>
        <v>6.2130081568138504E-7</v>
      </c>
      <c r="BP5201" s="137" t="str">
        <f t="shared" si="769"/>
        <v/>
      </c>
    </row>
    <row r="5202" spans="63:68" ht="20.100000000000001" customHeight="1" x14ac:dyDescent="0.25">
      <c r="BK5202" s="137">
        <v>4355</v>
      </c>
      <c r="BL5202" s="137">
        <f t="shared" si="765"/>
        <v>27.865599999997976</v>
      </c>
      <c r="BM5202" s="137">
        <f t="shared" si="766"/>
        <v>2.3256978798435758E-4</v>
      </c>
      <c r="BN5202" s="137">
        <f t="shared" si="767"/>
        <v>6.1967153452071482E-7</v>
      </c>
      <c r="BO5202" s="137">
        <f t="shared" si="768"/>
        <v>6.1967153452071482E-7</v>
      </c>
      <c r="BP5202" s="137" t="str">
        <f t="shared" si="769"/>
        <v/>
      </c>
    </row>
    <row r="5203" spans="63:68" ht="20.100000000000001" customHeight="1" x14ac:dyDescent="0.25">
      <c r="BK5203" s="137">
        <v>4356</v>
      </c>
      <c r="BL5203" s="137">
        <f t="shared" si="765"/>
        <v>27.871999999997975</v>
      </c>
      <c r="BM5203" s="137">
        <f t="shared" si="766"/>
        <v>2.3195011644983686E-4</v>
      </c>
      <c r="BN5203" s="137">
        <f t="shared" si="767"/>
        <v>6.1804644445242335E-7</v>
      </c>
      <c r="BO5203" s="137">
        <f t="shared" si="768"/>
        <v>6.1804644445242335E-7</v>
      </c>
      <c r="BP5203" s="137" t="str">
        <f t="shared" si="769"/>
        <v/>
      </c>
    </row>
    <row r="5204" spans="63:68" ht="20.100000000000001" customHeight="1" x14ac:dyDescent="0.25">
      <c r="BK5204" s="137">
        <v>4357</v>
      </c>
      <c r="BL5204" s="137">
        <f t="shared" si="765"/>
        <v>27.878399999997974</v>
      </c>
      <c r="BM5204" s="137">
        <f t="shared" si="766"/>
        <v>2.3133207000538444E-4</v>
      </c>
      <c r="BN5204" s="137">
        <f t="shared" si="767"/>
        <v>6.1642553495207882E-7</v>
      </c>
      <c r="BO5204" s="137">
        <f t="shared" si="768"/>
        <v>6.1642553495207882E-7</v>
      </c>
      <c r="BP5204" s="137" t="str">
        <f t="shared" si="769"/>
        <v/>
      </c>
    </row>
    <row r="5205" spans="63:68" ht="20.100000000000001" customHeight="1" x14ac:dyDescent="0.25">
      <c r="BK5205" s="137">
        <v>4358</v>
      </c>
      <c r="BL5205" s="137">
        <f t="shared" si="765"/>
        <v>27.884799999997973</v>
      </c>
      <c r="BM5205" s="137">
        <f t="shared" si="766"/>
        <v>2.3071564447043236E-4</v>
      </c>
      <c r="BN5205" s="137">
        <f t="shared" si="767"/>
        <v>6.1480879551853267E-7</v>
      </c>
      <c r="BO5205" s="137">
        <f t="shared" si="768"/>
        <v>6.1480879551853267E-7</v>
      </c>
      <c r="BP5205" s="137" t="str">
        <f t="shared" si="769"/>
        <v/>
      </c>
    </row>
    <row r="5206" spans="63:68" ht="20.100000000000001" customHeight="1" x14ac:dyDescent="0.25">
      <c r="BK5206" s="137">
        <v>4359</v>
      </c>
      <c r="BL5206" s="137">
        <f t="shared" si="765"/>
        <v>27.891199999997973</v>
      </c>
      <c r="BM5206" s="137">
        <f t="shared" si="766"/>
        <v>2.3010083567491383E-4</v>
      </c>
      <c r="BN5206" s="137">
        <f t="shared" si="767"/>
        <v>6.1319621567738902E-7</v>
      </c>
      <c r="BO5206" s="137">
        <f t="shared" si="768"/>
        <v>6.1319621567738902E-7</v>
      </c>
      <c r="BP5206" s="137" t="str">
        <f t="shared" si="769"/>
        <v/>
      </c>
    </row>
    <row r="5207" spans="63:68" ht="20.100000000000001" customHeight="1" x14ac:dyDescent="0.25">
      <c r="BK5207" s="137">
        <v>4360</v>
      </c>
      <c r="BL5207" s="137">
        <f t="shared" si="765"/>
        <v>27.897599999997972</v>
      </c>
      <c r="BM5207" s="137">
        <f t="shared" si="766"/>
        <v>2.2948763945923644E-4</v>
      </c>
      <c r="BN5207" s="137">
        <f t="shared" si="767"/>
        <v>6.1158778497894472E-7</v>
      </c>
      <c r="BO5207" s="137">
        <f t="shared" si="768"/>
        <v>6.1158778497894472E-7</v>
      </c>
      <c r="BP5207" s="137" t="str">
        <f t="shared" si="769"/>
        <v/>
      </c>
    </row>
    <row r="5208" spans="63:68" ht="20.100000000000001" customHeight="1" x14ac:dyDescent="0.25">
      <c r="BK5208" s="137">
        <v>4361</v>
      </c>
      <c r="BL5208" s="137">
        <f t="shared" si="765"/>
        <v>27.903999999997971</v>
      </c>
      <c r="BM5208" s="137">
        <f t="shared" si="766"/>
        <v>2.2887605167425749E-4</v>
      </c>
      <c r="BN5208" s="137">
        <f t="shared" si="767"/>
        <v>6.0998349300108953E-7</v>
      </c>
      <c r="BO5208" s="137">
        <f t="shared" si="768"/>
        <v>6.0998349300108953E-7</v>
      </c>
      <c r="BP5208" s="137" t="str">
        <f t="shared" si="769"/>
        <v/>
      </c>
    </row>
    <row r="5209" spans="63:68" ht="20.100000000000001" customHeight="1" x14ac:dyDescent="0.25">
      <c r="BK5209" s="137">
        <v>4362</v>
      </c>
      <c r="BL5209" s="137">
        <f t="shared" si="765"/>
        <v>27.910399999997971</v>
      </c>
      <c r="BM5209" s="137">
        <f t="shared" si="766"/>
        <v>2.282660681812564E-4</v>
      </c>
      <c r="BN5209" s="137">
        <f t="shared" si="767"/>
        <v>6.0838332934315333E-7</v>
      </c>
      <c r="BO5209" s="137">
        <f t="shared" si="768"/>
        <v>6.0838332934315333E-7</v>
      </c>
      <c r="BP5209" s="137" t="str">
        <f t="shared" si="769"/>
        <v/>
      </c>
    </row>
    <row r="5210" spans="63:68" ht="20.100000000000001" customHeight="1" x14ac:dyDescent="0.25">
      <c r="BK5210" s="137">
        <v>4363</v>
      </c>
      <c r="BL5210" s="137">
        <f t="shared" si="765"/>
        <v>27.91679999999797</v>
      </c>
      <c r="BM5210" s="137">
        <f t="shared" si="766"/>
        <v>2.2765768485191325E-4</v>
      </c>
      <c r="BN5210" s="137">
        <f t="shared" si="767"/>
        <v>6.0678728363460681E-7</v>
      </c>
      <c r="BO5210" s="137">
        <f t="shared" si="768"/>
        <v>6.0678728363460681E-7</v>
      </c>
      <c r="BP5210" s="137" t="str">
        <f t="shared" si="769"/>
        <v/>
      </c>
    </row>
    <row r="5211" spans="63:68" ht="20.100000000000001" customHeight="1" x14ac:dyDescent="0.25">
      <c r="BK5211" s="137">
        <v>4364</v>
      </c>
      <c r="BL5211" s="137">
        <f t="shared" si="765"/>
        <v>27.923199999997969</v>
      </c>
      <c r="BM5211" s="137">
        <f t="shared" si="766"/>
        <v>2.2705089756827864E-4</v>
      </c>
      <c r="BN5211" s="137">
        <f t="shared" si="767"/>
        <v>6.0519534552565604E-7</v>
      </c>
      <c r="BO5211" s="137">
        <f t="shared" si="768"/>
        <v>6.0519534552565604E-7</v>
      </c>
      <c r="BP5211" s="137" t="str">
        <f t="shared" si="769"/>
        <v/>
      </c>
    </row>
    <row r="5212" spans="63:68" ht="20.100000000000001" customHeight="1" x14ac:dyDescent="0.25">
      <c r="BK5212" s="137">
        <v>4365</v>
      </c>
      <c r="BL5212" s="137">
        <f t="shared" si="765"/>
        <v>27.929599999997968</v>
      </c>
      <c r="BM5212" s="137">
        <f t="shared" si="766"/>
        <v>2.2644570222275299E-4</v>
      </c>
      <c r="BN5212" s="137">
        <f t="shared" si="767"/>
        <v>6.036075046955908E-7</v>
      </c>
      <c r="BO5212" s="137">
        <f t="shared" si="768"/>
        <v>6.036075046955908E-7</v>
      </c>
      <c r="BP5212" s="137" t="str">
        <f t="shared" si="769"/>
        <v/>
      </c>
    </row>
    <row r="5213" spans="63:68" ht="20.100000000000001" customHeight="1" x14ac:dyDescent="0.25">
      <c r="BK5213" s="137">
        <v>4366</v>
      </c>
      <c r="BL5213" s="137">
        <f t="shared" si="765"/>
        <v>27.935999999997968</v>
      </c>
      <c r="BM5213" s="137">
        <f t="shared" si="766"/>
        <v>2.258420947180574E-4</v>
      </c>
      <c r="BN5213" s="137">
        <f t="shared" si="767"/>
        <v>6.0202375084573729E-7</v>
      </c>
      <c r="BO5213" s="137">
        <f t="shared" si="768"/>
        <v>6.0202375084573729E-7</v>
      </c>
      <c r="BP5213" s="137" t="str">
        <f t="shared" si="769"/>
        <v/>
      </c>
    </row>
    <row r="5214" spans="63:68" ht="20.100000000000001" customHeight="1" x14ac:dyDescent="0.25">
      <c r="BK5214" s="137">
        <v>4367</v>
      </c>
      <c r="BL5214" s="137">
        <f t="shared" si="765"/>
        <v>27.942399999997967</v>
      </c>
      <c r="BM5214" s="137">
        <f t="shared" si="766"/>
        <v>2.2524007096721166E-4</v>
      </c>
      <c r="BN5214" s="137">
        <f t="shared" si="767"/>
        <v>6.0044407370422859E-7</v>
      </c>
      <c r="BO5214" s="137">
        <f t="shared" si="768"/>
        <v>6.0044407370422859E-7</v>
      </c>
      <c r="BP5214" s="137" t="str">
        <f t="shared" si="769"/>
        <v/>
      </c>
    </row>
    <row r="5215" spans="63:68" ht="20.100000000000001" customHeight="1" x14ac:dyDescent="0.25">
      <c r="BK5215" s="137">
        <v>4368</v>
      </c>
      <c r="BL5215" s="137">
        <f t="shared" si="765"/>
        <v>27.948799999997966</v>
      </c>
      <c r="BM5215" s="137">
        <f t="shared" si="766"/>
        <v>2.2463962689350743E-4</v>
      </c>
      <c r="BN5215" s="137">
        <f t="shared" si="767"/>
        <v>5.9886846302454103E-7</v>
      </c>
      <c r="BO5215" s="137">
        <f t="shared" si="768"/>
        <v>5.9886846302454103E-7</v>
      </c>
      <c r="BP5215" s="137" t="str">
        <f t="shared" si="769"/>
        <v/>
      </c>
    </row>
    <row r="5216" spans="63:68" ht="20.100000000000001" customHeight="1" x14ac:dyDescent="0.25">
      <c r="BK5216" s="137">
        <v>4369</v>
      </c>
      <c r="BL5216" s="137">
        <f t="shared" si="765"/>
        <v>27.955199999997966</v>
      </c>
      <c r="BM5216" s="137">
        <f t="shared" si="766"/>
        <v>2.2404075843048289E-4</v>
      </c>
      <c r="BN5216" s="137">
        <f t="shared" si="767"/>
        <v>5.9729690858427442E-7</v>
      </c>
      <c r="BO5216" s="137">
        <f t="shared" si="768"/>
        <v>5.9729690858427442E-7</v>
      </c>
      <c r="BP5216" s="137" t="str">
        <f t="shared" si="769"/>
        <v/>
      </c>
    </row>
    <row r="5217" spans="63:68" ht="20.100000000000001" customHeight="1" x14ac:dyDescent="0.25">
      <c r="BK5217" s="137">
        <v>4370</v>
      </c>
      <c r="BL5217" s="137">
        <f t="shared" si="765"/>
        <v>27.961599999997965</v>
      </c>
      <c r="BM5217" s="137">
        <f t="shared" si="766"/>
        <v>2.2344346152189861E-4</v>
      </c>
      <c r="BN5217" s="137">
        <f t="shared" si="767"/>
        <v>5.9572940018488103E-7</v>
      </c>
      <c r="BO5217" s="137">
        <f t="shared" si="768"/>
        <v>5.9572940018488103E-7</v>
      </c>
      <c r="BP5217" s="137" t="str">
        <f t="shared" si="769"/>
        <v/>
      </c>
    </row>
    <row r="5218" spans="63:68" ht="20.100000000000001" customHeight="1" x14ac:dyDescent="0.25">
      <c r="BK5218" s="137">
        <v>4371</v>
      </c>
      <c r="BL5218" s="137">
        <f t="shared" si="765"/>
        <v>27.967999999997964</v>
      </c>
      <c r="BM5218" s="137">
        <f t="shared" si="766"/>
        <v>2.2284773212171373E-4</v>
      </c>
      <c r="BN5218" s="137">
        <f t="shared" si="767"/>
        <v>5.941659276561108E-7</v>
      </c>
      <c r="BO5218" s="137">
        <f t="shared" si="768"/>
        <v>5.941659276561108E-7</v>
      </c>
      <c r="BP5218" s="137" t="str">
        <f t="shared" si="769"/>
        <v/>
      </c>
    </row>
    <row r="5219" spans="63:68" ht="20.100000000000001" customHeight="1" x14ac:dyDescent="0.25">
      <c r="BK5219" s="137">
        <v>4372</v>
      </c>
      <c r="BL5219" s="137">
        <f t="shared" si="765"/>
        <v>27.974399999997964</v>
      </c>
      <c r="BM5219" s="137">
        <f t="shared" si="766"/>
        <v>2.2225356619405762E-4</v>
      </c>
      <c r="BN5219" s="137">
        <f t="shared" si="767"/>
        <v>5.926064808483135E-7</v>
      </c>
      <c r="BO5219" s="137">
        <f t="shared" si="768"/>
        <v>5.926064808483135E-7</v>
      </c>
      <c r="BP5219" s="137" t="str">
        <f t="shared" si="769"/>
        <v/>
      </c>
    </row>
    <row r="5220" spans="63:68" ht="20.100000000000001" customHeight="1" x14ac:dyDescent="0.25">
      <c r="BK5220" s="137">
        <v>4373</v>
      </c>
      <c r="BL5220" s="137">
        <f t="shared" si="765"/>
        <v>27.980799999997963</v>
      </c>
      <c r="BM5220" s="137">
        <f t="shared" si="766"/>
        <v>2.2166095971320931E-4</v>
      </c>
      <c r="BN5220" s="137">
        <f t="shared" si="767"/>
        <v>5.9105104964024503E-7</v>
      </c>
      <c r="BO5220" s="137">
        <f t="shared" si="768"/>
        <v>5.9105104964024503E-7</v>
      </c>
      <c r="BP5220" s="137" t="str">
        <f t="shared" si="769"/>
        <v/>
      </c>
    </row>
    <row r="5221" spans="63:68" ht="20.100000000000001" customHeight="1" x14ac:dyDescent="0.25">
      <c r="BK5221" s="137">
        <v>4374</v>
      </c>
      <c r="BL5221" s="137">
        <f t="shared" ref="BL5221:BL5284" si="770">BL5220+$BO$845</f>
        <v>27.987199999997962</v>
      </c>
      <c r="BM5221" s="137">
        <f t="shared" ref="BM5221:BM5284" si="771">_xlfn.CHISQ.DIST.RT(BL5221,7)</f>
        <v>2.2106990866356906E-4</v>
      </c>
      <c r="BN5221" s="137">
        <f t="shared" ref="BN5221:BN5284" si="772">BM5221-BM5222</f>
        <v>5.8949962393277898E-7</v>
      </c>
      <c r="BO5221" s="137">
        <f t="shared" ref="BO5221:BO5284" si="773">IF(BM5221&lt;(1-$BI$852),BN5221,"")</f>
        <v>5.8949962393277898E-7</v>
      </c>
      <c r="BP5221" s="137" t="str">
        <f t="shared" si="769"/>
        <v/>
      </c>
    </row>
    <row r="5222" spans="63:68" ht="20.100000000000001" customHeight="1" x14ac:dyDescent="0.25">
      <c r="BK5222" s="137">
        <v>4375</v>
      </c>
      <c r="BL5222" s="137">
        <f t="shared" si="770"/>
        <v>27.993599999997961</v>
      </c>
      <c r="BM5222" s="137">
        <f t="shared" si="771"/>
        <v>2.2048040903963629E-4</v>
      </c>
      <c r="BN5222" s="137">
        <f t="shared" si="772"/>
        <v>5.8795219365270139E-7</v>
      </c>
      <c r="BO5222" s="137">
        <f t="shared" si="773"/>
        <v>5.8795219365270139E-7</v>
      </c>
      <c r="BP5222" s="137" t="str">
        <f t="shared" si="769"/>
        <v/>
      </c>
    </row>
    <row r="5223" spans="63:68" ht="20.100000000000001" customHeight="1" x14ac:dyDescent="0.25">
      <c r="BK5223" s="137">
        <v>4376</v>
      </c>
      <c r="BL5223" s="137">
        <f t="shared" si="770"/>
        <v>27.999999999997961</v>
      </c>
      <c r="BM5223" s="137">
        <f t="shared" si="771"/>
        <v>2.1989245684598358E-4</v>
      </c>
      <c r="BN5223" s="137">
        <f t="shared" si="772"/>
        <v>5.8640874875138258E-7</v>
      </c>
      <c r="BO5223" s="137">
        <f t="shared" si="773"/>
        <v>5.8640874875138258E-7</v>
      </c>
      <c r="BP5223" s="137" t="str">
        <f t="shared" si="769"/>
        <v/>
      </c>
    </row>
    <row r="5224" spans="63:68" ht="20.100000000000001" customHeight="1" x14ac:dyDescent="0.25">
      <c r="BK5224" s="137">
        <v>4377</v>
      </c>
      <c r="BL5224" s="137">
        <f t="shared" si="770"/>
        <v>28.00639999999796</v>
      </c>
      <c r="BM5224" s="137">
        <f t="shared" si="771"/>
        <v>2.193060480972322E-4</v>
      </c>
      <c r="BN5224" s="137">
        <f t="shared" si="772"/>
        <v>5.8486927920353032E-7</v>
      </c>
      <c r="BO5224" s="137">
        <f t="shared" si="773"/>
        <v>5.8486927920353032E-7</v>
      </c>
      <c r="BP5224" s="137" t="str">
        <f t="shared" si="769"/>
        <v/>
      </c>
    </row>
    <row r="5225" spans="63:68" ht="20.100000000000001" customHeight="1" x14ac:dyDescent="0.25">
      <c r="BK5225" s="137">
        <v>4378</v>
      </c>
      <c r="BL5225" s="137">
        <f t="shared" si="770"/>
        <v>28.012799999997959</v>
      </c>
      <c r="BM5225" s="137">
        <f t="shared" si="771"/>
        <v>2.1872117881802867E-4</v>
      </c>
      <c r="BN5225" s="137">
        <f t="shared" si="772"/>
        <v>5.8333377501009007E-7</v>
      </c>
      <c r="BO5225" s="137">
        <f t="shared" si="773"/>
        <v>5.8333377501009007E-7</v>
      </c>
      <c r="BP5225" s="137" t="str">
        <f t="shared" si="769"/>
        <v/>
      </c>
    </row>
    <row r="5226" spans="63:68" ht="20.100000000000001" customHeight="1" x14ac:dyDescent="0.25">
      <c r="BK5226" s="137">
        <v>4379</v>
      </c>
      <c r="BL5226" s="137">
        <f t="shared" si="770"/>
        <v>28.019199999997959</v>
      </c>
      <c r="BM5226" s="137">
        <f t="shared" si="771"/>
        <v>2.1813784504301858E-4</v>
      </c>
      <c r="BN5226" s="137">
        <f t="shared" si="772"/>
        <v>5.8180222619482976E-7</v>
      </c>
      <c r="BO5226" s="137">
        <f t="shared" si="773"/>
        <v>5.8180222619482976E-7</v>
      </c>
      <c r="BP5226" s="137" t="str">
        <f t="shared" si="769"/>
        <v/>
      </c>
    </row>
    <row r="5227" spans="63:68" ht="20.100000000000001" customHeight="1" x14ac:dyDescent="0.25">
      <c r="BK5227" s="137">
        <v>4380</v>
      </c>
      <c r="BL5227" s="137">
        <f t="shared" si="770"/>
        <v>28.025599999997958</v>
      </c>
      <c r="BM5227" s="137">
        <f t="shared" si="771"/>
        <v>2.1755604281682375E-4</v>
      </c>
      <c r="BN5227" s="137">
        <f t="shared" si="772"/>
        <v>5.8027462280688764E-7</v>
      </c>
      <c r="BO5227" s="137">
        <f t="shared" si="773"/>
        <v>5.8027462280688764E-7</v>
      </c>
      <c r="BP5227" s="137" t="str">
        <f t="shared" si="769"/>
        <v/>
      </c>
    </row>
    <row r="5228" spans="63:68" ht="20.100000000000001" customHeight="1" x14ac:dyDescent="0.25">
      <c r="BK5228" s="137">
        <v>4381</v>
      </c>
      <c r="BL5228" s="137">
        <f t="shared" si="770"/>
        <v>28.031999999997957</v>
      </c>
      <c r="BM5228" s="137">
        <f t="shared" si="771"/>
        <v>2.1697576819401686E-4</v>
      </c>
      <c r="BN5228" s="137">
        <f t="shared" si="772"/>
        <v>5.7875095491998624E-7</v>
      </c>
      <c r="BO5228" s="137">
        <f t="shared" si="773"/>
        <v>5.7875095491998624E-7</v>
      </c>
      <c r="BP5228" s="137" t="str">
        <f t="shared" si="769"/>
        <v/>
      </c>
    </row>
    <row r="5229" spans="63:68" ht="20.100000000000001" customHeight="1" x14ac:dyDescent="0.25">
      <c r="BK5229" s="137">
        <v>4382</v>
      </c>
      <c r="BL5229" s="137">
        <f t="shared" si="770"/>
        <v>28.038399999997957</v>
      </c>
      <c r="BM5229" s="137">
        <f t="shared" si="771"/>
        <v>2.1639701723909688E-4</v>
      </c>
      <c r="BN5229" s="137">
        <f t="shared" si="772"/>
        <v>5.7723121262980319E-7</v>
      </c>
      <c r="BO5229" s="137">
        <f t="shared" si="773"/>
        <v>5.7723121262980319E-7</v>
      </c>
      <c r="BP5229" s="137" t="str">
        <f t="shared" si="769"/>
        <v/>
      </c>
    </row>
    <row r="5230" spans="63:68" ht="20.100000000000001" customHeight="1" x14ac:dyDescent="0.25">
      <c r="BK5230" s="137">
        <v>4383</v>
      </c>
      <c r="BL5230" s="137">
        <f t="shared" si="770"/>
        <v>28.044799999997956</v>
      </c>
      <c r="BM5230" s="137">
        <f t="shared" si="771"/>
        <v>2.1581978602646707E-4</v>
      </c>
      <c r="BN5230" s="137">
        <f t="shared" si="772"/>
        <v>5.7571538605947353E-7</v>
      </c>
      <c r="BO5230" s="137">
        <f t="shared" si="773"/>
        <v>5.7571538605947353E-7</v>
      </c>
      <c r="BP5230" s="137" t="str">
        <f t="shared" si="769"/>
        <v/>
      </c>
    </row>
    <row r="5231" spans="63:68" ht="20.100000000000001" customHeight="1" x14ac:dyDescent="0.25">
      <c r="BK5231" s="137">
        <v>4384</v>
      </c>
      <c r="BL5231" s="137">
        <f t="shared" si="770"/>
        <v>28.051199999997955</v>
      </c>
      <c r="BM5231" s="137">
        <f t="shared" si="771"/>
        <v>2.152440706404076E-4</v>
      </c>
      <c r="BN5231" s="137">
        <f t="shared" si="772"/>
        <v>5.7420346535324717E-7</v>
      </c>
      <c r="BO5231" s="137">
        <f t="shared" si="773"/>
        <v>5.7420346535324717E-7</v>
      </c>
      <c r="BP5231" s="137" t="str">
        <f t="shared" si="769"/>
        <v/>
      </c>
    </row>
    <row r="5232" spans="63:68" ht="20.100000000000001" customHeight="1" x14ac:dyDescent="0.25">
      <c r="BK5232" s="137">
        <v>4385</v>
      </c>
      <c r="BL5232" s="137">
        <f t="shared" si="770"/>
        <v>28.057599999997954</v>
      </c>
      <c r="BM5232" s="137">
        <f t="shared" si="771"/>
        <v>2.1466986717505435E-4</v>
      </c>
      <c r="BN5232" s="137">
        <f t="shared" si="772"/>
        <v>5.7269544068166587E-7</v>
      </c>
      <c r="BO5232" s="137">
        <f t="shared" si="773"/>
        <v>5.7269544068166587E-7</v>
      </c>
      <c r="BP5232" s="137" t="str">
        <f t="shared" si="769"/>
        <v/>
      </c>
    </row>
    <row r="5233" spans="63:68" ht="20.100000000000001" customHeight="1" x14ac:dyDescent="0.25">
      <c r="BK5233" s="137">
        <v>4386</v>
      </c>
      <c r="BL5233" s="137">
        <f t="shared" si="770"/>
        <v>28.063999999997954</v>
      </c>
      <c r="BM5233" s="137">
        <f t="shared" si="771"/>
        <v>2.1409717173437269E-4</v>
      </c>
      <c r="BN5233" s="137">
        <f t="shared" si="772"/>
        <v>5.71191302238636E-7</v>
      </c>
      <c r="BO5233" s="137">
        <f t="shared" si="773"/>
        <v>5.71191302238636E-7</v>
      </c>
      <c r="BP5233" s="137" t="str">
        <f t="shared" si="769"/>
        <v/>
      </c>
    </row>
    <row r="5234" spans="63:68" ht="20.100000000000001" customHeight="1" x14ac:dyDescent="0.25">
      <c r="BK5234" s="137">
        <v>4387</v>
      </c>
      <c r="BL5234" s="137">
        <f t="shared" si="770"/>
        <v>28.070399999997953</v>
      </c>
      <c r="BM5234" s="137">
        <f t="shared" si="771"/>
        <v>2.1352598043213405E-4</v>
      </c>
      <c r="BN5234" s="137">
        <f t="shared" si="772"/>
        <v>5.6969104024066951E-7</v>
      </c>
      <c r="BO5234" s="137">
        <f t="shared" si="773"/>
        <v>5.6969104024066951E-7</v>
      </c>
      <c r="BP5234" s="137" t="str">
        <f t="shared" si="769"/>
        <v/>
      </c>
    </row>
    <row r="5235" spans="63:68" ht="20.100000000000001" customHeight="1" x14ac:dyDescent="0.25">
      <c r="BK5235" s="137">
        <v>4388</v>
      </c>
      <c r="BL5235" s="137">
        <f t="shared" si="770"/>
        <v>28.076799999997952</v>
      </c>
      <c r="BM5235" s="137">
        <f t="shared" si="771"/>
        <v>2.1295628939189338E-4</v>
      </c>
      <c r="BN5235" s="137">
        <f t="shared" si="772"/>
        <v>5.6819464493005527E-7</v>
      </c>
      <c r="BO5235" s="137">
        <f t="shared" si="773"/>
        <v>5.6819464493005527E-7</v>
      </c>
      <c r="BP5235" s="137" t="str">
        <f t="shared" si="769"/>
        <v/>
      </c>
    </row>
    <row r="5236" spans="63:68" ht="20.100000000000001" customHeight="1" x14ac:dyDescent="0.25">
      <c r="BK5236" s="137">
        <v>4389</v>
      </c>
      <c r="BL5236" s="137">
        <f t="shared" si="770"/>
        <v>28.083199999997952</v>
      </c>
      <c r="BM5236" s="137">
        <f t="shared" si="771"/>
        <v>2.1238809474696333E-4</v>
      </c>
      <c r="BN5236" s="137">
        <f t="shared" si="772"/>
        <v>5.6670210657222986E-7</v>
      </c>
      <c r="BO5236" s="137">
        <f t="shared" si="773"/>
        <v>5.6670210657222986E-7</v>
      </c>
      <c r="BP5236" s="137" t="str">
        <f t="shared" si="769"/>
        <v/>
      </c>
    </row>
    <row r="5237" spans="63:68" ht="20.100000000000001" customHeight="1" x14ac:dyDescent="0.25">
      <c r="BK5237" s="137">
        <v>4390</v>
      </c>
      <c r="BL5237" s="137">
        <f t="shared" si="770"/>
        <v>28.089599999997951</v>
      </c>
      <c r="BM5237" s="137">
        <f t="shared" si="771"/>
        <v>2.118213926403911E-4</v>
      </c>
      <c r="BN5237" s="137">
        <f t="shared" si="772"/>
        <v>5.6521341545623838E-7</v>
      </c>
      <c r="BO5237" s="137">
        <f t="shared" si="773"/>
        <v>5.6521341545623838E-7</v>
      </c>
      <c r="BP5237" s="137" t="str">
        <f t="shared" si="769"/>
        <v/>
      </c>
    </row>
    <row r="5238" spans="63:68" ht="20.100000000000001" customHeight="1" x14ac:dyDescent="0.25">
      <c r="BK5238" s="137">
        <v>4391</v>
      </c>
      <c r="BL5238" s="137">
        <f t="shared" si="770"/>
        <v>28.09599999999795</v>
      </c>
      <c r="BM5238" s="137">
        <f t="shared" si="771"/>
        <v>2.1125617922493486E-4</v>
      </c>
      <c r="BN5238" s="137">
        <f t="shared" si="772"/>
        <v>5.6372856189430072E-7</v>
      </c>
      <c r="BO5238" s="137">
        <f t="shared" si="773"/>
        <v>5.6372856189430072E-7</v>
      </c>
      <c r="BP5238" s="137" t="str">
        <f t="shared" si="769"/>
        <v/>
      </c>
    </row>
    <row r="5239" spans="63:68" ht="20.100000000000001" customHeight="1" x14ac:dyDescent="0.25">
      <c r="BK5239" s="137">
        <v>4392</v>
      </c>
      <c r="BL5239" s="137">
        <f t="shared" si="770"/>
        <v>28.102399999997949</v>
      </c>
      <c r="BM5239" s="137">
        <f t="shared" si="771"/>
        <v>2.1069245066304056E-4</v>
      </c>
      <c r="BN5239" s="137">
        <f t="shared" si="772"/>
        <v>5.6224753622368187E-7</v>
      </c>
      <c r="BO5239" s="137">
        <f t="shared" si="773"/>
        <v>5.6224753622368187E-7</v>
      </c>
      <c r="BP5239" s="137" t="str">
        <f t="shared" si="769"/>
        <v/>
      </c>
    </row>
    <row r="5240" spans="63:68" ht="20.100000000000001" customHeight="1" x14ac:dyDescent="0.25">
      <c r="BK5240" s="137">
        <v>4393</v>
      </c>
      <c r="BL5240" s="137">
        <f t="shared" si="770"/>
        <v>28.108799999997949</v>
      </c>
      <c r="BM5240" s="137">
        <f t="shared" si="771"/>
        <v>2.1013020312681688E-4</v>
      </c>
      <c r="BN5240" s="137">
        <f t="shared" si="772"/>
        <v>5.60770328804659E-7</v>
      </c>
      <c r="BO5240" s="137">
        <f t="shared" si="773"/>
        <v>5.60770328804659E-7</v>
      </c>
      <c r="BP5240" s="137" t="str">
        <f t="shared" si="769"/>
        <v/>
      </c>
    </row>
    <row r="5241" spans="63:68" ht="20.100000000000001" customHeight="1" x14ac:dyDescent="0.25">
      <c r="BK5241" s="137">
        <v>4394</v>
      </c>
      <c r="BL5241" s="137">
        <f t="shared" si="770"/>
        <v>28.115199999997948</v>
      </c>
      <c r="BM5241" s="137">
        <f t="shared" si="771"/>
        <v>2.0956943279801222E-4</v>
      </c>
      <c r="BN5241" s="137">
        <f t="shared" si="772"/>
        <v>5.5929693001987094E-7</v>
      </c>
      <c r="BO5241" s="137">
        <f t="shared" si="773"/>
        <v>5.5929693001987094E-7</v>
      </c>
      <c r="BP5241" s="137" t="str">
        <f t="shared" si="769"/>
        <v/>
      </c>
    </row>
    <row r="5242" spans="63:68" ht="20.100000000000001" customHeight="1" x14ac:dyDescent="0.25">
      <c r="BK5242" s="137">
        <v>4395</v>
      </c>
      <c r="BL5242" s="137">
        <f t="shared" si="770"/>
        <v>28.121599999997947</v>
      </c>
      <c r="BM5242" s="137">
        <f t="shared" si="771"/>
        <v>2.0901013586799235E-4</v>
      </c>
      <c r="BN5242" s="137">
        <f t="shared" si="772"/>
        <v>5.5782733027776054E-7</v>
      </c>
      <c r="BO5242" s="137">
        <f t="shared" si="773"/>
        <v>5.5782733027776054E-7</v>
      </c>
      <c r="BP5242" s="137" t="str">
        <f t="shared" si="769"/>
        <v/>
      </c>
    </row>
    <row r="5243" spans="63:68" ht="20.100000000000001" customHeight="1" x14ac:dyDescent="0.25">
      <c r="BK5243" s="137">
        <v>4396</v>
      </c>
      <c r="BL5243" s="137">
        <f t="shared" si="770"/>
        <v>28.127999999997947</v>
      </c>
      <c r="BM5243" s="137">
        <f t="shared" si="771"/>
        <v>2.0845230853771459E-4</v>
      </c>
      <c r="BN5243" s="137">
        <f t="shared" si="772"/>
        <v>5.5636152000861734E-7</v>
      </c>
      <c r="BO5243" s="137">
        <f t="shared" si="773"/>
        <v>5.5636152000861734E-7</v>
      </c>
      <c r="BP5243" s="137" t="str">
        <f t="shared" si="769"/>
        <v/>
      </c>
    </row>
    <row r="5244" spans="63:68" ht="20.100000000000001" customHeight="1" x14ac:dyDescent="0.25">
      <c r="BK5244" s="137">
        <v>4397</v>
      </c>
      <c r="BL5244" s="137">
        <f t="shared" si="770"/>
        <v>28.134399999997946</v>
      </c>
      <c r="BM5244" s="137">
        <f t="shared" si="771"/>
        <v>2.0789594701770597E-4</v>
      </c>
      <c r="BN5244" s="137">
        <f t="shared" si="772"/>
        <v>5.5489948966544488E-7</v>
      </c>
      <c r="BO5244" s="137">
        <f t="shared" si="773"/>
        <v>5.5489948966544488E-7</v>
      </c>
      <c r="BP5244" s="137" t="str">
        <f t="shared" si="769"/>
        <v/>
      </c>
    </row>
    <row r="5245" spans="63:68" ht="20.100000000000001" customHeight="1" x14ac:dyDescent="0.25">
      <c r="BK5245" s="137">
        <v>4398</v>
      </c>
      <c r="BL5245" s="137">
        <f t="shared" si="770"/>
        <v>28.140799999997945</v>
      </c>
      <c r="BM5245" s="137">
        <f t="shared" si="771"/>
        <v>2.0734104752804052E-4</v>
      </c>
      <c r="BN5245" s="137">
        <f t="shared" si="772"/>
        <v>5.5344122972770127E-7</v>
      </c>
      <c r="BO5245" s="137">
        <f t="shared" si="773"/>
        <v>5.5344122972770127E-7</v>
      </c>
      <c r="BP5245" s="137" t="str">
        <f t="shared" si="769"/>
        <v/>
      </c>
    </row>
    <row r="5246" spans="63:68" ht="20.100000000000001" customHeight="1" x14ac:dyDescent="0.25">
      <c r="BK5246" s="137">
        <v>4399</v>
      </c>
      <c r="BL5246" s="137">
        <f t="shared" si="770"/>
        <v>28.147199999997945</v>
      </c>
      <c r="BM5246" s="137">
        <f t="shared" si="771"/>
        <v>2.0678760629831282E-4</v>
      </c>
      <c r="BN5246" s="137">
        <f t="shared" si="772"/>
        <v>5.5198673069398077E-7</v>
      </c>
      <c r="BO5246" s="137">
        <f t="shared" si="773"/>
        <v>5.5198673069398077E-7</v>
      </c>
      <c r="BP5246" s="137" t="str">
        <f t="shared" si="769"/>
        <v/>
      </c>
    </row>
    <row r="5247" spans="63:68" ht="20.100000000000001" customHeight="1" x14ac:dyDescent="0.25">
      <c r="BK5247" s="137">
        <v>4400</v>
      </c>
      <c r="BL5247" s="137">
        <f t="shared" si="770"/>
        <v>28.153599999997944</v>
      </c>
      <c r="BM5247" s="137">
        <f t="shared" si="771"/>
        <v>2.0623561956761884E-4</v>
      </c>
      <c r="BN5247" s="137">
        <f t="shared" si="772"/>
        <v>5.5053598308941348E-7</v>
      </c>
      <c r="BO5247" s="137">
        <f t="shared" si="773"/>
        <v>5.5053598308941348E-7</v>
      </c>
      <c r="BP5247" s="137" t="str">
        <f t="shared" si="769"/>
        <v/>
      </c>
    </row>
    <row r="5248" spans="63:68" ht="20.100000000000001" customHeight="1" x14ac:dyDescent="0.25">
      <c r="BK5248" s="137">
        <v>4401</v>
      </c>
      <c r="BL5248" s="137">
        <f t="shared" si="770"/>
        <v>28.159999999997943</v>
      </c>
      <c r="BM5248" s="137">
        <f t="shared" si="771"/>
        <v>2.0568508358452943E-4</v>
      </c>
      <c r="BN5248" s="137">
        <f t="shared" si="772"/>
        <v>5.4908897746078645E-7</v>
      </c>
      <c r="BO5248" s="137">
        <f t="shared" si="773"/>
        <v>5.4908897746078645E-7</v>
      </c>
      <c r="BP5248" s="137" t="str">
        <f t="shared" si="769"/>
        <v/>
      </c>
    </row>
    <row r="5249" spans="63:68" ht="20.100000000000001" customHeight="1" x14ac:dyDescent="0.25">
      <c r="BK5249" s="137">
        <v>4402</v>
      </c>
      <c r="BL5249" s="137">
        <f t="shared" si="770"/>
        <v>28.166399999997942</v>
      </c>
      <c r="BM5249" s="137">
        <f t="shared" si="771"/>
        <v>2.0513599460706864E-4</v>
      </c>
      <c r="BN5249" s="137">
        <f t="shared" si="772"/>
        <v>5.4764570437803445E-7</v>
      </c>
      <c r="BO5249" s="137">
        <f t="shared" si="773"/>
        <v>5.4764570437803445E-7</v>
      </c>
      <c r="BP5249" s="137" t="str">
        <f t="shared" si="769"/>
        <v/>
      </c>
    </row>
    <row r="5250" spans="63:68" ht="20.100000000000001" customHeight="1" x14ac:dyDescent="0.25">
      <c r="BK5250" s="137">
        <v>4403</v>
      </c>
      <c r="BL5250" s="137">
        <f t="shared" si="770"/>
        <v>28.172799999997942</v>
      </c>
      <c r="BM5250" s="137">
        <f t="shared" si="771"/>
        <v>2.0458834890269061E-4</v>
      </c>
      <c r="BN5250" s="137">
        <f t="shared" si="772"/>
        <v>5.4620615443478206E-7</v>
      </c>
      <c r="BO5250" s="137">
        <f t="shared" si="773"/>
        <v>5.4620615443478206E-7</v>
      </c>
      <c r="BP5250" s="137" t="str">
        <f t="shared" si="769"/>
        <v/>
      </c>
    </row>
    <row r="5251" spans="63:68" ht="20.100000000000001" customHeight="1" x14ac:dyDescent="0.25">
      <c r="BK5251" s="137">
        <v>4404</v>
      </c>
      <c r="BL5251" s="137">
        <f t="shared" si="770"/>
        <v>28.179199999997941</v>
      </c>
      <c r="BM5251" s="137">
        <f t="shared" si="771"/>
        <v>2.0404214274825582E-4</v>
      </c>
      <c r="BN5251" s="137">
        <f t="shared" si="772"/>
        <v>5.4477031824728657E-7</v>
      </c>
      <c r="BO5251" s="137">
        <f t="shared" si="773"/>
        <v>5.4477031824728657E-7</v>
      </c>
      <c r="BP5251" s="137" t="str">
        <f t="shared" si="769"/>
        <v/>
      </c>
    </row>
    <row r="5252" spans="63:68" ht="20.100000000000001" customHeight="1" x14ac:dyDescent="0.25">
      <c r="BK5252" s="137">
        <v>4405</v>
      </c>
      <c r="BL5252" s="137">
        <f t="shared" si="770"/>
        <v>28.18559999999794</v>
      </c>
      <c r="BM5252" s="137">
        <f t="shared" si="771"/>
        <v>2.0349737243000854E-4</v>
      </c>
      <c r="BN5252" s="137">
        <f t="shared" si="772"/>
        <v>5.4333818645476329E-7</v>
      </c>
      <c r="BO5252" s="137">
        <f t="shared" si="773"/>
        <v>5.4333818645476329E-7</v>
      </c>
      <c r="BP5252" s="137" t="str">
        <f t="shared" si="769"/>
        <v/>
      </c>
    </row>
    <row r="5253" spans="63:68" ht="20.100000000000001" customHeight="1" x14ac:dyDescent="0.25">
      <c r="BK5253" s="137">
        <v>4406</v>
      </c>
      <c r="BL5253" s="137">
        <f t="shared" si="770"/>
        <v>28.19199999999794</v>
      </c>
      <c r="BM5253" s="137">
        <f t="shared" si="771"/>
        <v>2.0295403424355377E-4</v>
      </c>
      <c r="BN5253" s="137">
        <f t="shared" si="772"/>
        <v>5.4190974971868072E-7</v>
      </c>
      <c r="BO5253" s="137">
        <f t="shared" si="773"/>
        <v>5.4190974971868072E-7</v>
      </c>
      <c r="BP5253" s="137" t="str">
        <f t="shared" si="769"/>
        <v/>
      </c>
    </row>
    <row r="5254" spans="63:68" ht="20.100000000000001" customHeight="1" x14ac:dyDescent="0.25">
      <c r="BK5254" s="137">
        <v>4407</v>
      </c>
      <c r="BL5254" s="137">
        <f t="shared" si="770"/>
        <v>28.198399999997939</v>
      </c>
      <c r="BM5254" s="137">
        <f t="shared" si="771"/>
        <v>2.0241212449383509E-4</v>
      </c>
      <c r="BN5254" s="137">
        <f t="shared" si="772"/>
        <v>5.4048499872495618E-7</v>
      </c>
      <c r="BO5254" s="137">
        <f t="shared" si="773"/>
        <v>5.4048499872495618E-7</v>
      </c>
      <c r="BP5254" s="137" t="str">
        <f t="shared" si="769"/>
        <v/>
      </c>
    </row>
    <row r="5255" spans="63:68" ht="20.100000000000001" customHeight="1" x14ac:dyDescent="0.25">
      <c r="BK5255" s="137">
        <v>4408</v>
      </c>
      <c r="BL5255" s="137">
        <f t="shared" si="770"/>
        <v>28.204799999997938</v>
      </c>
      <c r="BM5255" s="137">
        <f t="shared" si="771"/>
        <v>2.0187163949511014E-4</v>
      </c>
      <c r="BN5255" s="137">
        <f t="shared" si="772"/>
        <v>5.3906392418100126E-7</v>
      </c>
      <c r="BO5255" s="137">
        <f t="shared" si="773"/>
        <v>5.3906392418100126E-7</v>
      </c>
      <c r="BP5255" s="137" t="str">
        <f t="shared" si="769"/>
        <v/>
      </c>
    </row>
    <row r="5256" spans="63:68" ht="20.100000000000001" customHeight="1" x14ac:dyDescent="0.25">
      <c r="BK5256" s="137">
        <v>4409</v>
      </c>
      <c r="BL5256" s="137">
        <f t="shared" si="770"/>
        <v>28.211199999997937</v>
      </c>
      <c r="BM5256" s="137">
        <f t="shared" si="771"/>
        <v>2.0133257557092914E-4</v>
      </c>
      <c r="BN5256" s="137">
        <f t="shared" si="772"/>
        <v>5.3764651681710422E-7</v>
      </c>
      <c r="BO5256" s="137">
        <f t="shared" si="773"/>
        <v>5.3764651681710422E-7</v>
      </c>
      <c r="BP5256" s="137" t="str">
        <f t="shared" si="769"/>
        <v/>
      </c>
    </row>
    <row r="5257" spans="63:68" ht="20.100000000000001" customHeight="1" x14ac:dyDescent="0.25">
      <c r="BK5257" s="137">
        <v>4410</v>
      </c>
      <c r="BL5257" s="137">
        <f t="shared" si="770"/>
        <v>28.217599999997937</v>
      </c>
      <c r="BM5257" s="137">
        <f t="shared" si="771"/>
        <v>2.0079492905411203E-4</v>
      </c>
      <c r="BN5257" s="137">
        <f t="shared" si="772"/>
        <v>5.3623276738710762E-7</v>
      </c>
      <c r="BO5257" s="137">
        <f t="shared" si="773"/>
        <v>5.3623276738710762E-7</v>
      </c>
      <c r="BP5257" s="137" t="str">
        <f t="shared" si="769"/>
        <v/>
      </c>
    </row>
    <row r="5258" spans="63:68" ht="20.100000000000001" customHeight="1" x14ac:dyDescent="0.25">
      <c r="BK5258" s="137">
        <v>4411</v>
      </c>
      <c r="BL5258" s="137">
        <f t="shared" si="770"/>
        <v>28.223999999997936</v>
      </c>
      <c r="BM5258" s="137">
        <f t="shared" si="771"/>
        <v>2.0025869628672492E-4</v>
      </c>
      <c r="BN5258" s="137">
        <f t="shared" si="772"/>
        <v>5.3482266666591465E-7</v>
      </c>
      <c r="BO5258" s="137">
        <f t="shared" si="773"/>
        <v>5.3482266666591465E-7</v>
      </c>
      <c r="BP5258" s="137" t="str">
        <f t="shared" si="769"/>
        <v/>
      </c>
    </row>
    <row r="5259" spans="63:68" ht="20.100000000000001" customHeight="1" x14ac:dyDescent="0.25">
      <c r="BK5259" s="137">
        <v>4412</v>
      </c>
      <c r="BL5259" s="137">
        <f t="shared" si="770"/>
        <v>28.230399999997935</v>
      </c>
      <c r="BM5259" s="137">
        <f t="shared" si="771"/>
        <v>1.9972387362005901E-4</v>
      </c>
      <c r="BN5259" s="137">
        <f t="shared" si="772"/>
        <v>5.3341620545306698E-7</v>
      </c>
      <c r="BO5259" s="137">
        <f t="shared" si="773"/>
        <v>5.3341620545306698E-7</v>
      </c>
      <c r="BP5259" s="137" t="str">
        <f t="shared" si="769"/>
        <v/>
      </c>
    </row>
    <row r="5260" spans="63:68" ht="20.100000000000001" customHeight="1" x14ac:dyDescent="0.25">
      <c r="BK5260" s="137">
        <v>4413</v>
      </c>
      <c r="BL5260" s="137">
        <f t="shared" si="770"/>
        <v>28.236799999997935</v>
      </c>
      <c r="BM5260" s="137">
        <f t="shared" si="771"/>
        <v>1.9919045741460594E-4</v>
      </c>
      <c r="BN5260" s="137">
        <f t="shared" si="772"/>
        <v>5.3201337456865194E-7</v>
      </c>
      <c r="BO5260" s="137">
        <f t="shared" si="773"/>
        <v>5.3201337456865194E-7</v>
      </c>
      <c r="BP5260" s="137" t="str">
        <f t="shared" si="769"/>
        <v/>
      </c>
    </row>
    <row r="5261" spans="63:68" ht="20.100000000000001" customHeight="1" x14ac:dyDescent="0.25">
      <c r="BK5261" s="137">
        <v>4414</v>
      </c>
      <c r="BL5261" s="137">
        <f t="shared" si="770"/>
        <v>28.243199999997934</v>
      </c>
      <c r="BM5261" s="137">
        <f t="shared" si="771"/>
        <v>1.9865844404003729E-4</v>
      </c>
      <c r="BN5261" s="137">
        <f t="shared" si="772"/>
        <v>5.3061416485641953E-7</v>
      </c>
      <c r="BO5261" s="137">
        <f t="shared" si="773"/>
        <v>5.3061416485641953E-7</v>
      </c>
      <c r="BP5261" s="137" t="str">
        <f t="shared" si="769"/>
        <v/>
      </c>
    </row>
    <row r="5262" spans="63:68" ht="20.100000000000001" customHeight="1" x14ac:dyDescent="0.25">
      <c r="BK5262" s="137">
        <v>4415</v>
      </c>
      <c r="BL5262" s="137">
        <f t="shared" si="770"/>
        <v>28.249599999997933</v>
      </c>
      <c r="BM5262" s="137">
        <f t="shared" si="771"/>
        <v>1.9812782987518087E-4</v>
      </c>
      <c r="BN5262" s="137">
        <f t="shared" si="772"/>
        <v>5.2921856718223751E-7</v>
      </c>
      <c r="BO5262" s="137">
        <f t="shared" si="773"/>
        <v>5.2921856718223751E-7</v>
      </c>
      <c r="BP5262" s="137" t="str">
        <f t="shared" si="769"/>
        <v/>
      </c>
    </row>
    <row r="5263" spans="63:68" ht="20.100000000000001" customHeight="1" x14ac:dyDescent="0.25">
      <c r="BK5263" s="137">
        <v>4416</v>
      </c>
      <c r="BL5263" s="137">
        <f t="shared" si="770"/>
        <v>28.255999999997933</v>
      </c>
      <c r="BM5263" s="137">
        <f t="shared" si="771"/>
        <v>1.9759861130799863E-4</v>
      </c>
      <c r="BN5263" s="137">
        <f t="shared" si="772"/>
        <v>5.2782657243428109E-7</v>
      </c>
      <c r="BO5263" s="137">
        <f t="shared" si="773"/>
        <v>5.2782657243428109E-7</v>
      </c>
      <c r="BP5263" s="137" t="str">
        <f t="shared" si="769"/>
        <v/>
      </c>
    </row>
    <row r="5264" spans="63:68" ht="20.100000000000001" customHeight="1" x14ac:dyDescent="0.25">
      <c r="BK5264" s="137">
        <v>4417</v>
      </c>
      <c r="BL5264" s="137">
        <f t="shared" si="770"/>
        <v>28.262399999997932</v>
      </c>
      <c r="BM5264" s="137">
        <f t="shared" si="771"/>
        <v>1.9707078473556435E-4</v>
      </c>
      <c r="BN5264" s="137">
        <f t="shared" si="772"/>
        <v>5.2643817152270766E-7</v>
      </c>
      <c r="BO5264" s="137">
        <f t="shared" si="773"/>
        <v>5.2643817152270766E-7</v>
      </c>
      <c r="BP5264" s="137" t="str">
        <f t="shared" ref="BP5264:BP5327" si="774">IF($BM5264&lt;(1-$BI$860),$BN5264,"")</f>
        <v/>
      </c>
    </row>
    <row r="5265" spans="63:68" ht="20.100000000000001" customHeight="1" x14ac:dyDescent="0.25">
      <c r="BK5265" s="137">
        <v>4418</v>
      </c>
      <c r="BL5265" s="137">
        <f t="shared" si="770"/>
        <v>28.268799999997931</v>
      </c>
      <c r="BM5265" s="137">
        <f t="shared" si="771"/>
        <v>1.9654434656404165E-4</v>
      </c>
      <c r="BN5265" s="137">
        <f t="shared" si="772"/>
        <v>5.2505335538163551E-7</v>
      </c>
      <c r="BO5265" s="137">
        <f t="shared" si="773"/>
        <v>5.2505335538163551E-7</v>
      </c>
      <c r="BP5265" s="137" t="str">
        <f t="shared" si="774"/>
        <v/>
      </c>
    </row>
    <row r="5266" spans="63:68" ht="20.100000000000001" customHeight="1" x14ac:dyDescent="0.25">
      <c r="BK5266" s="137">
        <v>4419</v>
      </c>
      <c r="BL5266" s="137">
        <f t="shared" si="770"/>
        <v>28.27519999999793</v>
      </c>
      <c r="BM5266" s="137">
        <f t="shared" si="771"/>
        <v>1.9601929320866001E-4</v>
      </c>
      <c r="BN5266" s="137">
        <f t="shared" si="772"/>
        <v>5.2367211496450882E-7</v>
      </c>
      <c r="BO5266" s="137">
        <f t="shared" si="773"/>
        <v>5.2367211496450882E-7</v>
      </c>
      <c r="BP5266" s="137" t="str">
        <f t="shared" si="774"/>
        <v/>
      </c>
    </row>
    <row r="5267" spans="63:68" ht="20.100000000000001" customHeight="1" x14ac:dyDescent="0.25">
      <c r="BK5267" s="137">
        <v>4420</v>
      </c>
      <c r="BL5267" s="137">
        <f t="shared" si="770"/>
        <v>28.28159999999793</v>
      </c>
      <c r="BM5267" s="137">
        <f t="shared" si="771"/>
        <v>1.954956210936955E-4</v>
      </c>
      <c r="BN5267" s="137">
        <f t="shared" si="772"/>
        <v>5.2229444124968129E-7</v>
      </c>
      <c r="BO5267" s="137">
        <f t="shared" si="773"/>
        <v>5.2229444124968129E-7</v>
      </c>
      <c r="BP5267" s="137" t="str">
        <f t="shared" si="774"/>
        <v/>
      </c>
    </row>
    <row r="5268" spans="63:68" ht="20.100000000000001" customHeight="1" x14ac:dyDescent="0.25">
      <c r="BK5268" s="137">
        <v>4421</v>
      </c>
      <c r="BL5268" s="137">
        <f t="shared" si="770"/>
        <v>28.287999999997929</v>
      </c>
      <c r="BM5268" s="137">
        <f t="shared" si="771"/>
        <v>1.9497332665244582E-4</v>
      </c>
      <c r="BN5268" s="137">
        <f t="shared" si="772"/>
        <v>5.2092032523529336E-7</v>
      </c>
      <c r="BO5268" s="137">
        <f t="shared" si="773"/>
        <v>5.2092032523529336E-7</v>
      </c>
      <c r="BP5268" s="137" t="str">
        <f t="shared" si="774"/>
        <v/>
      </c>
    </row>
    <row r="5269" spans="63:68" ht="20.100000000000001" customHeight="1" x14ac:dyDescent="0.25">
      <c r="BK5269" s="137">
        <v>4422</v>
      </c>
      <c r="BL5269" s="137">
        <f t="shared" si="770"/>
        <v>28.294399999997928</v>
      </c>
      <c r="BM5269" s="137">
        <f t="shared" si="771"/>
        <v>1.9445240632721053E-4</v>
      </c>
      <c r="BN5269" s="137">
        <f t="shared" si="772"/>
        <v>5.1954975794371735E-7</v>
      </c>
      <c r="BO5269" s="137">
        <f t="shared" si="773"/>
        <v>5.1954975794371735E-7</v>
      </c>
      <c r="BP5269" s="137" t="str">
        <f t="shared" si="774"/>
        <v/>
      </c>
    </row>
    <row r="5270" spans="63:68" ht="20.100000000000001" customHeight="1" x14ac:dyDescent="0.25">
      <c r="BK5270" s="137">
        <v>4423</v>
      </c>
      <c r="BL5270" s="137">
        <f t="shared" si="770"/>
        <v>28.300799999997928</v>
      </c>
      <c r="BM5270" s="137">
        <f t="shared" si="771"/>
        <v>1.9393285656926681E-4</v>
      </c>
      <c r="BN5270" s="137">
        <f t="shared" si="772"/>
        <v>5.1818273041806095E-7</v>
      </c>
      <c r="BO5270" s="137">
        <f t="shared" si="773"/>
        <v>5.1818273041806095E-7</v>
      </c>
      <c r="BP5270" s="137" t="str">
        <f t="shared" si="774"/>
        <v/>
      </c>
    </row>
    <row r="5271" spans="63:68" ht="20.100000000000001" customHeight="1" x14ac:dyDescent="0.25">
      <c r="BK5271" s="137">
        <v>4424</v>
      </c>
      <c r="BL5271" s="137">
        <f t="shared" si="770"/>
        <v>28.307199999997927</v>
      </c>
      <c r="BM5271" s="137">
        <f t="shared" si="771"/>
        <v>1.9341467383884875E-4</v>
      </c>
      <c r="BN5271" s="137">
        <f t="shared" si="772"/>
        <v>5.1681923372335985E-7</v>
      </c>
      <c r="BO5271" s="137">
        <f t="shared" si="773"/>
        <v>5.1681923372335985E-7</v>
      </c>
      <c r="BP5271" s="137" t="str">
        <f t="shared" si="774"/>
        <v/>
      </c>
    </row>
    <row r="5272" spans="63:68" ht="20.100000000000001" customHeight="1" x14ac:dyDescent="0.25">
      <c r="BK5272" s="137">
        <v>4425</v>
      </c>
      <c r="BL5272" s="137">
        <f t="shared" si="770"/>
        <v>28.313599999997926</v>
      </c>
      <c r="BM5272" s="137">
        <f t="shared" si="771"/>
        <v>1.9289785460512539E-4</v>
      </c>
      <c r="BN5272" s="137">
        <f t="shared" si="772"/>
        <v>5.1545925894674036E-7</v>
      </c>
      <c r="BO5272" s="137">
        <f t="shared" si="773"/>
        <v>5.1545925894674036E-7</v>
      </c>
      <c r="BP5272" s="137" t="str">
        <f t="shared" si="774"/>
        <v/>
      </c>
    </row>
    <row r="5273" spans="63:68" ht="20.100000000000001" customHeight="1" x14ac:dyDescent="0.25">
      <c r="BK5273" s="137">
        <v>4426</v>
      </c>
      <c r="BL5273" s="137">
        <f t="shared" si="770"/>
        <v>28.319999999997925</v>
      </c>
      <c r="BM5273" s="137">
        <f t="shared" si="771"/>
        <v>1.9238239534617865E-4</v>
      </c>
      <c r="BN5273" s="137">
        <f t="shared" si="772"/>
        <v>5.141027971979073E-7</v>
      </c>
      <c r="BO5273" s="137">
        <f t="shared" si="773"/>
        <v>5.141027971979073E-7</v>
      </c>
      <c r="BP5273" s="137" t="str">
        <f t="shared" si="774"/>
        <v/>
      </c>
    </row>
    <row r="5274" spans="63:68" ht="20.100000000000001" customHeight="1" x14ac:dyDescent="0.25">
      <c r="BK5274" s="137">
        <v>4427</v>
      </c>
      <c r="BL5274" s="137">
        <f t="shared" si="770"/>
        <v>28.326399999997925</v>
      </c>
      <c r="BM5274" s="137">
        <f t="shared" si="771"/>
        <v>1.9186829254898074E-4</v>
      </c>
      <c r="BN5274" s="137">
        <f t="shared" si="772"/>
        <v>5.127498396070569E-7</v>
      </c>
      <c r="BO5274" s="137">
        <f t="shared" si="773"/>
        <v>5.127498396070569E-7</v>
      </c>
      <c r="BP5274" s="137" t="str">
        <f t="shared" si="774"/>
        <v/>
      </c>
    </row>
    <row r="5275" spans="63:68" ht="20.100000000000001" customHeight="1" x14ac:dyDescent="0.25">
      <c r="BK5275" s="137">
        <v>4428</v>
      </c>
      <c r="BL5275" s="137">
        <f t="shared" si="770"/>
        <v>28.332799999997924</v>
      </c>
      <c r="BM5275" s="137">
        <f t="shared" si="771"/>
        <v>1.9135554270937368E-4</v>
      </c>
      <c r="BN5275" s="137">
        <f t="shared" si="772"/>
        <v>5.1140037732731627E-7</v>
      </c>
      <c r="BO5275" s="137">
        <f t="shared" si="773"/>
        <v>5.1140037732731627E-7</v>
      </c>
      <c r="BP5275" s="137" t="str">
        <f t="shared" si="774"/>
        <v/>
      </c>
    </row>
    <row r="5276" spans="63:68" ht="20.100000000000001" customHeight="1" x14ac:dyDescent="0.25">
      <c r="BK5276" s="137">
        <v>4429</v>
      </c>
      <c r="BL5276" s="137">
        <f t="shared" si="770"/>
        <v>28.339199999997923</v>
      </c>
      <c r="BM5276" s="137">
        <f t="shared" si="771"/>
        <v>1.9084414233204637E-4</v>
      </c>
      <c r="BN5276" s="137">
        <f t="shared" si="772"/>
        <v>5.1005440153195159E-7</v>
      </c>
      <c r="BO5276" s="137">
        <f t="shared" si="773"/>
        <v>5.1005440153195159E-7</v>
      </c>
      <c r="BP5276" s="137" t="str">
        <f t="shared" si="774"/>
        <v/>
      </c>
    </row>
    <row r="5277" spans="63:68" ht="20.100000000000001" customHeight="1" x14ac:dyDescent="0.25">
      <c r="BK5277" s="137">
        <v>4430</v>
      </c>
      <c r="BL5277" s="137">
        <f t="shared" si="770"/>
        <v>28.345599999997923</v>
      </c>
      <c r="BM5277" s="137">
        <f t="shared" si="771"/>
        <v>1.9033408793051442E-4</v>
      </c>
      <c r="BN5277" s="137">
        <f t="shared" si="772"/>
        <v>5.0871190341837962E-7</v>
      </c>
      <c r="BO5277" s="137">
        <f t="shared" si="773"/>
        <v>5.0871190341837962E-7</v>
      </c>
      <c r="BP5277" s="137" t="str">
        <f t="shared" si="774"/>
        <v/>
      </c>
    </row>
    <row r="5278" spans="63:68" ht="20.100000000000001" customHeight="1" x14ac:dyDescent="0.25">
      <c r="BK5278" s="137">
        <v>4431</v>
      </c>
      <c r="BL5278" s="137">
        <f t="shared" si="770"/>
        <v>28.351999999997922</v>
      </c>
      <c r="BM5278" s="137">
        <f t="shared" si="771"/>
        <v>1.8982537602709604E-4</v>
      </c>
      <c r="BN5278" s="137">
        <f t="shared" si="772"/>
        <v>5.0737287420274673E-7</v>
      </c>
      <c r="BO5278" s="137">
        <f t="shared" si="773"/>
        <v>5.0737287420274673E-7</v>
      </c>
      <c r="BP5278" s="137" t="str">
        <f t="shared" si="774"/>
        <v/>
      </c>
    </row>
    <row r="5279" spans="63:68" ht="20.100000000000001" customHeight="1" x14ac:dyDescent="0.25">
      <c r="BK5279" s="137">
        <v>4432</v>
      </c>
      <c r="BL5279" s="137">
        <f t="shared" si="770"/>
        <v>28.358399999997921</v>
      </c>
      <c r="BM5279" s="137">
        <f t="shared" si="771"/>
        <v>1.8931800315289329E-4</v>
      </c>
      <c r="BN5279" s="137">
        <f t="shared" si="772"/>
        <v>5.0603730512516014E-7</v>
      </c>
      <c r="BO5279" s="137">
        <f t="shared" si="773"/>
        <v>5.0603730512516014E-7</v>
      </c>
      <c r="BP5279" s="137" t="str">
        <f t="shared" si="774"/>
        <v/>
      </c>
    </row>
    <row r="5280" spans="63:68" ht="20.100000000000001" customHeight="1" x14ac:dyDescent="0.25">
      <c r="BK5280" s="137">
        <v>4433</v>
      </c>
      <c r="BL5280" s="137">
        <f t="shared" si="770"/>
        <v>28.364799999997921</v>
      </c>
      <c r="BM5280" s="137">
        <f t="shared" si="771"/>
        <v>1.8881196584776813E-4</v>
      </c>
      <c r="BN5280" s="137">
        <f t="shared" si="772"/>
        <v>5.0470518744548669E-7</v>
      </c>
      <c r="BO5280" s="137">
        <f t="shared" si="773"/>
        <v>5.0470518744548669E-7</v>
      </c>
      <c r="BP5280" s="137" t="str">
        <f t="shared" si="774"/>
        <v/>
      </c>
    </row>
    <row r="5281" spans="63:68" ht="20.100000000000001" customHeight="1" x14ac:dyDescent="0.25">
      <c r="BK5281" s="137">
        <v>4434</v>
      </c>
      <c r="BL5281" s="137">
        <f t="shared" si="770"/>
        <v>28.37119999999792</v>
      </c>
      <c r="BM5281" s="137">
        <f t="shared" si="771"/>
        <v>1.8830726066032264E-4</v>
      </c>
      <c r="BN5281" s="137">
        <f t="shared" si="772"/>
        <v>5.0337651244617169E-7</v>
      </c>
      <c r="BO5281" s="137">
        <f t="shared" si="773"/>
        <v>5.0337651244617169E-7</v>
      </c>
      <c r="BP5281" s="137" t="str">
        <f t="shared" si="774"/>
        <v/>
      </c>
    </row>
    <row r="5282" spans="63:68" ht="20.100000000000001" customHeight="1" x14ac:dyDescent="0.25">
      <c r="BK5282" s="137">
        <v>4435</v>
      </c>
      <c r="BL5282" s="137">
        <f t="shared" si="770"/>
        <v>28.377599999997919</v>
      </c>
      <c r="BM5282" s="137">
        <f t="shared" si="771"/>
        <v>1.8780388414787647E-4</v>
      </c>
      <c r="BN5282" s="137">
        <f t="shared" si="772"/>
        <v>5.0205127143012479E-7</v>
      </c>
      <c r="BO5282" s="137">
        <f t="shared" si="773"/>
        <v>5.0205127143012479E-7</v>
      </c>
      <c r="BP5282" s="137" t="str">
        <f t="shared" si="774"/>
        <v/>
      </c>
    </row>
    <row r="5283" spans="63:68" ht="20.100000000000001" customHeight="1" x14ac:dyDescent="0.25">
      <c r="BK5283" s="137">
        <v>4436</v>
      </c>
      <c r="BL5283" s="137">
        <f t="shared" si="770"/>
        <v>28.383999999997918</v>
      </c>
      <c r="BM5283" s="137">
        <f t="shared" si="771"/>
        <v>1.8730183287644635E-4</v>
      </c>
      <c r="BN5283" s="137">
        <f t="shared" si="772"/>
        <v>5.0072945572280704E-7</v>
      </c>
      <c r="BO5283" s="137">
        <f t="shared" si="773"/>
        <v>5.0072945572280704E-7</v>
      </c>
      <c r="BP5283" s="137" t="str">
        <f t="shared" si="774"/>
        <v/>
      </c>
    </row>
    <row r="5284" spans="63:68" ht="20.100000000000001" customHeight="1" x14ac:dyDescent="0.25">
      <c r="BK5284" s="137">
        <v>4437</v>
      </c>
      <c r="BL5284" s="137">
        <f t="shared" si="770"/>
        <v>28.390399999997918</v>
      </c>
      <c r="BM5284" s="137">
        <f t="shared" si="771"/>
        <v>1.8680110342072354E-4</v>
      </c>
      <c r="BN5284" s="137">
        <f t="shared" si="772"/>
        <v>4.9941105666941195E-7</v>
      </c>
      <c r="BO5284" s="137">
        <f t="shared" si="773"/>
        <v>4.9941105666941195E-7</v>
      </c>
      <c r="BP5284" s="137" t="str">
        <f t="shared" si="774"/>
        <v/>
      </c>
    </row>
    <row r="5285" spans="63:68" ht="20.100000000000001" customHeight="1" x14ac:dyDescent="0.25">
      <c r="BK5285" s="137">
        <v>4438</v>
      </c>
      <c r="BL5285" s="137">
        <f t="shared" ref="BL5285:BL5348" si="775">BL5284+$BO$845</f>
        <v>28.396799999997917</v>
      </c>
      <c r="BM5285" s="137">
        <f t="shared" ref="BM5285:BM5348" si="776">_xlfn.CHISQ.DIST.RT(BL5285,7)</f>
        <v>1.8630169236405413E-4</v>
      </c>
      <c r="BN5285" s="137">
        <f t="shared" ref="BN5285:BN5348" si="777">BM5285-BM5286</f>
        <v>4.9809606563798263E-7</v>
      </c>
      <c r="BO5285" s="137">
        <f t="shared" ref="BO5285:BO5348" si="778">IF(BM5285&lt;(1-$BI$852),BN5285,"")</f>
        <v>4.9809606563798263E-7</v>
      </c>
      <c r="BP5285" s="137" t="str">
        <f t="shared" si="774"/>
        <v/>
      </c>
    </row>
    <row r="5286" spans="63:68" ht="20.100000000000001" customHeight="1" x14ac:dyDescent="0.25">
      <c r="BK5286" s="137">
        <v>4439</v>
      </c>
      <c r="BL5286" s="137">
        <f t="shared" si="775"/>
        <v>28.403199999997916</v>
      </c>
      <c r="BM5286" s="137">
        <f t="shared" si="776"/>
        <v>1.8580359629841614E-4</v>
      </c>
      <c r="BN5286" s="137">
        <f t="shared" si="777"/>
        <v>4.967844740160236E-7</v>
      </c>
      <c r="BO5286" s="137">
        <f t="shared" si="778"/>
        <v>4.967844740160236E-7</v>
      </c>
      <c r="BP5286" s="137" t="str">
        <f t="shared" si="774"/>
        <v/>
      </c>
    </row>
    <row r="5287" spans="63:68" ht="20.100000000000001" customHeight="1" x14ac:dyDescent="0.25">
      <c r="BK5287" s="137">
        <v>4440</v>
      </c>
      <c r="BL5287" s="137">
        <f t="shared" si="775"/>
        <v>28.409599999997916</v>
      </c>
      <c r="BM5287" s="137">
        <f t="shared" si="776"/>
        <v>1.8530681182440012E-4</v>
      </c>
      <c r="BN5287" s="137">
        <f t="shared" si="777"/>
        <v>4.9547627321421418E-7</v>
      </c>
      <c r="BO5287" s="137">
        <f t="shared" si="778"/>
        <v>4.9547627321421418E-7</v>
      </c>
      <c r="BP5287" s="137" t="str">
        <f t="shared" si="774"/>
        <v/>
      </c>
    </row>
    <row r="5288" spans="63:68" ht="20.100000000000001" customHeight="1" x14ac:dyDescent="0.25">
      <c r="BK5288" s="137">
        <v>4441</v>
      </c>
      <c r="BL5288" s="137">
        <f t="shared" si="775"/>
        <v>28.415999999997915</v>
      </c>
      <c r="BM5288" s="137">
        <f t="shared" si="776"/>
        <v>1.8481133555118591E-4</v>
      </c>
      <c r="BN5288" s="137">
        <f t="shared" si="777"/>
        <v>4.9417145466204462E-7</v>
      </c>
      <c r="BO5288" s="137">
        <f t="shared" si="778"/>
        <v>4.9417145466204462E-7</v>
      </c>
      <c r="BP5288" s="137" t="str">
        <f t="shared" si="774"/>
        <v/>
      </c>
    </row>
    <row r="5289" spans="63:68" ht="20.100000000000001" customHeight="1" x14ac:dyDescent="0.25">
      <c r="BK5289" s="137">
        <v>4442</v>
      </c>
      <c r="BL5289" s="137">
        <f t="shared" si="775"/>
        <v>28.422399999997914</v>
      </c>
      <c r="BM5289" s="137">
        <f t="shared" si="776"/>
        <v>1.8431716409652386E-4</v>
      </c>
      <c r="BN5289" s="137">
        <f t="shared" si="777"/>
        <v>4.9287000981234263E-7</v>
      </c>
      <c r="BO5289" s="137">
        <f t="shared" si="778"/>
        <v>4.9287000981234263E-7</v>
      </c>
      <c r="BP5289" s="137" t="str">
        <f t="shared" si="774"/>
        <v/>
      </c>
    </row>
    <row r="5290" spans="63:68" ht="20.100000000000001" customHeight="1" x14ac:dyDescent="0.25">
      <c r="BK5290" s="137">
        <v>4443</v>
      </c>
      <c r="BL5290" s="137">
        <f t="shared" si="775"/>
        <v>28.428799999997914</v>
      </c>
      <c r="BM5290" s="137">
        <f t="shared" si="776"/>
        <v>1.8382429408671152E-4</v>
      </c>
      <c r="BN5290" s="137">
        <f t="shared" si="777"/>
        <v>4.9157193013677392E-7</v>
      </c>
      <c r="BO5290" s="137">
        <f t="shared" si="778"/>
        <v>4.9157193013677392E-7</v>
      </c>
      <c r="BP5290" s="137" t="str">
        <f t="shared" si="774"/>
        <v/>
      </c>
    </row>
    <row r="5291" spans="63:68" ht="20.100000000000001" customHeight="1" x14ac:dyDescent="0.25">
      <c r="BK5291" s="137">
        <v>4444</v>
      </c>
      <c r="BL5291" s="137">
        <f t="shared" si="775"/>
        <v>28.435199999997913</v>
      </c>
      <c r="BM5291" s="137">
        <f t="shared" si="776"/>
        <v>1.8333272215657475E-4</v>
      </c>
      <c r="BN5291" s="137">
        <f t="shared" si="777"/>
        <v>4.9027720712993507E-7</v>
      </c>
      <c r="BO5291" s="137">
        <f t="shared" si="778"/>
        <v>4.9027720712993507E-7</v>
      </c>
      <c r="BP5291" s="137" t="str">
        <f t="shared" si="774"/>
        <v/>
      </c>
    </row>
    <row r="5292" spans="63:68" ht="20.100000000000001" customHeight="1" x14ac:dyDescent="0.25">
      <c r="BK5292" s="137">
        <v>4445</v>
      </c>
      <c r="BL5292" s="137">
        <f t="shared" si="775"/>
        <v>28.441599999997912</v>
      </c>
      <c r="BM5292" s="137">
        <f t="shared" si="776"/>
        <v>1.8284244494944481E-4</v>
      </c>
      <c r="BN5292" s="137">
        <f t="shared" si="777"/>
        <v>4.889858323059112E-7</v>
      </c>
      <c r="BO5292" s="137">
        <f t="shared" si="778"/>
        <v>4.889858323059112E-7</v>
      </c>
      <c r="BP5292" s="137" t="str">
        <f t="shared" si="774"/>
        <v/>
      </c>
    </row>
    <row r="5293" spans="63:68" ht="20.100000000000001" customHeight="1" x14ac:dyDescent="0.25">
      <c r="BK5293" s="137">
        <v>4446</v>
      </c>
      <c r="BL5293" s="137">
        <f t="shared" si="775"/>
        <v>28.447999999997911</v>
      </c>
      <c r="BM5293" s="137">
        <f t="shared" si="776"/>
        <v>1.823534591171389E-4</v>
      </c>
      <c r="BN5293" s="137">
        <f t="shared" si="777"/>
        <v>4.8769779719957701E-7</v>
      </c>
      <c r="BO5293" s="137">
        <f t="shared" si="778"/>
        <v>4.8769779719957701E-7</v>
      </c>
      <c r="BP5293" s="137" t="str">
        <f t="shared" si="774"/>
        <v/>
      </c>
    </row>
    <row r="5294" spans="63:68" ht="20.100000000000001" customHeight="1" x14ac:dyDescent="0.25">
      <c r="BK5294" s="137">
        <v>4447</v>
      </c>
      <c r="BL5294" s="137">
        <f t="shared" si="775"/>
        <v>28.454399999997911</v>
      </c>
      <c r="BM5294" s="137">
        <f t="shared" si="776"/>
        <v>1.8186576131993932E-4</v>
      </c>
      <c r="BN5294" s="137">
        <f t="shared" si="777"/>
        <v>4.8641309336811466E-7</v>
      </c>
      <c r="BO5294" s="137">
        <f t="shared" si="778"/>
        <v>4.8641309336811466E-7</v>
      </c>
      <c r="BP5294" s="137" t="str">
        <f t="shared" si="774"/>
        <v/>
      </c>
    </row>
    <row r="5295" spans="63:68" ht="20.100000000000001" customHeight="1" x14ac:dyDescent="0.25">
      <c r="BK5295" s="137">
        <v>4448</v>
      </c>
      <c r="BL5295" s="137">
        <f t="shared" si="775"/>
        <v>28.46079999999791</v>
      </c>
      <c r="BM5295" s="137">
        <f t="shared" si="776"/>
        <v>1.8137934822657121E-4</v>
      </c>
      <c r="BN5295" s="137">
        <f t="shared" si="777"/>
        <v>4.8513171238759854E-7</v>
      </c>
      <c r="BO5295" s="137">
        <f t="shared" si="778"/>
        <v>4.8513171238759854E-7</v>
      </c>
      <c r="BP5295" s="137" t="str">
        <f t="shared" si="774"/>
        <v/>
      </c>
    </row>
    <row r="5296" spans="63:68" ht="20.100000000000001" customHeight="1" x14ac:dyDescent="0.25">
      <c r="BK5296" s="137">
        <v>4449</v>
      </c>
      <c r="BL5296" s="137">
        <f t="shared" si="775"/>
        <v>28.467199999997909</v>
      </c>
      <c r="BM5296" s="137">
        <f t="shared" si="776"/>
        <v>1.8089421651418361E-4</v>
      </c>
      <c r="BN5296" s="137">
        <f t="shared" si="777"/>
        <v>4.8385364585584126E-7</v>
      </c>
      <c r="BO5296" s="137">
        <f t="shared" si="778"/>
        <v>4.8385364585584126E-7</v>
      </c>
      <c r="BP5296" s="137" t="str">
        <f t="shared" si="774"/>
        <v/>
      </c>
    </row>
    <row r="5297" spans="63:68" ht="20.100000000000001" customHeight="1" x14ac:dyDescent="0.25">
      <c r="BK5297" s="137">
        <v>4450</v>
      </c>
      <c r="BL5297" s="137">
        <f t="shared" si="775"/>
        <v>28.473599999997909</v>
      </c>
      <c r="BM5297" s="137">
        <f t="shared" si="776"/>
        <v>1.8041036286832777E-4</v>
      </c>
      <c r="BN5297" s="137">
        <f t="shared" si="777"/>
        <v>4.8257888539084874E-7</v>
      </c>
      <c r="BO5297" s="137">
        <f t="shared" si="778"/>
        <v>4.8257888539084874E-7</v>
      </c>
      <c r="BP5297" s="137" t="str">
        <f t="shared" si="774"/>
        <v/>
      </c>
    </row>
    <row r="5298" spans="63:68" ht="20.100000000000001" customHeight="1" x14ac:dyDescent="0.25">
      <c r="BK5298" s="137">
        <v>4451</v>
      </c>
      <c r="BL5298" s="137">
        <f t="shared" si="775"/>
        <v>28.479999999997908</v>
      </c>
      <c r="BM5298" s="137">
        <f t="shared" si="776"/>
        <v>1.7992778398293692E-4</v>
      </c>
      <c r="BN5298" s="137">
        <f t="shared" si="777"/>
        <v>4.8130742263225671E-7</v>
      </c>
      <c r="BO5298" s="137">
        <f t="shared" si="778"/>
        <v>4.8130742263225671E-7</v>
      </c>
      <c r="BP5298" s="137" t="str">
        <f t="shared" si="774"/>
        <v/>
      </c>
    </row>
    <row r="5299" spans="63:68" ht="20.100000000000001" customHeight="1" x14ac:dyDescent="0.25">
      <c r="BK5299" s="137">
        <v>4452</v>
      </c>
      <c r="BL5299" s="137">
        <f t="shared" si="775"/>
        <v>28.486399999997907</v>
      </c>
      <c r="BM5299" s="137">
        <f t="shared" si="776"/>
        <v>1.7944647656030466E-4</v>
      </c>
      <c r="BN5299" s="137">
        <f t="shared" si="777"/>
        <v>4.8003924923870154E-7</v>
      </c>
      <c r="BO5299" s="137">
        <f t="shared" si="778"/>
        <v>4.8003924923870154E-7</v>
      </c>
      <c r="BP5299" s="137" t="str">
        <f t="shared" si="774"/>
        <v/>
      </c>
    </row>
    <row r="5300" spans="63:68" ht="20.100000000000001" customHeight="1" x14ac:dyDescent="0.25">
      <c r="BK5300" s="137">
        <v>4453</v>
      </c>
      <c r="BL5300" s="137">
        <f t="shared" si="775"/>
        <v>28.492799999997906</v>
      </c>
      <c r="BM5300" s="137">
        <f t="shared" si="776"/>
        <v>1.7896643731106596E-4</v>
      </c>
      <c r="BN5300" s="137">
        <f t="shared" si="777"/>
        <v>4.7877435689047654E-7</v>
      </c>
      <c r="BO5300" s="137">
        <f t="shared" si="778"/>
        <v>4.7877435689047654E-7</v>
      </c>
      <c r="BP5300" s="137" t="str">
        <f t="shared" si="774"/>
        <v/>
      </c>
    </row>
    <row r="5301" spans="63:68" ht="20.100000000000001" customHeight="1" x14ac:dyDescent="0.25">
      <c r="BK5301" s="137">
        <v>4454</v>
      </c>
      <c r="BL5301" s="137">
        <f t="shared" si="775"/>
        <v>28.499199999997906</v>
      </c>
      <c r="BM5301" s="137">
        <f t="shared" si="776"/>
        <v>1.7848766295417548E-4</v>
      </c>
      <c r="BN5301" s="137">
        <f t="shared" si="777"/>
        <v>4.775127372869841E-7</v>
      </c>
      <c r="BO5301" s="137">
        <f t="shared" si="778"/>
        <v>4.775127372869841E-7</v>
      </c>
      <c r="BP5301" s="137" t="str">
        <f t="shared" si="774"/>
        <v/>
      </c>
    </row>
    <row r="5302" spans="63:68" ht="20.100000000000001" customHeight="1" x14ac:dyDescent="0.25">
      <c r="BK5302" s="137">
        <v>4455</v>
      </c>
      <c r="BL5302" s="137">
        <f t="shared" si="775"/>
        <v>28.505599999997905</v>
      </c>
      <c r="BM5302" s="137">
        <f t="shared" si="776"/>
        <v>1.780101502168885E-4</v>
      </c>
      <c r="BN5302" s="137">
        <f t="shared" si="777"/>
        <v>4.7625438215025931E-7</v>
      </c>
      <c r="BO5302" s="137">
        <f t="shared" si="778"/>
        <v>4.7625438215025931E-7</v>
      </c>
      <c r="BP5302" s="137" t="str">
        <f t="shared" si="774"/>
        <v/>
      </c>
    </row>
    <row r="5303" spans="63:68" ht="20.100000000000001" customHeight="1" x14ac:dyDescent="0.25">
      <c r="BK5303" s="137">
        <v>4456</v>
      </c>
      <c r="BL5303" s="137">
        <f t="shared" si="775"/>
        <v>28.511999999997904</v>
      </c>
      <c r="BM5303" s="137">
        <f t="shared" si="776"/>
        <v>1.7753389583473824E-4</v>
      </c>
      <c r="BN5303" s="137">
        <f t="shared" si="777"/>
        <v>4.7499928322076871E-7</v>
      </c>
      <c r="BO5303" s="137">
        <f t="shared" si="778"/>
        <v>4.7499928322076871E-7</v>
      </c>
      <c r="BP5303" s="137" t="str">
        <f t="shared" si="774"/>
        <v/>
      </c>
    </row>
    <row r="5304" spans="63:68" ht="20.100000000000001" customHeight="1" x14ac:dyDescent="0.25">
      <c r="BK5304" s="137">
        <v>4457</v>
      </c>
      <c r="BL5304" s="137">
        <f t="shared" si="775"/>
        <v>28.518399999997904</v>
      </c>
      <c r="BM5304" s="137">
        <f t="shared" si="776"/>
        <v>1.7705889655151747E-4</v>
      </c>
      <c r="BN5304" s="137">
        <f t="shared" si="777"/>
        <v>4.7374743225957867E-7</v>
      </c>
      <c r="BO5304" s="137">
        <f t="shared" si="778"/>
        <v>4.7374743225957867E-7</v>
      </c>
      <c r="BP5304" s="137" t="str">
        <f t="shared" si="774"/>
        <v/>
      </c>
    </row>
    <row r="5305" spans="63:68" ht="20.100000000000001" customHeight="1" x14ac:dyDescent="0.25">
      <c r="BK5305" s="137">
        <v>4458</v>
      </c>
      <c r="BL5305" s="137">
        <f t="shared" si="775"/>
        <v>28.524799999997903</v>
      </c>
      <c r="BM5305" s="137">
        <f t="shared" si="776"/>
        <v>1.7658514911925789E-4</v>
      </c>
      <c r="BN5305" s="137">
        <f t="shared" si="777"/>
        <v>4.7249882104854514E-7</v>
      </c>
      <c r="BO5305" s="137">
        <f t="shared" si="778"/>
        <v>4.7249882104854514E-7</v>
      </c>
      <c r="BP5305" s="137" t="str">
        <f t="shared" si="774"/>
        <v/>
      </c>
    </row>
    <row r="5306" spans="63:68" ht="20.100000000000001" customHeight="1" x14ac:dyDescent="0.25">
      <c r="BK5306" s="137">
        <v>4459</v>
      </c>
      <c r="BL5306" s="137">
        <f t="shared" si="775"/>
        <v>28.531199999997902</v>
      </c>
      <c r="BM5306" s="137">
        <f t="shared" si="776"/>
        <v>1.7611265029820935E-4</v>
      </c>
      <c r="BN5306" s="137">
        <f t="shared" si="777"/>
        <v>4.7125344138974445E-7</v>
      </c>
      <c r="BO5306" s="137">
        <f t="shared" si="778"/>
        <v>4.7125344138974445E-7</v>
      </c>
      <c r="BP5306" s="137" t="str">
        <f t="shared" si="774"/>
        <v/>
      </c>
    </row>
    <row r="5307" spans="63:68" ht="20.100000000000001" customHeight="1" x14ac:dyDescent="0.25">
      <c r="BK5307" s="137">
        <v>4460</v>
      </c>
      <c r="BL5307" s="137">
        <f t="shared" si="775"/>
        <v>28.537599999997902</v>
      </c>
      <c r="BM5307" s="137">
        <f t="shared" si="776"/>
        <v>1.756413968568196E-4</v>
      </c>
      <c r="BN5307" s="137">
        <f t="shared" si="777"/>
        <v>4.700112851055004E-7</v>
      </c>
      <c r="BO5307" s="137">
        <f t="shared" si="778"/>
        <v>4.700112851055004E-7</v>
      </c>
      <c r="BP5307" s="137" t="str">
        <f t="shared" si="774"/>
        <v/>
      </c>
    </row>
    <row r="5308" spans="63:68" ht="20.100000000000001" customHeight="1" x14ac:dyDescent="0.25">
      <c r="BK5308" s="137">
        <v>4461</v>
      </c>
      <c r="BL5308" s="137">
        <f t="shared" si="775"/>
        <v>28.543999999997901</v>
      </c>
      <c r="BM5308" s="137">
        <f t="shared" si="776"/>
        <v>1.751713855717141E-4</v>
      </c>
      <c r="BN5308" s="137">
        <f t="shared" si="777"/>
        <v>4.6877234403659533E-7</v>
      </c>
      <c r="BO5308" s="137">
        <f t="shared" si="778"/>
        <v>4.6877234403659533E-7</v>
      </c>
      <c r="BP5308" s="137" t="str">
        <f t="shared" si="774"/>
        <v/>
      </c>
    </row>
    <row r="5309" spans="63:68" ht="20.100000000000001" customHeight="1" x14ac:dyDescent="0.25">
      <c r="BK5309" s="137">
        <v>4462</v>
      </c>
      <c r="BL5309" s="137">
        <f t="shared" si="775"/>
        <v>28.5503999999979</v>
      </c>
      <c r="BM5309" s="137">
        <f t="shared" si="776"/>
        <v>1.7470261322767751E-4</v>
      </c>
      <c r="BN5309" s="137">
        <f t="shared" si="777"/>
        <v>4.6753661004657983E-7</v>
      </c>
      <c r="BO5309" s="137">
        <f t="shared" si="778"/>
        <v>4.6753661004657983E-7</v>
      </c>
      <c r="BP5309" s="137" t="str">
        <f t="shared" si="774"/>
        <v/>
      </c>
    </row>
    <row r="5310" spans="63:68" ht="20.100000000000001" customHeight="1" x14ac:dyDescent="0.25">
      <c r="BK5310" s="137">
        <v>4463</v>
      </c>
      <c r="BL5310" s="137">
        <f t="shared" si="775"/>
        <v>28.556799999997899</v>
      </c>
      <c r="BM5310" s="137">
        <f t="shared" si="776"/>
        <v>1.7423507661763093E-4</v>
      </c>
      <c r="BN5310" s="137">
        <f t="shared" si="777"/>
        <v>4.6630407501711065E-7</v>
      </c>
      <c r="BO5310" s="137">
        <f t="shared" si="778"/>
        <v>4.6630407501711065E-7</v>
      </c>
      <c r="BP5310" s="137" t="str">
        <f t="shared" si="774"/>
        <v/>
      </c>
    </row>
    <row r="5311" spans="63:68" ht="20.100000000000001" customHeight="1" x14ac:dyDescent="0.25">
      <c r="BK5311" s="137">
        <v>4464</v>
      </c>
      <c r="BL5311" s="137">
        <f t="shared" si="775"/>
        <v>28.563199999997899</v>
      </c>
      <c r="BM5311" s="137">
        <f t="shared" si="776"/>
        <v>1.7376877254261382E-4</v>
      </c>
      <c r="BN5311" s="137">
        <f t="shared" si="777"/>
        <v>4.6507473085041729E-7</v>
      </c>
      <c r="BO5311" s="137">
        <f t="shared" si="778"/>
        <v>4.6507473085041729E-7</v>
      </c>
      <c r="BP5311" s="137" t="str">
        <f t="shared" si="774"/>
        <v/>
      </c>
    </row>
    <row r="5312" spans="63:68" ht="20.100000000000001" customHeight="1" x14ac:dyDescent="0.25">
      <c r="BK5312" s="137">
        <v>4465</v>
      </c>
      <c r="BL5312" s="137">
        <f t="shared" si="775"/>
        <v>28.569599999997898</v>
      </c>
      <c r="BM5312" s="137">
        <f t="shared" si="776"/>
        <v>1.733036978117634E-4</v>
      </c>
      <c r="BN5312" s="137">
        <f t="shared" si="777"/>
        <v>4.638485694687599E-7</v>
      </c>
      <c r="BO5312" s="137">
        <f t="shared" si="778"/>
        <v>4.638485694687599E-7</v>
      </c>
      <c r="BP5312" s="137" t="str">
        <f t="shared" si="774"/>
        <v/>
      </c>
    </row>
    <row r="5313" spans="63:68" ht="20.100000000000001" customHeight="1" x14ac:dyDescent="0.25">
      <c r="BK5313" s="137">
        <v>4466</v>
      </c>
      <c r="BL5313" s="137">
        <f t="shared" si="775"/>
        <v>28.575999999997897</v>
      </c>
      <c r="BM5313" s="137">
        <f t="shared" si="776"/>
        <v>1.7283984924229464E-4</v>
      </c>
      <c r="BN5313" s="137">
        <f t="shared" si="777"/>
        <v>4.626255828131282E-7</v>
      </c>
      <c r="BO5313" s="137">
        <f t="shared" si="778"/>
        <v>4.626255828131282E-7</v>
      </c>
      <c r="BP5313" s="137" t="str">
        <f t="shared" si="774"/>
        <v/>
      </c>
    </row>
    <row r="5314" spans="63:68" ht="20.100000000000001" customHeight="1" x14ac:dyDescent="0.25">
      <c r="BK5314" s="137">
        <v>4467</v>
      </c>
      <c r="BL5314" s="137">
        <f t="shared" si="775"/>
        <v>28.582399999997897</v>
      </c>
      <c r="BM5314" s="137">
        <f t="shared" si="776"/>
        <v>1.7237722365948151E-4</v>
      </c>
      <c r="BN5314" s="137">
        <f t="shared" si="777"/>
        <v>4.6140576284671095E-7</v>
      </c>
      <c r="BO5314" s="137">
        <f t="shared" si="778"/>
        <v>4.6140576284671095E-7</v>
      </c>
      <c r="BP5314" s="137" t="str">
        <f t="shared" si="774"/>
        <v/>
      </c>
    </row>
    <row r="5315" spans="63:68" ht="20.100000000000001" customHeight="1" x14ac:dyDescent="0.25">
      <c r="BK5315" s="137">
        <v>4468</v>
      </c>
      <c r="BL5315" s="137">
        <f t="shared" si="775"/>
        <v>28.588799999997896</v>
      </c>
      <c r="BM5315" s="137">
        <f t="shared" si="776"/>
        <v>1.719158178966348E-4</v>
      </c>
      <c r="BN5315" s="137">
        <f t="shared" si="777"/>
        <v>4.6018910155061336E-7</v>
      </c>
      <c r="BO5315" s="137">
        <f t="shared" si="778"/>
        <v>4.6018910155061336E-7</v>
      </c>
      <c r="BP5315" s="137" t="str">
        <f t="shared" si="774"/>
        <v/>
      </c>
    </row>
    <row r="5316" spans="63:68" ht="20.100000000000001" customHeight="1" x14ac:dyDescent="0.25">
      <c r="BK5316" s="137">
        <v>4469</v>
      </c>
      <c r="BL5316" s="137">
        <f t="shared" si="775"/>
        <v>28.595199999997895</v>
      </c>
      <c r="BM5316" s="137">
        <f t="shared" si="776"/>
        <v>1.7145562879508419E-4</v>
      </c>
      <c r="BN5316" s="137">
        <f t="shared" si="777"/>
        <v>4.5897559092578154E-7</v>
      </c>
      <c r="BO5316" s="137">
        <f t="shared" si="778"/>
        <v>4.5897559092578154E-7</v>
      </c>
      <c r="BP5316" s="137" t="str">
        <f t="shared" si="774"/>
        <v/>
      </c>
    </row>
    <row r="5317" spans="63:68" ht="20.100000000000001" customHeight="1" x14ac:dyDescent="0.25">
      <c r="BK5317" s="137">
        <v>4470</v>
      </c>
      <c r="BL5317" s="137">
        <f t="shared" si="775"/>
        <v>28.601599999997894</v>
      </c>
      <c r="BM5317" s="137">
        <f t="shared" si="776"/>
        <v>1.7099665320415841E-4</v>
      </c>
      <c r="BN5317" s="137">
        <f t="shared" si="777"/>
        <v>4.5776522299340906E-7</v>
      </c>
      <c r="BO5317" s="137">
        <f t="shared" si="778"/>
        <v>4.5776522299340906E-7</v>
      </c>
      <c r="BP5317" s="137" t="str">
        <f t="shared" si="774"/>
        <v/>
      </c>
    </row>
    <row r="5318" spans="63:68" ht="20.100000000000001" customHeight="1" x14ac:dyDescent="0.25">
      <c r="BK5318" s="137">
        <v>4471</v>
      </c>
      <c r="BL5318" s="137">
        <f t="shared" si="775"/>
        <v>28.607999999997894</v>
      </c>
      <c r="BM5318" s="137">
        <f t="shared" si="776"/>
        <v>1.70538887981165E-4</v>
      </c>
      <c r="BN5318" s="137">
        <f t="shared" si="777"/>
        <v>4.5655798979428648E-7</v>
      </c>
      <c r="BO5318" s="137">
        <f t="shared" si="778"/>
        <v>4.5655798979428648E-7</v>
      </c>
      <c r="BP5318" s="137" t="str">
        <f t="shared" si="774"/>
        <v/>
      </c>
    </row>
    <row r="5319" spans="63:68" ht="20.100000000000001" customHeight="1" x14ac:dyDescent="0.25">
      <c r="BK5319" s="137">
        <v>4472</v>
      </c>
      <c r="BL5319" s="137">
        <f t="shared" si="775"/>
        <v>28.614399999997893</v>
      </c>
      <c r="BM5319" s="137">
        <f t="shared" si="776"/>
        <v>1.7008232999137071E-4</v>
      </c>
      <c r="BN5319" s="137">
        <f t="shared" si="777"/>
        <v>4.5535388338877416E-7</v>
      </c>
      <c r="BO5319" s="137">
        <f t="shared" si="778"/>
        <v>4.5535388338877416E-7</v>
      </c>
      <c r="BP5319" s="137" t="str">
        <f t="shared" si="774"/>
        <v/>
      </c>
    </row>
    <row r="5320" spans="63:68" ht="20.100000000000001" customHeight="1" x14ac:dyDescent="0.25">
      <c r="BK5320" s="137">
        <v>4473</v>
      </c>
      <c r="BL5320" s="137">
        <f t="shared" si="775"/>
        <v>28.620799999997892</v>
      </c>
      <c r="BM5320" s="137">
        <f t="shared" si="776"/>
        <v>1.6962697610798194E-4</v>
      </c>
      <c r="BN5320" s="137">
        <f t="shared" si="777"/>
        <v>4.5415289585585368E-7</v>
      </c>
      <c r="BO5320" s="137">
        <f t="shared" si="778"/>
        <v>4.5415289585585368E-7</v>
      </c>
      <c r="BP5320" s="137" t="str">
        <f t="shared" si="774"/>
        <v/>
      </c>
    </row>
    <row r="5321" spans="63:68" ht="20.100000000000001" customHeight="1" x14ac:dyDescent="0.25">
      <c r="BK5321" s="137">
        <v>4474</v>
      </c>
      <c r="BL5321" s="137">
        <f t="shared" si="775"/>
        <v>28.627199999997892</v>
      </c>
      <c r="BM5321" s="137">
        <f t="shared" si="776"/>
        <v>1.6917282321212608E-4</v>
      </c>
      <c r="BN5321" s="137">
        <f t="shared" si="777"/>
        <v>4.5295501929586536E-7</v>
      </c>
      <c r="BO5321" s="137">
        <f t="shared" si="778"/>
        <v>4.5295501929586536E-7</v>
      </c>
      <c r="BP5321" s="137" t="str">
        <f t="shared" si="774"/>
        <v/>
      </c>
    </row>
    <row r="5322" spans="63:68" ht="20.100000000000001" customHeight="1" x14ac:dyDescent="0.25">
      <c r="BK5322" s="137">
        <v>4475</v>
      </c>
      <c r="BL5322" s="137">
        <f t="shared" si="775"/>
        <v>28.633599999997891</v>
      </c>
      <c r="BM5322" s="137">
        <f t="shared" si="776"/>
        <v>1.6871986819283022E-4</v>
      </c>
      <c r="BN5322" s="137">
        <f t="shared" si="777"/>
        <v>4.5176024582682206E-7</v>
      </c>
      <c r="BO5322" s="137">
        <f t="shared" si="778"/>
        <v>4.5176024582682206E-7</v>
      </c>
      <c r="BP5322" s="137" t="str">
        <f t="shared" si="774"/>
        <v/>
      </c>
    </row>
    <row r="5323" spans="63:68" ht="20.100000000000001" customHeight="1" x14ac:dyDescent="0.25">
      <c r="BK5323" s="137">
        <v>4476</v>
      </c>
      <c r="BL5323" s="137">
        <f t="shared" si="775"/>
        <v>28.63999999999789</v>
      </c>
      <c r="BM5323" s="137">
        <f t="shared" si="776"/>
        <v>1.682681079470034E-4</v>
      </c>
      <c r="BN5323" s="137">
        <f t="shared" si="777"/>
        <v>4.5056856758752617E-7</v>
      </c>
      <c r="BO5323" s="137">
        <f t="shared" si="778"/>
        <v>4.5056856758752617E-7</v>
      </c>
      <c r="BP5323" s="137" t="str">
        <f t="shared" si="774"/>
        <v/>
      </c>
    </row>
    <row r="5324" spans="63:68" ht="20.100000000000001" customHeight="1" x14ac:dyDescent="0.25">
      <c r="BK5324" s="137">
        <v>4477</v>
      </c>
      <c r="BL5324" s="137">
        <f t="shared" si="775"/>
        <v>28.64639999999789</v>
      </c>
      <c r="BM5324" s="137">
        <f t="shared" si="776"/>
        <v>1.6781753937941587E-4</v>
      </c>
      <c r="BN5324" s="137">
        <f t="shared" si="777"/>
        <v>4.4937997673445262E-7</v>
      </c>
      <c r="BO5324" s="137">
        <f t="shared" si="778"/>
        <v>4.4937997673445262E-7</v>
      </c>
      <c r="BP5324" s="137" t="str">
        <f t="shared" si="774"/>
        <v/>
      </c>
    </row>
    <row r="5325" spans="63:68" ht="20.100000000000001" customHeight="1" x14ac:dyDescent="0.25">
      <c r="BK5325" s="137">
        <v>4478</v>
      </c>
      <c r="BL5325" s="137">
        <f t="shared" si="775"/>
        <v>28.652799999997889</v>
      </c>
      <c r="BM5325" s="137">
        <f t="shared" si="776"/>
        <v>1.6736815940268142E-4</v>
      </c>
      <c r="BN5325" s="137">
        <f t="shared" si="777"/>
        <v>4.4819446544576034E-7</v>
      </c>
      <c r="BO5325" s="137">
        <f t="shared" si="778"/>
        <v>4.4819446544576034E-7</v>
      </c>
      <c r="BP5325" s="137" t="str">
        <f t="shared" si="774"/>
        <v/>
      </c>
    </row>
    <row r="5326" spans="63:68" ht="20.100000000000001" customHeight="1" x14ac:dyDescent="0.25">
      <c r="BK5326" s="137">
        <v>4479</v>
      </c>
      <c r="BL5326" s="137">
        <f t="shared" si="775"/>
        <v>28.659199999997888</v>
      </c>
      <c r="BM5326" s="137">
        <f t="shared" si="776"/>
        <v>1.6691996493723566E-4</v>
      </c>
      <c r="BN5326" s="137">
        <f t="shared" si="777"/>
        <v>4.470120259167658E-7</v>
      </c>
      <c r="BO5326" s="137">
        <f t="shared" si="778"/>
        <v>4.470120259167658E-7</v>
      </c>
      <c r="BP5326" s="137" t="str">
        <f t="shared" si="774"/>
        <v/>
      </c>
    </row>
    <row r="5327" spans="63:68" ht="20.100000000000001" customHeight="1" x14ac:dyDescent="0.25">
      <c r="BK5327" s="137">
        <v>4480</v>
      </c>
      <c r="BL5327" s="137">
        <f t="shared" si="775"/>
        <v>28.665599999997887</v>
      </c>
      <c r="BM5327" s="137">
        <f t="shared" si="776"/>
        <v>1.6647295291131889E-4</v>
      </c>
      <c r="BN5327" s="137">
        <f t="shared" si="777"/>
        <v>4.4583265036262634E-7</v>
      </c>
      <c r="BO5327" s="137">
        <f t="shared" si="778"/>
        <v>4.4583265036262634E-7</v>
      </c>
      <c r="BP5327" s="137" t="str">
        <f t="shared" si="774"/>
        <v/>
      </c>
    </row>
    <row r="5328" spans="63:68" ht="20.100000000000001" customHeight="1" x14ac:dyDescent="0.25">
      <c r="BK5328" s="137">
        <v>4481</v>
      </c>
      <c r="BL5328" s="137">
        <f t="shared" si="775"/>
        <v>28.671999999997887</v>
      </c>
      <c r="BM5328" s="137">
        <f t="shared" si="776"/>
        <v>1.6602712026095626E-4</v>
      </c>
      <c r="BN5328" s="137">
        <f t="shared" si="777"/>
        <v>4.4465633101834021E-7</v>
      </c>
      <c r="BO5328" s="137">
        <f t="shared" si="778"/>
        <v>4.4465633101834021E-7</v>
      </c>
      <c r="BP5328" s="137" t="str">
        <f t="shared" ref="BP5328:BP5391" si="779">IF($BM5328&lt;(1-$BI$860),$BN5328,"")</f>
        <v/>
      </c>
    </row>
    <row r="5329" spans="63:68" ht="20.100000000000001" customHeight="1" x14ac:dyDescent="0.25">
      <c r="BK5329" s="137">
        <v>4482</v>
      </c>
      <c r="BL5329" s="137">
        <f t="shared" si="775"/>
        <v>28.678399999997886</v>
      </c>
      <c r="BM5329" s="137">
        <f t="shared" si="776"/>
        <v>1.6558246392993792E-4</v>
      </c>
      <c r="BN5329" s="137">
        <f t="shared" si="777"/>
        <v>4.4348306013725579E-7</v>
      </c>
      <c r="BO5329" s="137">
        <f t="shared" si="778"/>
        <v>4.4348306013725579E-7</v>
      </c>
      <c r="BP5329" s="137" t="str">
        <f t="shared" si="779"/>
        <v/>
      </c>
    </row>
    <row r="5330" spans="63:68" ht="20.100000000000001" customHeight="1" x14ac:dyDescent="0.25">
      <c r="BK5330" s="137">
        <v>4483</v>
      </c>
      <c r="BL5330" s="137">
        <f t="shared" si="775"/>
        <v>28.684799999997885</v>
      </c>
      <c r="BM5330" s="137">
        <f t="shared" si="776"/>
        <v>1.6513898086980067E-4</v>
      </c>
      <c r="BN5330" s="137">
        <f t="shared" si="777"/>
        <v>4.4231282999231841E-7</v>
      </c>
      <c r="BO5330" s="137">
        <f t="shared" si="778"/>
        <v>4.4231282999231841E-7</v>
      </c>
      <c r="BP5330" s="137" t="str">
        <f t="shared" si="779"/>
        <v/>
      </c>
    </row>
    <row r="5331" spans="63:68" ht="20.100000000000001" customHeight="1" x14ac:dyDescent="0.25">
      <c r="BK5331" s="137">
        <v>4484</v>
      </c>
      <c r="BL5331" s="137">
        <f t="shared" si="775"/>
        <v>28.691199999997885</v>
      </c>
      <c r="BM5331" s="137">
        <f t="shared" si="776"/>
        <v>1.6469666803980835E-4</v>
      </c>
      <c r="BN5331" s="137">
        <f t="shared" si="777"/>
        <v>4.4114563287504034E-7</v>
      </c>
      <c r="BO5331" s="137">
        <f t="shared" si="778"/>
        <v>4.4114563287504034E-7</v>
      </c>
      <c r="BP5331" s="137" t="str">
        <f t="shared" si="779"/>
        <v/>
      </c>
    </row>
    <row r="5332" spans="63:68" ht="20.100000000000001" customHeight="1" x14ac:dyDescent="0.25">
      <c r="BK5332" s="137">
        <v>4485</v>
      </c>
      <c r="BL5332" s="137">
        <f t="shared" si="775"/>
        <v>28.697599999997884</v>
      </c>
      <c r="BM5332" s="137">
        <f t="shared" si="776"/>
        <v>1.6425552240693331E-4</v>
      </c>
      <c r="BN5332" s="137">
        <f t="shared" si="777"/>
        <v>4.3998146109696453E-7</v>
      </c>
      <c r="BO5332" s="137">
        <f t="shared" si="778"/>
        <v>4.3998146109696453E-7</v>
      </c>
      <c r="BP5332" s="137" t="str">
        <f t="shared" si="779"/>
        <v/>
      </c>
    </row>
    <row r="5333" spans="63:68" ht="20.100000000000001" customHeight="1" x14ac:dyDescent="0.25">
      <c r="BK5333" s="137">
        <v>4486</v>
      </c>
      <c r="BL5333" s="137">
        <f t="shared" si="775"/>
        <v>28.703999999997883</v>
      </c>
      <c r="BM5333" s="137">
        <f t="shared" si="776"/>
        <v>1.6381554094583635E-4</v>
      </c>
      <c r="BN5333" s="137">
        <f t="shared" si="777"/>
        <v>4.3882030698646612E-7</v>
      </c>
      <c r="BO5333" s="137">
        <f t="shared" si="778"/>
        <v>4.3882030698646612E-7</v>
      </c>
      <c r="BP5333" s="137" t="str">
        <f t="shared" si="779"/>
        <v/>
      </c>
    </row>
    <row r="5334" spans="63:68" ht="20.100000000000001" customHeight="1" x14ac:dyDescent="0.25">
      <c r="BK5334" s="137">
        <v>4487</v>
      </c>
      <c r="BL5334" s="137">
        <f t="shared" si="775"/>
        <v>28.710399999997883</v>
      </c>
      <c r="BM5334" s="137">
        <f t="shared" si="776"/>
        <v>1.6337672063884988E-4</v>
      </c>
      <c r="BN5334" s="137">
        <f t="shared" si="777"/>
        <v>4.3766216289355011E-7</v>
      </c>
      <c r="BO5334" s="137">
        <f t="shared" si="778"/>
        <v>4.3766216289355011E-7</v>
      </c>
      <c r="BP5334" s="137" t="str">
        <f t="shared" si="779"/>
        <v/>
      </c>
    </row>
    <row r="5335" spans="63:68" ht="20.100000000000001" customHeight="1" x14ac:dyDescent="0.25">
      <c r="BK5335" s="137">
        <v>4488</v>
      </c>
      <c r="BL5335" s="137">
        <f t="shared" si="775"/>
        <v>28.716799999997882</v>
      </c>
      <c r="BM5335" s="137">
        <f t="shared" si="776"/>
        <v>1.6293905847595633E-4</v>
      </c>
      <c r="BN5335" s="137">
        <f t="shared" si="777"/>
        <v>4.3650702118480981E-7</v>
      </c>
      <c r="BO5335" s="137">
        <f t="shared" si="778"/>
        <v>4.3650702118480981E-7</v>
      </c>
      <c r="BP5335" s="137" t="str">
        <f t="shared" si="779"/>
        <v/>
      </c>
    </row>
    <row r="5336" spans="63:68" ht="20.100000000000001" customHeight="1" x14ac:dyDescent="0.25">
      <c r="BK5336" s="137">
        <v>4489</v>
      </c>
      <c r="BL5336" s="137">
        <f t="shared" si="775"/>
        <v>28.723199999997881</v>
      </c>
      <c r="BM5336" s="137">
        <f t="shared" si="776"/>
        <v>1.6250255145477152E-4</v>
      </c>
      <c r="BN5336" s="137">
        <f t="shared" si="777"/>
        <v>4.3535487424662517E-7</v>
      </c>
      <c r="BO5336" s="137">
        <f t="shared" si="778"/>
        <v>4.3535487424662517E-7</v>
      </c>
      <c r="BP5336" s="137" t="str">
        <f t="shared" si="779"/>
        <v/>
      </c>
    </row>
    <row r="5337" spans="63:68" ht="20.100000000000001" customHeight="1" x14ac:dyDescent="0.25">
      <c r="BK5337" s="137">
        <v>4490</v>
      </c>
      <c r="BL5337" s="137">
        <f t="shared" si="775"/>
        <v>28.72959999999788</v>
      </c>
      <c r="BM5337" s="137">
        <f t="shared" si="776"/>
        <v>1.6206719658052489E-4</v>
      </c>
      <c r="BN5337" s="137">
        <f t="shared" si="777"/>
        <v>4.3420571448532551E-7</v>
      </c>
      <c r="BO5337" s="137">
        <f t="shared" si="778"/>
        <v>4.3420571448532551E-7</v>
      </c>
      <c r="BP5337" s="137" t="str">
        <f t="shared" si="779"/>
        <v/>
      </c>
    </row>
    <row r="5338" spans="63:68" ht="20.100000000000001" customHeight="1" x14ac:dyDescent="0.25">
      <c r="BK5338" s="137">
        <v>4491</v>
      </c>
      <c r="BL5338" s="137">
        <f t="shared" si="775"/>
        <v>28.73599999999788</v>
      </c>
      <c r="BM5338" s="137">
        <f t="shared" si="776"/>
        <v>1.6163299086603957E-4</v>
      </c>
      <c r="BN5338" s="137">
        <f t="shared" si="777"/>
        <v>4.3305953432269E-7</v>
      </c>
      <c r="BO5338" s="137">
        <f t="shared" si="778"/>
        <v>4.3305953432269E-7</v>
      </c>
      <c r="BP5338" s="137" t="str">
        <f t="shared" si="779"/>
        <v/>
      </c>
    </row>
    <row r="5339" spans="63:68" ht="20.100000000000001" customHeight="1" x14ac:dyDescent="0.25">
      <c r="BK5339" s="137">
        <v>4492</v>
      </c>
      <c r="BL5339" s="137">
        <f t="shared" si="775"/>
        <v>28.742399999997879</v>
      </c>
      <c r="BM5339" s="137">
        <f t="shared" si="776"/>
        <v>1.6119993133171688E-4</v>
      </c>
      <c r="BN5339" s="137">
        <f t="shared" si="777"/>
        <v>4.3191632620323897E-7</v>
      </c>
      <c r="BO5339" s="137">
        <f t="shared" si="778"/>
        <v>4.3191632620323897E-7</v>
      </c>
      <c r="BP5339" s="137" t="str">
        <f t="shared" si="779"/>
        <v/>
      </c>
    </row>
    <row r="5340" spans="63:68" ht="20.100000000000001" customHeight="1" x14ac:dyDescent="0.25">
      <c r="BK5340" s="137">
        <v>4493</v>
      </c>
      <c r="BL5340" s="137">
        <f t="shared" si="775"/>
        <v>28.748799999997878</v>
      </c>
      <c r="BM5340" s="137">
        <f t="shared" si="776"/>
        <v>1.6076801500551364E-4</v>
      </c>
      <c r="BN5340" s="137">
        <f t="shared" si="777"/>
        <v>4.3077608258640051E-7</v>
      </c>
      <c r="BO5340" s="137">
        <f t="shared" si="778"/>
        <v>4.3077608258640051E-7</v>
      </c>
      <c r="BP5340" s="137" t="str">
        <f t="shared" si="779"/>
        <v/>
      </c>
    </row>
    <row r="5341" spans="63:68" ht="20.100000000000001" customHeight="1" x14ac:dyDescent="0.25">
      <c r="BK5341" s="137">
        <v>4494</v>
      </c>
      <c r="BL5341" s="137">
        <f t="shared" si="775"/>
        <v>28.755199999997878</v>
      </c>
      <c r="BM5341" s="137">
        <f t="shared" si="776"/>
        <v>1.6033723892292724E-4</v>
      </c>
      <c r="BN5341" s="137">
        <f t="shared" si="777"/>
        <v>4.2963879595334098E-7</v>
      </c>
      <c r="BO5341" s="137">
        <f t="shared" si="778"/>
        <v>4.2963879595334098E-7</v>
      </c>
      <c r="BP5341" s="137" t="str">
        <f t="shared" si="779"/>
        <v/>
      </c>
    </row>
    <row r="5342" spans="63:68" ht="20.100000000000001" customHeight="1" x14ac:dyDescent="0.25">
      <c r="BK5342" s="137">
        <v>4495</v>
      </c>
      <c r="BL5342" s="137">
        <f t="shared" si="775"/>
        <v>28.761599999997877</v>
      </c>
      <c r="BM5342" s="137">
        <f t="shared" si="776"/>
        <v>1.599076001269739E-4</v>
      </c>
      <c r="BN5342" s="137">
        <f t="shared" si="777"/>
        <v>4.2850445880162529E-7</v>
      </c>
      <c r="BO5342" s="137">
        <f t="shared" si="778"/>
        <v>4.2850445880162529E-7</v>
      </c>
      <c r="BP5342" s="137" t="str">
        <f t="shared" si="779"/>
        <v/>
      </c>
    </row>
    <row r="5343" spans="63:68" ht="20.100000000000001" customHeight="1" x14ac:dyDescent="0.25">
      <c r="BK5343" s="137">
        <v>4496</v>
      </c>
      <c r="BL5343" s="137">
        <f t="shared" si="775"/>
        <v>28.767999999997876</v>
      </c>
      <c r="BM5343" s="137">
        <f t="shared" si="776"/>
        <v>1.5947909566817227E-4</v>
      </c>
      <c r="BN5343" s="137">
        <f t="shared" si="777"/>
        <v>4.2737306364800873E-7</v>
      </c>
      <c r="BO5343" s="137">
        <f t="shared" si="778"/>
        <v>4.2737306364800873E-7</v>
      </c>
      <c r="BP5343" s="137" t="str">
        <f t="shared" si="779"/>
        <v/>
      </c>
    </row>
    <row r="5344" spans="63:68" ht="20.100000000000001" customHeight="1" x14ac:dyDescent="0.25">
      <c r="BK5344" s="137">
        <v>4497</v>
      </c>
      <c r="BL5344" s="137">
        <f t="shared" si="775"/>
        <v>28.774399999997875</v>
      </c>
      <c r="BM5344" s="137">
        <f t="shared" si="776"/>
        <v>1.5905172260452426E-4</v>
      </c>
      <c r="BN5344" s="137">
        <f t="shared" si="777"/>
        <v>4.2624460302827434E-7</v>
      </c>
      <c r="BO5344" s="137">
        <f t="shared" si="778"/>
        <v>4.2624460302827434E-7</v>
      </c>
      <c r="BP5344" s="137" t="str">
        <f t="shared" si="779"/>
        <v/>
      </c>
    </row>
    <row r="5345" spans="63:68" ht="20.100000000000001" customHeight="1" x14ac:dyDescent="0.25">
      <c r="BK5345" s="137">
        <v>4498</v>
      </c>
      <c r="BL5345" s="137">
        <f t="shared" si="775"/>
        <v>28.780799999997875</v>
      </c>
      <c r="BM5345" s="137">
        <f t="shared" si="776"/>
        <v>1.5862547800149599E-4</v>
      </c>
      <c r="BN5345" s="137">
        <f t="shared" si="777"/>
        <v>4.2511906949566081E-7</v>
      </c>
      <c r="BO5345" s="137">
        <f t="shared" si="778"/>
        <v>4.2511906949566081E-7</v>
      </c>
      <c r="BP5345" s="137" t="str">
        <f t="shared" si="779"/>
        <v/>
      </c>
    </row>
    <row r="5346" spans="63:68" ht="20.100000000000001" customHeight="1" x14ac:dyDescent="0.25">
      <c r="BK5346" s="137">
        <v>4499</v>
      </c>
      <c r="BL5346" s="137">
        <f t="shared" si="775"/>
        <v>28.787199999997874</v>
      </c>
      <c r="BM5346" s="137">
        <f t="shared" si="776"/>
        <v>1.5820035893200033E-4</v>
      </c>
      <c r="BN5346" s="137">
        <f t="shared" si="777"/>
        <v>4.2399645562240748E-7</v>
      </c>
      <c r="BO5346" s="137">
        <f t="shared" si="778"/>
        <v>4.2399645562240748E-7</v>
      </c>
      <c r="BP5346" s="137" t="str">
        <f t="shared" si="779"/>
        <v/>
      </c>
    </row>
    <row r="5347" spans="63:68" ht="20.100000000000001" customHeight="1" x14ac:dyDescent="0.25">
      <c r="BK5347" s="137">
        <v>4500</v>
      </c>
      <c r="BL5347" s="137">
        <f t="shared" si="775"/>
        <v>28.793599999997873</v>
      </c>
      <c r="BM5347" s="137">
        <f t="shared" si="776"/>
        <v>1.5777636247637792E-4</v>
      </c>
      <c r="BN5347" s="137">
        <f t="shared" si="777"/>
        <v>4.2287675399888696E-7</v>
      </c>
      <c r="BO5347" s="137">
        <f t="shared" si="778"/>
        <v>4.2287675399888696E-7</v>
      </c>
      <c r="BP5347" s="137" t="str">
        <f t="shared" si="779"/>
        <v/>
      </c>
    </row>
    <row r="5348" spans="63:68" ht="20.100000000000001" customHeight="1" x14ac:dyDescent="0.25">
      <c r="BK5348" s="137">
        <v>4501</v>
      </c>
      <c r="BL5348" s="137">
        <f t="shared" si="775"/>
        <v>28.799999999997873</v>
      </c>
      <c r="BM5348" s="137">
        <f t="shared" si="776"/>
        <v>1.5735348572237903E-4</v>
      </c>
      <c r="BN5348" s="137">
        <f t="shared" si="777"/>
        <v>4.2175995723357806E-7</v>
      </c>
      <c r="BO5348" s="137">
        <f t="shared" si="778"/>
        <v>4.2175995723357806E-7</v>
      </c>
      <c r="BP5348" s="137" t="str">
        <f t="shared" si="779"/>
        <v/>
      </c>
    </row>
    <row r="5349" spans="63:68" ht="20.100000000000001" customHeight="1" x14ac:dyDescent="0.25">
      <c r="BK5349" s="137">
        <v>4502</v>
      </c>
      <c r="BL5349" s="137">
        <f t="shared" ref="BL5349:BL5412" si="780">BL5348+$BO$845</f>
        <v>28.806399999997872</v>
      </c>
      <c r="BM5349" s="137">
        <f t="shared" ref="BM5349:BM5412" si="781">_xlfn.CHISQ.DIST.RT(BL5349,7)</f>
        <v>1.5693172576514546E-4</v>
      </c>
      <c r="BN5349" s="137">
        <f t="shared" ref="BN5349:BN5412" si="782">BM5349-BM5350</f>
        <v>4.2064605795428547E-7</v>
      </c>
      <c r="BO5349" s="137">
        <f t="shared" ref="BO5349:BO5412" si="783">IF(BM5349&lt;(1-$BI$852),BN5349,"")</f>
        <v>4.2064605795428547E-7</v>
      </c>
      <c r="BP5349" s="137" t="str">
        <f t="shared" si="779"/>
        <v/>
      </c>
    </row>
    <row r="5350" spans="63:68" ht="20.100000000000001" customHeight="1" x14ac:dyDescent="0.25">
      <c r="BK5350" s="137">
        <v>4503</v>
      </c>
      <c r="BL5350" s="137">
        <f t="shared" si="780"/>
        <v>28.812799999997871</v>
      </c>
      <c r="BM5350" s="137">
        <f t="shared" si="781"/>
        <v>1.5651107970719117E-4</v>
      </c>
      <c r="BN5350" s="137">
        <f t="shared" si="782"/>
        <v>4.1953504880496849E-7</v>
      </c>
      <c r="BO5350" s="137">
        <f t="shared" si="783"/>
        <v>4.1953504880496849E-7</v>
      </c>
      <c r="BP5350" s="137" t="str">
        <f t="shared" si="779"/>
        <v/>
      </c>
    </row>
    <row r="5351" spans="63:68" ht="20.100000000000001" customHeight="1" x14ac:dyDescent="0.25">
      <c r="BK5351" s="137">
        <v>4504</v>
      </c>
      <c r="BL5351" s="137">
        <f t="shared" si="780"/>
        <v>28.819199999997871</v>
      </c>
      <c r="BM5351" s="137">
        <f t="shared" si="781"/>
        <v>1.560915446583862E-4</v>
      </c>
      <c r="BN5351" s="137">
        <f t="shared" si="782"/>
        <v>4.184269224497526E-7</v>
      </c>
      <c r="BO5351" s="137">
        <f t="shared" si="783"/>
        <v>4.184269224497526E-7</v>
      </c>
      <c r="BP5351" s="137" t="str">
        <f t="shared" si="779"/>
        <v/>
      </c>
    </row>
    <row r="5352" spans="63:68" ht="20.100000000000001" customHeight="1" x14ac:dyDescent="0.25">
      <c r="BK5352" s="137">
        <v>4505</v>
      </c>
      <c r="BL5352" s="137">
        <f t="shared" si="780"/>
        <v>28.82559999999787</v>
      </c>
      <c r="BM5352" s="137">
        <f t="shared" si="781"/>
        <v>1.5567311773593645E-4</v>
      </c>
      <c r="BN5352" s="137">
        <f t="shared" si="782"/>
        <v>4.1732167156970394E-7</v>
      </c>
      <c r="BO5352" s="137">
        <f t="shared" si="783"/>
        <v>4.1732167156970394E-7</v>
      </c>
      <c r="BP5352" s="137" t="str">
        <f t="shared" si="779"/>
        <v/>
      </c>
    </row>
    <row r="5353" spans="63:68" ht="20.100000000000001" customHeight="1" x14ac:dyDescent="0.25">
      <c r="BK5353" s="137">
        <v>4506</v>
      </c>
      <c r="BL5353" s="137">
        <f t="shared" si="780"/>
        <v>28.831999999997869</v>
      </c>
      <c r="BM5353" s="137">
        <f t="shared" si="781"/>
        <v>1.5525579606436675E-4</v>
      </c>
      <c r="BN5353" s="137">
        <f t="shared" si="782"/>
        <v>4.1621928886434716E-7</v>
      </c>
      <c r="BO5353" s="137">
        <f t="shared" si="783"/>
        <v>4.1621928886434716E-7</v>
      </c>
      <c r="BP5353" s="137" t="str">
        <f t="shared" si="779"/>
        <v/>
      </c>
    </row>
    <row r="5354" spans="63:68" ht="20.100000000000001" customHeight="1" x14ac:dyDescent="0.25">
      <c r="BK5354" s="137">
        <v>4507</v>
      </c>
      <c r="BL5354" s="137">
        <f t="shared" si="780"/>
        <v>28.838399999997868</v>
      </c>
      <c r="BM5354" s="137">
        <f t="shared" si="781"/>
        <v>1.548395767755024E-4</v>
      </c>
      <c r="BN5354" s="137">
        <f t="shared" si="782"/>
        <v>4.1511976705147576E-7</v>
      </c>
      <c r="BO5354" s="137">
        <f t="shared" si="783"/>
        <v>4.1511976705147576E-7</v>
      </c>
      <c r="BP5354" s="137" t="str">
        <f t="shared" si="779"/>
        <v/>
      </c>
    </row>
    <row r="5355" spans="63:68" ht="20.100000000000001" customHeight="1" x14ac:dyDescent="0.25">
      <c r="BK5355" s="137">
        <v>4508</v>
      </c>
      <c r="BL5355" s="137">
        <f t="shared" si="780"/>
        <v>28.844799999997868</v>
      </c>
      <c r="BM5355" s="137">
        <f t="shared" si="781"/>
        <v>1.5442445700845092E-4</v>
      </c>
      <c r="BN5355" s="137">
        <f t="shared" si="782"/>
        <v>4.1402309886612201E-7</v>
      </c>
      <c r="BO5355" s="137">
        <f t="shared" si="783"/>
        <v>4.1402309886612201E-7</v>
      </c>
      <c r="BP5355" s="137" t="str">
        <f t="shared" si="779"/>
        <v/>
      </c>
    </row>
    <row r="5356" spans="63:68" ht="20.100000000000001" customHeight="1" x14ac:dyDescent="0.25">
      <c r="BK5356" s="137">
        <v>4509</v>
      </c>
      <c r="BL5356" s="137">
        <f t="shared" si="780"/>
        <v>28.851199999997867</v>
      </c>
      <c r="BM5356" s="137">
        <f t="shared" si="781"/>
        <v>1.540104339095848E-4</v>
      </c>
      <c r="BN5356" s="137">
        <f t="shared" si="782"/>
        <v>4.1292927706221044E-7</v>
      </c>
      <c r="BO5356" s="137">
        <f t="shared" si="783"/>
        <v>4.1292927706221044E-7</v>
      </c>
      <c r="BP5356" s="137" t="str">
        <f t="shared" si="779"/>
        <v/>
      </c>
    </row>
    <row r="5357" spans="63:68" ht="20.100000000000001" customHeight="1" x14ac:dyDescent="0.25">
      <c r="BK5357" s="137">
        <v>4510</v>
      </c>
      <c r="BL5357" s="137">
        <f t="shared" si="780"/>
        <v>28.857599999997866</v>
      </c>
      <c r="BM5357" s="137">
        <f t="shared" si="781"/>
        <v>1.5359750463252259E-4</v>
      </c>
      <c r="BN5357" s="137">
        <f t="shared" si="782"/>
        <v>4.1183829441071465E-7</v>
      </c>
      <c r="BO5357" s="137">
        <f t="shared" si="783"/>
        <v>4.1183829441071465E-7</v>
      </c>
      <c r="BP5357" s="137" t="str">
        <f t="shared" si="779"/>
        <v/>
      </c>
    </row>
    <row r="5358" spans="63:68" ht="20.100000000000001" customHeight="1" x14ac:dyDescent="0.25">
      <c r="BK5358" s="137">
        <v>4511</v>
      </c>
      <c r="BL5358" s="137">
        <f t="shared" si="780"/>
        <v>28.863999999997866</v>
      </c>
      <c r="BM5358" s="137">
        <f t="shared" si="781"/>
        <v>1.5318566633811188E-4</v>
      </c>
      <c r="BN5358" s="137">
        <f t="shared" si="782"/>
        <v>4.1075014370090413E-7</v>
      </c>
      <c r="BO5358" s="137">
        <f t="shared" si="783"/>
        <v>4.1075014370090413E-7</v>
      </c>
      <c r="BP5358" s="137" t="str">
        <f t="shared" si="779"/>
        <v/>
      </c>
    </row>
    <row r="5359" spans="63:68" ht="20.100000000000001" customHeight="1" x14ac:dyDescent="0.25">
      <c r="BK5359" s="137">
        <v>4512</v>
      </c>
      <c r="BL5359" s="137">
        <f t="shared" si="780"/>
        <v>28.870399999997865</v>
      </c>
      <c r="BM5359" s="137">
        <f t="shared" si="781"/>
        <v>1.5277491619441097E-4</v>
      </c>
      <c r="BN5359" s="137">
        <f t="shared" si="782"/>
        <v>4.0966481774037142E-7</v>
      </c>
      <c r="BO5359" s="137">
        <f t="shared" si="783"/>
        <v>4.0966481774037142E-7</v>
      </c>
      <c r="BP5359" s="137" t="str">
        <f t="shared" si="779"/>
        <v/>
      </c>
    </row>
    <row r="5360" spans="63:68" ht="20.100000000000001" customHeight="1" x14ac:dyDescent="0.25">
      <c r="BK5360" s="137">
        <v>4513</v>
      </c>
      <c r="BL5360" s="137">
        <f t="shared" si="780"/>
        <v>28.876799999997864</v>
      </c>
      <c r="BM5360" s="137">
        <f t="shared" si="781"/>
        <v>1.523652513766706E-4</v>
      </c>
      <c r="BN5360" s="137">
        <f t="shared" si="782"/>
        <v>4.0858230935302627E-7</v>
      </c>
      <c r="BO5360" s="137">
        <f t="shared" si="783"/>
        <v>4.0858230935302627E-7</v>
      </c>
      <c r="BP5360" s="137" t="str">
        <f t="shared" si="779"/>
        <v/>
      </c>
    </row>
    <row r="5361" spans="63:68" ht="20.100000000000001" customHeight="1" x14ac:dyDescent="0.25">
      <c r="BK5361" s="137">
        <v>4514</v>
      </c>
      <c r="BL5361" s="137">
        <f t="shared" si="780"/>
        <v>28.883199999997863</v>
      </c>
      <c r="BM5361" s="137">
        <f t="shared" si="781"/>
        <v>1.5195666906731757E-4</v>
      </c>
      <c r="BN5361" s="137">
        <f t="shared" si="782"/>
        <v>4.075026113818062E-7</v>
      </c>
      <c r="BO5361" s="137">
        <f t="shared" si="783"/>
        <v>4.075026113818062E-7</v>
      </c>
      <c r="BP5361" s="137" t="str">
        <f t="shared" si="779"/>
        <v/>
      </c>
    </row>
    <row r="5362" spans="63:68" ht="20.100000000000001" customHeight="1" x14ac:dyDescent="0.25">
      <c r="BK5362" s="137">
        <v>4515</v>
      </c>
      <c r="BL5362" s="137">
        <f t="shared" si="780"/>
        <v>28.889599999997863</v>
      </c>
      <c r="BM5362" s="137">
        <f t="shared" si="781"/>
        <v>1.5154916645593577E-4</v>
      </c>
      <c r="BN5362" s="137">
        <f t="shared" si="782"/>
        <v>4.064257166871857E-7</v>
      </c>
      <c r="BO5362" s="137">
        <f t="shared" si="783"/>
        <v>4.064257166871857E-7</v>
      </c>
      <c r="BP5362" s="137" t="str">
        <f t="shared" si="779"/>
        <v/>
      </c>
    </row>
    <row r="5363" spans="63:68" ht="20.100000000000001" customHeight="1" x14ac:dyDescent="0.25">
      <c r="BK5363" s="137">
        <v>4516</v>
      </c>
      <c r="BL5363" s="137">
        <f t="shared" si="780"/>
        <v>28.895999999997862</v>
      </c>
      <c r="BM5363" s="137">
        <f t="shared" si="781"/>
        <v>1.5114274073924858E-4</v>
      </c>
      <c r="BN5363" s="137">
        <f t="shared" si="782"/>
        <v>4.0535161814687806E-7</v>
      </c>
      <c r="BO5363" s="137">
        <f t="shared" si="783"/>
        <v>4.0535161814687806E-7</v>
      </c>
      <c r="BP5363" s="137" t="str">
        <f t="shared" si="779"/>
        <v/>
      </c>
    </row>
    <row r="5364" spans="63:68" ht="20.100000000000001" customHeight="1" x14ac:dyDescent="0.25">
      <c r="BK5364" s="137">
        <v>4517</v>
      </c>
      <c r="BL5364" s="137">
        <f t="shared" si="780"/>
        <v>28.902399999997861</v>
      </c>
      <c r="BM5364" s="137">
        <f t="shared" si="781"/>
        <v>1.507373891211017E-4</v>
      </c>
      <c r="BN5364" s="137">
        <f t="shared" si="782"/>
        <v>4.0428030865564566E-7</v>
      </c>
      <c r="BO5364" s="137">
        <f t="shared" si="783"/>
        <v>4.0428030865564566E-7</v>
      </c>
      <c r="BP5364" s="137" t="str">
        <f t="shared" si="779"/>
        <v/>
      </c>
    </row>
    <row r="5365" spans="63:68" ht="20.100000000000001" customHeight="1" x14ac:dyDescent="0.25">
      <c r="BK5365" s="137">
        <v>4518</v>
      </c>
      <c r="BL5365" s="137">
        <f t="shared" si="780"/>
        <v>28.908799999997861</v>
      </c>
      <c r="BM5365" s="137">
        <f t="shared" si="781"/>
        <v>1.5033310881244606E-4</v>
      </c>
      <c r="BN5365" s="137">
        <f t="shared" si="782"/>
        <v>4.0321178112787495E-7</v>
      </c>
      <c r="BO5365" s="137">
        <f t="shared" si="783"/>
        <v>4.0321178112787495E-7</v>
      </c>
      <c r="BP5365" s="137" t="str">
        <f t="shared" si="779"/>
        <v/>
      </c>
    </row>
    <row r="5366" spans="63:68" ht="20.100000000000001" customHeight="1" x14ac:dyDescent="0.25">
      <c r="BK5366" s="137">
        <v>4519</v>
      </c>
      <c r="BL5366" s="137">
        <f t="shared" si="780"/>
        <v>28.91519999999786</v>
      </c>
      <c r="BM5366" s="137">
        <f t="shared" si="781"/>
        <v>1.4992989703131818E-4</v>
      </c>
      <c r="BN5366" s="137">
        <f t="shared" si="782"/>
        <v>4.0214602849302276E-7</v>
      </c>
      <c r="BO5366" s="137">
        <f t="shared" si="783"/>
        <v>4.0214602849302276E-7</v>
      </c>
      <c r="BP5366" s="137" t="str">
        <f t="shared" si="779"/>
        <v/>
      </c>
    </row>
    <row r="5367" spans="63:68" ht="20.100000000000001" customHeight="1" x14ac:dyDescent="0.25">
      <c r="BK5367" s="137">
        <v>4520</v>
      </c>
      <c r="BL5367" s="137">
        <f t="shared" si="780"/>
        <v>28.921599999997859</v>
      </c>
      <c r="BM5367" s="137">
        <f t="shared" si="781"/>
        <v>1.4952775100282516E-4</v>
      </c>
      <c r="BN5367" s="137">
        <f t="shared" si="782"/>
        <v>4.0108304369943816E-7</v>
      </c>
      <c r="BO5367" s="137">
        <f t="shared" si="783"/>
        <v>4.0108304369943816E-7</v>
      </c>
      <c r="BP5367" s="137" t="str">
        <f t="shared" si="779"/>
        <v/>
      </c>
    </row>
    <row r="5368" spans="63:68" ht="20.100000000000001" customHeight="1" x14ac:dyDescent="0.25">
      <c r="BK5368" s="137">
        <v>4521</v>
      </c>
      <c r="BL5368" s="137">
        <f t="shared" si="780"/>
        <v>28.927999999997859</v>
      </c>
      <c r="BM5368" s="137">
        <f t="shared" si="781"/>
        <v>1.4912666795912572E-4</v>
      </c>
      <c r="BN5368" s="137">
        <f t="shared" si="782"/>
        <v>4.0002281971279036E-7</v>
      </c>
      <c r="BO5368" s="137">
        <f t="shared" si="783"/>
        <v>4.0002281971279036E-7</v>
      </c>
      <c r="BP5368" s="137" t="str">
        <f t="shared" si="779"/>
        <v/>
      </c>
    </row>
    <row r="5369" spans="63:68" ht="20.100000000000001" customHeight="1" x14ac:dyDescent="0.25">
      <c r="BK5369" s="137">
        <v>4522</v>
      </c>
      <c r="BL5369" s="137">
        <f t="shared" si="780"/>
        <v>28.934399999997858</v>
      </c>
      <c r="BM5369" s="137">
        <f t="shared" si="781"/>
        <v>1.4872664513941293E-4</v>
      </c>
      <c r="BN5369" s="137">
        <f t="shared" si="782"/>
        <v>3.9896534951585185E-7</v>
      </c>
      <c r="BO5369" s="137">
        <f t="shared" si="783"/>
        <v>3.9896534951585185E-7</v>
      </c>
      <c r="BP5369" s="137" t="str">
        <f t="shared" si="779"/>
        <v/>
      </c>
    </row>
    <row r="5370" spans="63:68" ht="20.100000000000001" customHeight="1" x14ac:dyDescent="0.25">
      <c r="BK5370" s="137">
        <v>4523</v>
      </c>
      <c r="BL5370" s="137">
        <f t="shared" si="780"/>
        <v>28.940799999997857</v>
      </c>
      <c r="BM5370" s="137">
        <f t="shared" si="781"/>
        <v>1.4832767978989708E-4</v>
      </c>
      <c r="BN5370" s="137">
        <f t="shared" si="782"/>
        <v>3.9791062610847129E-7</v>
      </c>
      <c r="BO5370" s="137">
        <f t="shared" si="783"/>
        <v>3.9791062610847129E-7</v>
      </c>
      <c r="BP5370" s="137" t="str">
        <f t="shared" si="779"/>
        <v/>
      </c>
    </row>
    <row r="5371" spans="63:68" ht="20.100000000000001" customHeight="1" x14ac:dyDescent="0.25">
      <c r="BK5371" s="137">
        <v>4524</v>
      </c>
      <c r="BL5371" s="137">
        <f t="shared" si="780"/>
        <v>28.947199999997856</v>
      </c>
      <c r="BM5371" s="137">
        <f t="shared" si="781"/>
        <v>1.4792976916378861E-4</v>
      </c>
      <c r="BN5371" s="137">
        <f t="shared" si="782"/>
        <v>3.9685864250838671E-7</v>
      </c>
      <c r="BO5371" s="137">
        <f t="shared" si="783"/>
        <v>3.9685864250838671E-7</v>
      </c>
      <c r="BP5371" s="137" t="str">
        <f t="shared" si="779"/>
        <v/>
      </c>
    </row>
    <row r="5372" spans="63:68" ht="20.100000000000001" customHeight="1" x14ac:dyDescent="0.25">
      <c r="BK5372" s="137">
        <v>4525</v>
      </c>
      <c r="BL5372" s="137">
        <f t="shared" si="780"/>
        <v>28.953599999997856</v>
      </c>
      <c r="BM5372" s="137">
        <f t="shared" si="781"/>
        <v>1.4753291052128022E-4</v>
      </c>
      <c r="BN5372" s="137">
        <f t="shared" si="782"/>
        <v>3.9580939175108991E-7</v>
      </c>
      <c r="BO5372" s="137">
        <f t="shared" si="783"/>
        <v>3.9580939175108991E-7</v>
      </c>
      <c r="BP5372" s="137" t="str">
        <f t="shared" si="779"/>
        <v/>
      </c>
    </row>
    <row r="5373" spans="63:68" ht="20.100000000000001" customHeight="1" x14ac:dyDescent="0.25">
      <c r="BK5373" s="137">
        <v>4526</v>
      </c>
      <c r="BL5373" s="137">
        <f t="shared" si="780"/>
        <v>28.959999999997855</v>
      </c>
      <c r="BM5373" s="137">
        <f t="shared" si="781"/>
        <v>1.4713710112952913E-4</v>
      </c>
      <c r="BN5373" s="137">
        <f t="shared" si="782"/>
        <v>3.9476286688749549E-7</v>
      </c>
      <c r="BO5373" s="137">
        <f t="shared" si="783"/>
        <v>3.9476286688749549E-7</v>
      </c>
      <c r="BP5373" s="137" t="str">
        <f t="shared" si="779"/>
        <v/>
      </c>
    </row>
    <row r="5374" spans="63:68" ht="20.100000000000001" customHeight="1" x14ac:dyDescent="0.25">
      <c r="BK5374" s="137">
        <v>4527</v>
      </c>
      <c r="BL5374" s="137">
        <f t="shared" si="780"/>
        <v>28.966399999997854</v>
      </c>
      <c r="BM5374" s="137">
        <f t="shared" si="781"/>
        <v>1.4674233826264164E-4</v>
      </c>
      <c r="BN5374" s="137">
        <f t="shared" si="782"/>
        <v>3.9371906098768132E-7</v>
      </c>
      <c r="BO5374" s="137">
        <f t="shared" si="783"/>
        <v>3.9371906098768132E-7</v>
      </c>
      <c r="BP5374" s="137" t="str">
        <f t="shared" si="779"/>
        <v/>
      </c>
    </row>
    <row r="5375" spans="63:68" ht="20.100000000000001" customHeight="1" x14ac:dyDescent="0.25">
      <c r="BK5375" s="137">
        <v>4528</v>
      </c>
      <c r="BL5375" s="137">
        <f t="shared" si="780"/>
        <v>28.972799999997854</v>
      </c>
      <c r="BM5375" s="137">
        <f t="shared" si="781"/>
        <v>1.4634861920165396E-4</v>
      </c>
      <c r="BN5375" s="137">
        <f t="shared" si="782"/>
        <v>3.926779671373649E-7</v>
      </c>
      <c r="BO5375" s="137">
        <f t="shared" si="783"/>
        <v>3.926779671373649E-7</v>
      </c>
      <c r="BP5375" s="137" t="str">
        <f t="shared" si="779"/>
        <v/>
      </c>
    </row>
    <row r="5376" spans="63:68" ht="20.100000000000001" customHeight="1" x14ac:dyDescent="0.25">
      <c r="BK5376" s="137">
        <v>4529</v>
      </c>
      <c r="BL5376" s="137">
        <f t="shared" si="780"/>
        <v>28.979199999997853</v>
      </c>
      <c r="BM5376" s="137">
        <f t="shared" si="781"/>
        <v>1.4595594123451659E-4</v>
      </c>
      <c r="BN5376" s="137">
        <f t="shared" si="782"/>
        <v>3.9163957844061382E-7</v>
      </c>
      <c r="BO5376" s="137">
        <f t="shared" si="783"/>
        <v>3.9163957844061382E-7</v>
      </c>
      <c r="BP5376" s="137" t="str">
        <f t="shared" si="779"/>
        <v/>
      </c>
    </row>
    <row r="5377" spans="63:68" ht="20.100000000000001" customHeight="1" x14ac:dyDescent="0.25">
      <c r="BK5377" s="137">
        <v>4530</v>
      </c>
      <c r="BL5377" s="137">
        <f t="shared" si="780"/>
        <v>28.985599999997852</v>
      </c>
      <c r="BM5377" s="137">
        <f t="shared" si="781"/>
        <v>1.4556430165607598E-4</v>
      </c>
      <c r="BN5377" s="137">
        <f t="shared" si="782"/>
        <v>3.9060388801762319E-7</v>
      </c>
      <c r="BO5377" s="137">
        <f t="shared" si="783"/>
        <v>3.9060388801762319E-7</v>
      </c>
      <c r="BP5377" s="137" t="str">
        <f t="shared" si="779"/>
        <v/>
      </c>
    </row>
    <row r="5378" spans="63:68" ht="20.100000000000001" customHeight="1" x14ac:dyDescent="0.25">
      <c r="BK5378" s="137">
        <v>4531</v>
      </c>
      <c r="BL5378" s="137">
        <f t="shared" si="780"/>
        <v>28.991999999997851</v>
      </c>
      <c r="BM5378" s="137">
        <f t="shared" si="781"/>
        <v>1.4517369776805835E-4</v>
      </c>
      <c r="BN5378" s="137">
        <f t="shared" si="782"/>
        <v>3.8957088900593538E-7</v>
      </c>
      <c r="BO5378" s="137">
        <f t="shared" si="783"/>
        <v>3.8957088900593538E-7</v>
      </c>
      <c r="BP5378" s="137" t="str">
        <f t="shared" si="779"/>
        <v/>
      </c>
    </row>
    <row r="5379" spans="63:68" ht="20.100000000000001" customHeight="1" x14ac:dyDescent="0.25">
      <c r="BK5379" s="137">
        <v>4532</v>
      </c>
      <c r="BL5379" s="137">
        <f t="shared" si="780"/>
        <v>28.998399999997851</v>
      </c>
      <c r="BM5379" s="137">
        <f t="shared" si="781"/>
        <v>1.4478412687905242E-4</v>
      </c>
      <c r="BN5379" s="137">
        <f t="shared" si="782"/>
        <v>3.8854057456030443E-7</v>
      </c>
      <c r="BO5379" s="137">
        <f t="shared" si="783"/>
        <v>3.8854057456030443E-7</v>
      </c>
      <c r="BP5379" s="137" t="str">
        <f t="shared" si="779"/>
        <v/>
      </c>
    </row>
    <row r="5380" spans="63:68" ht="20.100000000000001" customHeight="1" x14ac:dyDescent="0.25">
      <c r="BK5380" s="137">
        <v>4533</v>
      </c>
      <c r="BL5380" s="137">
        <f t="shared" si="780"/>
        <v>29.00479999999785</v>
      </c>
      <c r="BM5380" s="137">
        <f t="shared" si="781"/>
        <v>1.4439558630449211E-4</v>
      </c>
      <c r="BN5380" s="137">
        <f t="shared" si="782"/>
        <v>3.8751293785223534E-7</v>
      </c>
      <c r="BO5380" s="137">
        <f t="shared" si="783"/>
        <v>3.8751293785223534E-7</v>
      </c>
      <c r="BP5380" s="137" t="str">
        <f t="shared" si="779"/>
        <v/>
      </c>
    </row>
    <row r="5381" spans="63:68" ht="20.100000000000001" customHeight="1" x14ac:dyDescent="0.25">
      <c r="BK5381" s="137">
        <v>4534</v>
      </c>
      <c r="BL5381" s="137">
        <f t="shared" si="780"/>
        <v>29.011199999997849</v>
      </c>
      <c r="BM5381" s="137">
        <f t="shared" si="781"/>
        <v>1.4400807336663988E-4</v>
      </c>
      <c r="BN5381" s="137">
        <f t="shared" si="782"/>
        <v>3.8648797206984847E-7</v>
      </c>
      <c r="BO5381" s="137">
        <f t="shared" si="783"/>
        <v>3.8648797206984847E-7</v>
      </c>
      <c r="BP5381" s="137" t="str">
        <f t="shared" si="779"/>
        <v/>
      </c>
    </row>
    <row r="5382" spans="63:68" ht="20.100000000000001" customHeight="1" x14ac:dyDescent="0.25">
      <c r="BK5382" s="137">
        <v>4535</v>
      </c>
      <c r="BL5382" s="137">
        <f t="shared" si="780"/>
        <v>29.017599999997849</v>
      </c>
      <c r="BM5382" s="137">
        <f t="shared" si="781"/>
        <v>1.4362158539457003E-4</v>
      </c>
      <c r="BN5382" s="137">
        <f t="shared" si="782"/>
        <v>3.8546567041863856E-7</v>
      </c>
      <c r="BO5382" s="137">
        <f t="shared" si="783"/>
        <v>3.8546567041863856E-7</v>
      </c>
      <c r="BP5382" s="137" t="str">
        <f t="shared" si="779"/>
        <v/>
      </c>
    </row>
    <row r="5383" spans="63:68" ht="20.100000000000001" customHeight="1" x14ac:dyDescent="0.25">
      <c r="BK5383" s="137">
        <v>4536</v>
      </c>
      <c r="BL5383" s="137">
        <f t="shared" si="780"/>
        <v>29.023999999997848</v>
      </c>
      <c r="BM5383" s="137">
        <f t="shared" si="781"/>
        <v>1.4323611972415139E-4</v>
      </c>
      <c r="BN5383" s="137">
        <f t="shared" si="782"/>
        <v>3.8444602612060729E-7</v>
      </c>
      <c r="BO5383" s="137">
        <f t="shared" si="783"/>
        <v>3.8444602612060729E-7</v>
      </c>
      <c r="BP5383" s="137" t="str">
        <f t="shared" si="779"/>
        <v/>
      </c>
    </row>
    <row r="5384" spans="63:68" ht="20.100000000000001" customHeight="1" x14ac:dyDescent="0.25">
      <c r="BK5384" s="137">
        <v>4537</v>
      </c>
      <c r="BL5384" s="137">
        <f t="shared" si="780"/>
        <v>29.030399999997847</v>
      </c>
      <c r="BM5384" s="137">
        <f t="shared" si="781"/>
        <v>1.4285167369803078E-4</v>
      </c>
      <c r="BN5384" s="137">
        <f t="shared" si="782"/>
        <v>3.8342903241488677E-7</v>
      </c>
      <c r="BO5384" s="137">
        <f t="shared" si="783"/>
        <v>3.8342903241488677E-7</v>
      </c>
      <c r="BP5384" s="137" t="str">
        <f t="shared" si="779"/>
        <v/>
      </c>
    </row>
    <row r="5385" spans="63:68" ht="20.100000000000001" customHeight="1" x14ac:dyDescent="0.25">
      <c r="BK5385" s="137">
        <v>4538</v>
      </c>
      <c r="BL5385" s="137">
        <f t="shared" si="780"/>
        <v>29.036799999997847</v>
      </c>
      <c r="BM5385" s="137">
        <f t="shared" si="781"/>
        <v>1.424682446656159E-4</v>
      </c>
      <c r="BN5385" s="137">
        <f t="shared" si="782"/>
        <v>3.8241468255668237E-7</v>
      </c>
      <c r="BO5385" s="137">
        <f t="shared" si="783"/>
        <v>3.8241468255668237E-7</v>
      </c>
      <c r="BP5385" s="137" t="str">
        <f t="shared" si="779"/>
        <v/>
      </c>
    </row>
    <row r="5386" spans="63:68" ht="20.100000000000001" customHeight="1" x14ac:dyDescent="0.25">
      <c r="BK5386" s="137">
        <v>4539</v>
      </c>
      <c r="BL5386" s="137">
        <f t="shared" si="780"/>
        <v>29.043199999997846</v>
      </c>
      <c r="BM5386" s="137">
        <f t="shared" si="781"/>
        <v>1.4208582998305922E-4</v>
      </c>
      <c r="BN5386" s="137">
        <f t="shared" si="782"/>
        <v>3.8140296981830279E-7</v>
      </c>
      <c r="BO5386" s="137">
        <f t="shared" si="783"/>
        <v>3.8140296981830279E-7</v>
      </c>
      <c r="BP5386" s="137" t="str">
        <f t="shared" si="779"/>
        <v/>
      </c>
    </row>
    <row r="5387" spans="63:68" ht="20.100000000000001" customHeight="1" x14ac:dyDescent="0.25">
      <c r="BK5387" s="137">
        <v>4540</v>
      </c>
      <c r="BL5387" s="137">
        <f t="shared" si="780"/>
        <v>29.049599999997845</v>
      </c>
      <c r="BM5387" s="137">
        <f t="shared" si="781"/>
        <v>1.4170442701324091E-4</v>
      </c>
      <c r="BN5387" s="137">
        <f t="shared" si="782"/>
        <v>3.8039388748943104E-7</v>
      </c>
      <c r="BO5387" s="137">
        <f t="shared" si="783"/>
        <v>3.8039388748943104E-7</v>
      </c>
      <c r="BP5387" s="137" t="str">
        <f t="shared" si="779"/>
        <v/>
      </c>
    </row>
    <row r="5388" spans="63:68" ht="20.100000000000001" customHeight="1" x14ac:dyDescent="0.25">
      <c r="BK5388" s="137">
        <v>4541</v>
      </c>
      <c r="BL5388" s="137">
        <f t="shared" si="780"/>
        <v>29.055999999997844</v>
      </c>
      <c r="BM5388" s="137">
        <f t="shared" si="781"/>
        <v>1.4132403312575148E-4</v>
      </c>
      <c r="BN5388" s="137">
        <f t="shared" si="782"/>
        <v>3.7938742887473923E-7</v>
      </c>
      <c r="BO5388" s="137">
        <f t="shared" si="783"/>
        <v>3.7938742887473923E-7</v>
      </c>
      <c r="BP5388" s="137" t="str">
        <f t="shared" si="779"/>
        <v/>
      </c>
    </row>
    <row r="5389" spans="63:68" ht="20.100000000000001" customHeight="1" x14ac:dyDescent="0.25">
      <c r="BK5389" s="137">
        <v>4542</v>
      </c>
      <c r="BL5389" s="137">
        <f t="shared" si="780"/>
        <v>29.062399999997844</v>
      </c>
      <c r="BM5389" s="137">
        <f t="shared" si="781"/>
        <v>1.4094464569687674E-4</v>
      </c>
      <c r="BN5389" s="137">
        <f t="shared" si="782"/>
        <v>3.7838358729673461E-7</v>
      </c>
      <c r="BO5389" s="137">
        <f t="shared" si="783"/>
        <v>3.7838358729673461E-7</v>
      </c>
      <c r="BP5389" s="137" t="str">
        <f t="shared" si="779"/>
        <v/>
      </c>
    </row>
    <row r="5390" spans="63:68" ht="20.100000000000001" customHeight="1" x14ac:dyDescent="0.25">
      <c r="BK5390" s="137">
        <v>4543</v>
      </c>
      <c r="BL5390" s="137">
        <f t="shared" si="780"/>
        <v>29.068799999997843</v>
      </c>
      <c r="BM5390" s="137">
        <f t="shared" si="781"/>
        <v>1.4056626210958001E-4</v>
      </c>
      <c r="BN5390" s="137">
        <f t="shared" si="782"/>
        <v>3.7738235609494639E-7</v>
      </c>
      <c r="BO5390" s="137">
        <f t="shared" si="783"/>
        <v>3.7738235609494639E-7</v>
      </c>
      <c r="BP5390" s="137" t="str">
        <f t="shared" si="779"/>
        <v/>
      </c>
    </row>
    <row r="5391" spans="63:68" ht="20.100000000000001" customHeight="1" x14ac:dyDescent="0.25">
      <c r="BK5391" s="137">
        <v>4544</v>
      </c>
      <c r="BL5391" s="137">
        <f t="shared" si="780"/>
        <v>29.075199999997842</v>
      </c>
      <c r="BM5391" s="137">
        <f t="shared" si="781"/>
        <v>1.4018887975348506E-4</v>
      </c>
      <c r="BN5391" s="137">
        <f t="shared" si="782"/>
        <v>3.7638372862321525E-7</v>
      </c>
      <c r="BO5391" s="137">
        <f t="shared" si="783"/>
        <v>3.7638372862321525E-7</v>
      </c>
      <c r="BP5391" s="137" t="str">
        <f t="shared" si="779"/>
        <v/>
      </c>
    </row>
    <row r="5392" spans="63:68" ht="20.100000000000001" customHeight="1" x14ac:dyDescent="0.25">
      <c r="BK5392" s="137">
        <v>4545</v>
      </c>
      <c r="BL5392" s="137">
        <f t="shared" si="780"/>
        <v>29.081599999997842</v>
      </c>
      <c r="BM5392" s="137">
        <f t="shared" si="781"/>
        <v>1.3981249602486185E-4</v>
      </c>
      <c r="BN5392" s="137">
        <f t="shared" si="782"/>
        <v>3.7538769825408436E-7</v>
      </c>
      <c r="BO5392" s="137">
        <f t="shared" si="783"/>
        <v>3.7538769825408436E-7</v>
      </c>
      <c r="BP5392" s="137" t="str">
        <f t="shared" ref="BP5392:BP5455" si="784">IF($BM5392&lt;(1-$BI$860),$BN5392,"")</f>
        <v/>
      </c>
    </row>
    <row r="5393" spans="63:68" ht="20.100000000000001" customHeight="1" x14ac:dyDescent="0.25">
      <c r="BK5393" s="137">
        <v>4546</v>
      </c>
      <c r="BL5393" s="137">
        <f t="shared" si="780"/>
        <v>29.087999999997841</v>
      </c>
      <c r="BM5393" s="137">
        <f t="shared" si="781"/>
        <v>1.3943710832660776E-4</v>
      </c>
      <c r="BN5393" s="137">
        <f t="shared" si="782"/>
        <v>3.7439425837592624E-7</v>
      </c>
      <c r="BO5393" s="137">
        <f t="shared" si="783"/>
        <v>3.7439425837592624E-7</v>
      </c>
      <c r="BP5393" s="137" t="str">
        <f t="shared" si="784"/>
        <v/>
      </c>
    </row>
    <row r="5394" spans="63:68" ht="20.100000000000001" customHeight="1" x14ac:dyDescent="0.25">
      <c r="BK5394" s="137">
        <v>4547</v>
      </c>
      <c r="BL5394" s="137">
        <f t="shared" si="780"/>
        <v>29.09439999999784</v>
      </c>
      <c r="BM5394" s="137">
        <f t="shared" si="781"/>
        <v>1.3906271406823184E-4</v>
      </c>
      <c r="BN5394" s="137">
        <f t="shared" si="782"/>
        <v>3.7340340239245488E-7</v>
      </c>
      <c r="BO5394" s="137">
        <f t="shared" si="783"/>
        <v>3.7340340239245488E-7</v>
      </c>
      <c r="BP5394" s="137" t="str">
        <f t="shared" si="784"/>
        <v/>
      </c>
    </row>
    <row r="5395" spans="63:68" ht="20.100000000000001" customHeight="1" x14ac:dyDescent="0.25">
      <c r="BK5395" s="137">
        <v>4548</v>
      </c>
      <c r="BL5395" s="137">
        <f t="shared" si="780"/>
        <v>29.10079999999784</v>
      </c>
      <c r="BM5395" s="137">
        <f t="shared" si="781"/>
        <v>1.3868931066583938E-4</v>
      </c>
      <c r="BN5395" s="137">
        <f t="shared" si="782"/>
        <v>3.7241512372502964E-7</v>
      </c>
      <c r="BO5395" s="137">
        <f t="shared" si="783"/>
        <v>3.7241512372502964E-7</v>
      </c>
      <c r="BP5395" s="137" t="str">
        <f t="shared" si="784"/>
        <v/>
      </c>
    </row>
    <row r="5396" spans="63:68" ht="20.100000000000001" customHeight="1" x14ac:dyDescent="0.25">
      <c r="BK5396" s="137">
        <v>4549</v>
      </c>
      <c r="BL5396" s="137">
        <f t="shared" si="780"/>
        <v>29.107199999997839</v>
      </c>
      <c r="BM5396" s="137">
        <f t="shared" si="781"/>
        <v>1.3831689554211435E-4</v>
      </c>
      <c r="BN5396" s="137">
        <f t="shared" si="782"/>
        <v>3.7142941581064953E-7</v>
      </c>
      <c r="BO5396" s="137">
        <f t="shared" si="783"/>
        <v>3.7142941581064953E-7</v>
      </c>
      <c r="BP5396" s="137" t="str">
        <f t="shared" si="784"/>
        <v/>
      </c>
    </row>
    <row r="5397" spans="63:68" ht="20.100000000000001" customHeight="1" x14ac:dyDescent="0.25">
      <c r="BK5397" s="137">
        <v>4550</v>
      </c>
      <c r="BL5397" s="137">
        <f t="shared" si="780"/>
        <v>29.113599999997838</v>
      </c>
      <c r="BM5397" s="137">
        <f t="shared" si="781"/>
        <v>1.379454661263037E-4</v>
      </c>
      <c r="BN5397" s="137">
        <f t="shared" si="782"/>
        <v>3.7044627210314576E-7</v>
      </c>
      <c r="BO5397" s="137">
        <f t="shared" si="783"/>
        <v>3.7044627210314576E-7</v>
      </c>
      <c r="BP5397" s="137" t="str">
        <f t="shared" si="784"/>
        <v/>
      </c>
    </row>
    <row r="5398" spans="63:68" ht="20.100000000000001" customHeight="1" x14ac:dyDescent="0.25">
      <c r="BK5398" s="137">
        <v>4551</v>
      </c>
      <c r="BL5398" s="137">
        <f t="shared" si="780"/>
        <v>29.119999999997837</v>
      </c>
      <c r="BM5398" s="137">
        <f t="shared" si="781"/>
        <v>1.3757501985420056E-4</v>
      </c>
      <c r="BN5398" s="137">
        <f t="shared" si="782"/>
        <v>3.6946568607160971E-7</v>
      </c>
      <c r="BO5398" s="137">
        <f t="shared" si="783"/>
        <v>3.6946568607160971E-7</v>
      </c>
      <c r="BP5398" s="137" t="str">
        <f t="shared" si="784"/>
        <v/>
      </c>
    </row>
    <row r="5399" spans="63:68" ht="20.100000000000001" customHeight="1" x14ac:dyDescent="0.25">
      <c r="BK5399" s="137">
        <v>4552</v>
      </c>
      <c r="BL5399" s="137">
        <f t="shared" si="780"/>
        <v>29.126399999997837</v>
      </c>
      <c r="BM5399" s="137">
        <f t="shared" si="781"/>
        <v>1.3720555416812895E-4</v>
      </c>
      <c r="BN5399" s="137">
        <f t="shared" si="782"/>
        <v>3.684876512020192E-7</v>
      </c>
      <c r="BO5399" s="137">
        <f t="shared" si="783"/>
        <v>3.684876512020192E-7</v>
      </c>
      <c r="BP5399" s="137" t="str">
        <f t="shared" si="784"/>
        <v/>
      </c>
    </row>
    <row r="5400" spans="63:68" ht="20.100000000000001" customHeight="1" x14ac:dyDescent="0.25">
      <c r="BK5400" s="137">
        <v>4553</v>
      </c>
      <c r="BL5400" s="137">
        <f t="shared" si="780"/>
        <v>29.132799999997836</v>
      </c>
      <c r="BM5400" s="137">
        <f t="shared" si="781"/>
        <v>1.3683706651692693E-4</v>
      </c>
      <c r="BN5400" s="137">
        <f t="shared" si="782"/>
        <v>3.6751216099691324E-7</v>
      </c>
      <c r="BO5400" s="137">
        <f t="shared" si="783"/>
        <v>3.6751216099691324E-7</v>
      </c>
      <c r="BP5400" s="137" t="str">
        <f t="shared" si="784"/>
        <v/>
      </c>
    </row>
    <row r="5401" spans="63:68" ht="20.100000000000001" customHeight="1" x14ac:dyDescent="0.25">
      <c r="BK5401" s="137">
        <v>4554</v>
      </c>
      <c r="BL5401" s="137">
        <f t="shared" si="780"/>
        <v>29.139199999997835</v>
      </c>
      <c r="BM5401" s="137">
        <f t="shared" si="781"/>
        <v>1.3646955435593001E-4</v>
      </c>
      <c r="BN5401" s="137">
        <f t="shared" si="782"/>
        <v>3.6653920897346758E-7</v>
      </c>
      <c r="BO5401" s="137">
        <f t="shared" si="783"/>
        <v>3.6653920897346758E-7</v>
      </c>
      <c r="BP5401" s="137" t="str">
        <f t="shared" si="784"/>
        <v/>
      </c>
    </row>
    <row r="5402" spans="63:68" ht="20.100000000000001" customHeight="1" x14ac:dyDescent="0.25">
      <c r="BK5402" s="137">
        <v>4555</v>
      </c>
      <c r="BL5402" s="137">
        <f t="shared" si="780"/>
        <v>29.145599999997835</v>
      </c>
      <c r="BM5402" s="137">
        <f t="shared" si="781"/>
        <v>1.3610301514695655E-4</v>
      </c>
      <c r="BN5402" s="137">
        <f t="shared" si="782"/>
        <v>3.6556878866688281E-7</v>
      </c>
      <c r="BO5402" s="137">
        <f t="shared" si="783"/>
        <v>3.6556878866688281E-7</v>
      </c>
      <c r="BP5402" s="137" t="str">
        <f t="shared" si="784"/>
        <v/>
      </c>
    </row>
    <row r="5403" spans="63:68" ht="20.100000000000001" customHeight="1" x14ac:dyDescent="0.25">
      <c r="BK5403" s="137">
        <v>4556</v>
      </c>
      <c r="BL5403" s="137">
        <f t="shared" si="780"/>
        <v>29.151999999997834</v>
      </c>
      <c r="BM5403" s="137">
        <f t="shared" si="781"/>
        <v>1.3573744635828966E-4</v>
      </c>
      <c r="BN5403" s="137">
        <f t="shared" si="782"/>
        <v>3.646008936266168E-7</v>
      </c>
      <c r="BO5403" s="137">
        <f t="shared" si="783"/>
        <v>3.646008936266168E-7</v>
      </c>
      <c r="BP5403" s="137" t="str">
        <f t="shared" si="784"/>
        <v/>
      </c>
    </row>
    <row r="5404" spans="63:68" ht="20.100000000000001" customHeight="1" x14ac:dyDescent="0.25">
      <c r="BK5404" s="137">
        <v>4557</v>
      </c>
      <c r="BL5404" s="137">
        <f t="shared" si="780"/>
        <v>29.158399999997833</v>
      </c>
      <c r="BM5404" s="137">
        <f t="shared" si="781"/>
        <v>1.3537284546466305E-4</v>
      </c>
      <c r="BN5404" s="137">
        <f t="shared" si="782"/>
        <v>3.636355174193391E-7</v>
      </c>
      <c r="BO5404" s="137">
        <f t="shared" si="783"/>
        <v>3.636355174193391E-7</v>
      </c>
      <c r="BP5404" s="137" t="str">
        <f t="shared" si="784"/>
        <v/>
      </c>
    </row>
    <row r="5405" spans="63:68" ht="20.100000000000001" customHeight="1" x14ac:dyDescent="0.25">
      <c r="BK5405" s="137">
        <v>4558</v>
      </c>
      <c r="BL5405" s="137">
        <f t="shared" si="780"/>
        <v>29.164799999997832</v>
      </c>
      <c r="BM5405" s="137">
        <f t="shared" si="781"/>
        <v>1.3500920994724371E-4</v>
      </c>
      <c r="BN5405" s="137">
        <f t="shared" si="782"/>
        <v>3.6267265362746734E-7</v>
      </c>
      <c r="BO5405" s="137">
        <f t="shared" si="783"/>
        <v>3.6267265362746734E-7</v>
      </c>
      <c r="BP5405" s="137" t="str">
        <f t="shared" si="784"/>
        <v/>
      </c>
    </row>
    <row r="5406" spans="63:68" ht="20.100000000000001" customHeight="1" x14ac:dyDescent="0.25">
      <c r="BK5406" s="137">
        <v>4559</v>
      </c>
      <c r="BL5406" s="137">
        <f t="shared" si="780"/>
        <v>29.171199999997832</v>
      </c>
      <c r="BM5406" s="137">
        <f t="shared" si="781"/>
        <v>1.3464653729361624E-4</v>
      </c>
      <c r="BN5406" s="137">
        <f t="shared" si="782"/>
        <v>3.6171229584792031E-7</v>
      </c>
      <c r="BO5406" s="137">
        <f t="shared" si="783"/>
        <v>3.6171229584792031E-7</v>
      </c>
      <c r="BP5406" s="137" t="str">
        <f t="shared" si="784"/>
        <v/>
      </c>
    </row>
    <row r="5407" spans="63:68" ht="20.100000000000001" customHeight="1" x14ac:dyDescent="0.25">
      <c r="BK5407" s="137">
        <v>4560</v>
      </c>
      <c r="BL5407" s="137">
        <f t="shared" si="780"/>
        <v>29.177599999997831</v>
      </c>
      <c r="BM5407" s="137">
        <f t="shared" si="781"/>
        <v>1.3428482499776832E-4</v>
      </c>
      <c r="BN5407" s="137">
        <f t="shared" si="782"/>
        <v>3.6075443769634642E-7</v>
      </c>
      <c r="BO5407" s="137">
        <f t="shared" si="783"/>
        <v>3.6075443769634642E-7</v>
      </c>
      <c r="BP5407" s="137" t="str">
        <f t="shared" si="784"/>
        <v/>
      </c>
    </row>
    <row r="5408" spans="63:68" ht="20.100000000000001" customHeight="1" x14ac:dyDescent="0.25">
      <c r="BK5408" s="137">
        <v>4561</v>
      </c>
      <c r="BL5408" s="137">
        <f t="shared" si="780"/>
        <v>29.18399999999783</v>
      </c>
      <c r="BM5408" s="137">
        <f t="shared" si="781"/>
        <v>1.3392407056007197E-4</v>
      </c>
      <c r="BN5408" s="137">
        <f t="shared" si="782"/>
        <v>3.5979907280126898E-7</v>
      </c>
      <c r="BO5408" s="137">
        <f t="shared" si="783"/>
        <v>3.5979907280126898E-7</v>
      </c>
      <c r="BP5408" s="137" t="str">
        <f t="shared" si="784"/>
        <v/>
      </c>
    </row>
    <row r="5409" spans="63:68" ht="20.100000000000001" customHeight="1" x14ac:dyDescent="0.25">
      <c r="BK5409" s="137">
        <v>4562</v>
      </c>
      <c r="BL5409" s="137">
        <f t="shared" si="780"/>
        <v>29.19039999999783</v>
      </c>
      <c r="BM5409" s="137">
        <f t="shared" si="781"/>
        <v>1.335642714872707E-4</v>
      </c>
      <c r="BN5409" s="137">
        <f t="shared" si="782"/>
        <v>3.5884619480899219E-7</v>
      </c>
      <c r="BO5409" s="137">
        <f t="shared" si="783"/>
        <v>3.5884619480899219E-7</v>
      </c>
      <c r="BP5409" s="137" t="str">
        <f t="shared" si="784"/>
        <v/>
      </c>
    </row>
    <row r="5410" spans="63:68" ht="20.100000000000001" customHeight="1" x14ac:dyDescent="0.25">
      <c r="BK5410" s="137">
        <v>4563</v>
      </c>
      <c r="BL5410" s="137">
        <f t="shared" si="780"/>
        <v>29.196799999997829</v>
      </c>
      <c r="BM5410" s="137">
        <f t="shared" si="781"/>
        <v>1.3320542529246171E-4</v>
      </c>
      <c r="BN5410" s="137">
        <f t="shared" si="782"/>
        <v>3.5789579738102623E-7</v>
      </c>
      <c r="BO5410" s="137">
        <f t="shared" si="783"/>
        <v>3.5789579738102623E-7</v>
      </c>
      <c r="BP5410" s="137" t="str">
        <f t="shared" si="784"/>
        <v/>
      </c>
    </row>
    <row r="5411" spans="63:68" ht="20.100000000000001" customHeight="1" x14ac:dyDescent="0.25">
      <c r="BK5411" s="137">
        <v>4564</v>
      </c>
      <c r="BL5411" s="137">
        <f t="shared" si="780"/>
        <v>29.203199999997828</v>
      </c>
      <c r="BM5411" s="137">
        <f t="shared" si="781"/>
        <v>1.3284752949508069E-4</v>
      </c>
      <c r="BN5411" s="137">
        <f t="shared" si="782"/>
        <v>3.5694787419387032E-7</v>
      </c>
      <c r="BO5411" s="137">
        <f t="shared" si="783"/>
        <v>3.5694787419387032E-7</v>
      </c>
      <c r="BP5411" s="137" t="str">
        <f t="shared" si="784"/>
        <v/>
      </c>
    </row>
    <row r="5412" spans="63:68" ht="20.100000000000001" customHeight="1" x14ac:dyDescent="0.25">
      <c r="BK5412" s="137">
        <v>4565</v>
      </c>
      <c r="BL5412" s="137">
        <f t="shared" si="780"/>
        <v>29.209599999997828</v>
      </c>
      <c r="BM5412" s="137">
        <f t="shared" si="781"/>
        <v>1.3249058162088682E-4</v>
      </c>
      <c r="BN5412" s="137">
        <f t="shared" si="782"/>
        <v>3.560024189409915E-7</v>
      </c>
      <c r="BO5412" s="137">
        <f t="shared" si="783"/>
        <v>3.560024189409915E-7</v>
      </c>
      <c r="BP5412" s="137" t="str">
        <f t="shared" si="784"/>
        <v/>
      </c>
    </row>
    <row r="5413" spans="63:68" ht="20.100000000000001" customHeight="1" x14ac:dyDescent="0.25">
      <c r="BK5413" s="137">
        <v>4566</v>
      </c>
      <c r="BL5413" s="137">
        <f t="shared" ref="BL5413:BL5476" si="785">BL5412+$BO$845</f>
        <v>29.215999999997827</v>
      </c>
      <c r="BM5413" s="137">
        <f t="shared" ref="BM5413:BM5476" si="786">_xlfn.CHISQ.DIST.RT(BL5413,7)</f>
        <v>1.3213457920194582E-4</v>
      </c>
      <c r="BN5413" s="137">
        <f t="shared" ref="BN5413:BN5476" si="787">BM5413-BM5414</f>
        <v>3.5505942533041218E-7</v>
      </c>
      <c r="BO5413" s="137">
        <f t="shared" ref="BO5413:BO5476" si="788">IF(BM5413&lt;(1-$BI$852),BN5413,"")</f>
        <v>3.5505942533041218E-7</v>
      </c>
      <c r="BP5413" s="137" t="str">
        <f t="shared" si="784"/>
        <v/>
      </c>
    </row>
    <row r="5414" spans="63:68" ht="20.100000000000001" customHeight="1" x14ac:dyDescent="0.25">
      <c r="BK5414" s="137">
        <v>4567</v>
      </c>
      <c r="BL5414" s="137">
        <f t="shared" si="785"/>
        <v>29.222399999997826</v>
      </c>
      <c r="BM5414" s="137">
        <f t="shared" si="786"/>
        <v>1.3177951977661541E-4</v>
      </c>
      <c r="BN5414" s="137">
        <f t="shared" si="787"/>
        <v>3.5411888708685151E-7</v>
      </c>
      <c r="BO5414" s="137">
        <f t="shared" si="788"/>
        <v>3.5411888708685151E-7</v>
      </c>
      <c r="BP5414" s="137" t="str">
        <f t="shared" si="784"/>
        <v/>
      </c>
    </row>
    <row r="5415" spans="63:68" ht="20.100000000000001" customHeight="1" x14ac:dyDescent="0.25">
      <c r="BK5415" s="137">
        <v>4568</v>
      </c>
      <c r="BL5415" s="137">
        <f t="shared" si="785"/>
        <v>29.228799999997825</v>
      </c>
      <c r="BM5415" s="137">
        <f t="shared" si="786"/>
        <v>1.3142540088952856E-4</v>
      </c>
      <c r="BN5415" s="137">
        <f t="shared" si="787"/>
        <v>3.5318079794955694E-7</v>
      </c>
      <c r="BO5415" s="137">
        <f t="shared" si="788"/>
        <v>3.5318079794955694E-7</v>
      </c>
      <c r="BP5415" s="137" t="str">
        <f t="shared" si="784"/>
        <v/>
      </c>
    </row>
    <row r="5416" spans="63:68" ht="20.100000000000001" customHeight="1" x14ac:dyDescent="0.25">
      <c r="BK5416" s="137">
        <v>4569</v>
      </c>
      <c r="BL5416" s="137">
        <f t="shared" si="785"/>
        <v>29.235199999997825</v>
      </c>
      <c r="BM5416" s="137">
        <f t="shared" si="786"/>
        <v>1.31072220091579E-4</v>
      </c>
      <c r="BN5416" s="137">
        <f t="shared" si="787"/>
        <v>3.5224515167384921E-7</v>
      </c>
      <c r="BO5416" s="137">
        <f t="shared" si="788"/>
        <v>3.5224515167384921E-7</v>
      </c>
      <c r="BP5416" s="137" t="str">
        <f t="shared" si="784"/>
        <v/>
      </c>
    </row>
    <row r="5417" spans="63:68" ht="20.100000000000001" customHeight="1" x14ac:dyDescent="0.25">
      <c r="BK5417" s="137">
        <v>4570</v>
      </c>
      <c r="BL5417" s="137">
        <f t="shared" si="785"/>
        <v>29.241599999997824</v>
      </c>
      <c r="BM5417" s="137">
        <f t="shared" si="786"/>
        <v>1.3071997493990515E-4</v>
      </c>
      <c r="BN5417" s="137">
        <f t="shared" si="787"/>
        <v>3.5131194203020079E-7</v>
      </c>
      <c r="BO5417" s="137">
        <f t="shared" si="788"/>
        <v>3.5131194203020079E-7</v>
      </c>
      <c r="BP5417" s="137" t="str">
        <f t="shared" si="784"/>
        <v/>
      </c>
    </row>
    <row r="5418" spans="63:68" ht="20.100000000000001" customHeight="1" x14ac:dyDescent="0.25">
      <c r="BK5418" s="137">
        <v>4571</v>
      </c>
      <c r="BL5418" s="137">
        <f t="shared" si="785"/>
        <v>29.247999999997823</v>
      </c>
      <c r="BM5418" s="137">
        <f t="shared" si="786"/>
        <v>1.3036866299787495E-4</v>
      </c>
      <c r="BN5418" s="137">
        <f t="shared" si="787"/>
        <v>3.5038116280564535E-7</v>
      </c>
      <c r="BO5418" s="137">
        <f t="shared" si="788"/>
        <v>3.5038116280564535E-7</v>
      </c>
      <c r="BP5418" s="137" t="str">
        <f t="shared" si="784"/>
        <v/>
      </c>
    </row>
    <row r="5419" spans="63:68" ht="20.100000000000001" customHeight="1" x14ac:dyDescent="0.25">
      <c r="BK5419" s="137">
        <v>4572</v>
      </c>
      <c r="BL5419" s="137">
        <f t="shared" si="785"/>
        <v>29.254399999997823</v>
      </c>
      <c r="BM5419" s="137">
        <f t="shared" si="786"/>
        <v>1.3001828183506931E-4</v>
      </c>
      <c r="BN5419" s="137">
        <f t="shared" si="787"/>
        <v>3.4945280780095882E-7</v>
      </c>
      <c r="BO5419" s="137">
        <f t="shared" si="788"/>
        <v>3.4945280780095882E-7</v>
      </c>
      <c r="BP5419" s="137" t="str">
        <f t="shared" si="784"/>
        <v/>
      </c>
    </row>
    <row r="5420" spans="63:68" ht="20.100000000000001" customHeight="1" x14ac:dyDescent="0.25">
      <c r="BK5420" s="137">
        <v>4573</v>
      </c>
      <c r="BL5420" s="137">
        <f t="shared" si="785"/>
        <v>29.260799999997822</v>
      </c>
      <c r="BM5420" s="137">
        <f t="shared" si="786"/>
        <v>1.2966882902726835E-4</v>
      </c>
      <c r="BN5420" s="137">
        <f t="shared" si="787"/>
        <v>3.4852687083399328E-7</v>
      </c>
      <c r="BO5420" s="137">
        <f t="shared" si="788"/>
        <v>3.4852687083399328E-7</v>
      </c>
      <c r="BP5420" s="137" t="str">
        <f t="shared" si="784"/>
        <v/>
      </c>
    </row>
    <row r="5421" spans="63:68" ht="20.100000000000001" customHeight="1" x14ac:dyDescent="0.25">
      <c r="BK5421" s="137">
        <v>4574</v>
      </c>
      <c r="BL5421" s="137">
        <f t="shared" si="785"/>
        <v>29.267199999997821</v>
      </c>
      <c r="BM5421" s="137">
        <f t="shared" si="786"/>
        <v>1.2932030215643436E-4</v>
      </c>
      <c r="BN5421" s="137">
        <f t="shared" si="787"/>
        <v>3.4760334573609919E-7</v>
      </c>
      <c r="BO5421" s="137">
        <f t="shared" si="788"/>
        <v>3.4760334573609919E-7</v>
      </c>
      <c r="BP5421" s="137" t="str">
        <f t="shared" si="784"/>
        <v/>
      </c>
    </row>
    <row r="5422" spans="63:68" ht="20.100000000000001" customHeight="1" x14ac:dyDescent="0.25">
      <c r="BK5422" s="137">
        <v>4575</v>
      </c>
      <c r="BL5422" s="137">
        <f t="shared" si="785"/>
        <v>29.27359999999782</v>
      </c>
      <c r="BM5422" s="137">
        <f t="shared" si="786"/>
        <v>1.2897269881069826E-4</v>
      </c>
      <c r="BN5422" s="137">
        <f t="shared" si="787"/>
        <v>3.4668222635613681E-7</v>
      </c>
      <c r="BO5422" s="137">
        <f t="shared" si="788"/>
        <v>3.4668222635613681E-7</v>
      </c>
      <c r="BP5422" s="137" t="str">
        <f t="shared" si="784"/>
        <v/>
      </c>
    </row>
    <row r="5423" spans="63:68" ht="20.100000000000001" customHeight="1" x14ac:dyDescent="0.25">
      <c r="BK5423" s="137">
        <v>4576</v>
      </c>
      <c r="BL5423" s="137">
        <f t="shared" si="785"/>
        <v>29.27999999999782</v>
      </c>
      <c r="BM5423" s="137">
        <f t="shared" si="786"/>
        <v>1.2862601658434212E-4</v>
      </c>
      <c r="BN5423" s="137">
        <f t="shared" si="787"/>
        <v>3.4576350655641055E-7</v>
      </c>
      <c r="BO5423" s="137">
        <f t="shared" si="788"/>
        <v>3.4576350655641055E-7</v>
      </c>
      <c r="BP5423" s="137" t="str">
        <f t="shared" si="784"/>
        <v/>
      </c>
    </row>
    <row r="5424" spans="63:68" ht="20.100000000000001" customHeight="1" x14ac:dyDescent="0.25">
      <c r="BK5424" s="137">
        <v>4577</v>
      </c>
      <c r="BL5424" s="137">
        <f t="shared" si="785"/>
        <v>29.286399999997819</v>
      </c>
      <c r="BM5424" s="137">
        <f t="shared" si="786"/>
        <v>1.2828025307778571E-4</v>
      </c>
      <c r="BN5424" s="137">
        <f t="shared" si="787"/>
        <v>3.4484718021518968E-7</v>
      </c>
      <c r="BO5424" s="137">
        <f t="shared" si="788"/>
        <v>3.4484718021518968E-7</v>
      </c>
      <c r="BP5424" s="137" t="str">
        <f t="shared" si="784"/>
        <v/>
      </c>
    </row>
    <row r="5425" spans="63:68" ht="20.100000000000001" customHeight="1" x14ac:dyDescent="0.25">
      <c r="BK5425" s="137">
        <v>4578</v>
      </c>
      <c r="BL5425" s="137">
        <f t="shared" si="785"/>
        <v>29.292799999997818</v>
      </c>
      <c r="BM5425" s="137">
        <f t="shared" si="786"/>
        <v>1.2793540589757052E-4</v>
      </c>
      <c r="BN5425" s="137">
        <f t="shared" si="787"/>
        <v>3.4393324122654573E-7</v>
      </c>
      <c r="BO5425" s="137">
        <f t="shared" si="788"/>
        <v>3.4393324122654573E-7</v>
      </c>
      <c r="BP5425" s="137" t="str">
        <f t="shared" si="784"/>
        <v/>
      </c>
    </row>
    <row r="5426" spans="63:68" ht="20.100000000000001" customHeight="1" x14ac:dyDescent="0.25">
      <c r="BK5426" s="137">
        <v>4579</v>
      </c>
      <c r="BL5426" s="137">
        <f t="shared" si="785"/>
        <v>29.299199999997818</v>
      </c>
      <c r="BM5426" s="137">
        <f t="shared" si="786"/>
        <v>1.2759147265634397E-4</v>
      </c>
      <c r="BN5426" s="137">
        <f t="shared" si="787"/>
        <v>3.4302168349834667E-7</v>
      </c>
      <c r="BO5426" s="137">
        <f t="shared" si="788"/>
        <v>3.4302168349834667E-7</v>
      </c>
      <c r="BP5426" s="137" t="str">
        <f t="shared" si="784"/>
        <v/>
      </c>
    </row>
    <row r="5427" spans="63:68" ht="20.100000000000001" customHeight="1" x14ac:dyDescent="0.25">
      <c r="BK5427" s="137">
        <v>4580</v>
      </c>
      <c r="BL5427" s="137">
        <f t="shared" si="785"/>
        <v>29.305599999997817</v>
      </c>
      <c r="BM5427" s="137">
        <f t="shared" si="786"/>
        <v>1.2724845097284563E-4</v>
      </c>
      <c r="BN5427" s="137">
        <f t="shared" si="787"/>
        <v>3.4211250095480487E-7</v>
      </c>
      <c r="BO5427" s="137">
        <f t="shared" si="788"/>
        <v>3.4211250095480487E-7</v>
      </c>
      <c r="BP5427" s="137" t="str">
        <f t="shared" si="784"/>
        <v/>
      </c>
    </row>
    <row r="5428" spans="63:68" ht="20.100000000000001" customHeight="1" x14ac:dyDescent="0.25">
      <c r="BK5428" s="137">
        <v>4581</v>
      </c>
      <c r="BL5428" s="137">
        <f t="shared" si="785"/>
        <v>29.311999999997816</v>
      </c>
      <c r="BM5428" s="137">
        <f t="shared" si="786"/>
        <v>1.2690633847189082E-4</v>
      </c>
      <c r="BN5428" s="137">
        <f t="shared" si="787"/>
        <v>3.4120568753514885E-7</v>
      </c>
      <c r="BO5428" s="137">
        <f t="shared" si="788"/>
        <v>3.4120568753514885E-7</v>
      </c>
      <c r="BP5428" s="137" t="str">
        <f t="shared" si="784"/>
        <v/>
      </c>
    </row>
    <row r="5429" spans="63:68" ht="20.100000000000001" customHeight="1" x14ac:dyDescent="0.25">
      <c r="BK5429" s="137">
        <v>4582</v>
      </c>
      <c r="BL5429" s="137">
        <f t="shared" si="785"/>
        <v>29.318399999997816</v>
      </c>
      <c r="BM5429" s="137">
        <f t="shared" si="786"/>
        <v>1.2656513278435567E-4</v>
      </c>
      <c r="BN5429" s="137">
        <f t="shared" si="787"/>
        <v>3.4030123719237652E-7</v>
      </c>
      <c r="BO5429" s="137">
        <f t="shared" si="788"/>
        <v>3.4030123719237652E-7</v>
      </c>
      <c r="BP5429" s="137" t="str">
        <f t="shared" si="784"/>
        <v/>
      </c>
    </row>
    <row r="5430" spans="63:68" ht="20.100000000000001" customHeight="1" x14ac:dyDescent="0.25">
      <c r="BK5430" s="137">
        <v>4583</v>
      </c>
      <c r="BL5430" s="137">
        <f t="shared" si="785"/>
        <v>29.324799999997815</v>
      </c>
      <c r="BM5430" s="137">
        <f t="shared" si="786"/>
        <v>1.262248315471633E-4</v>
      </c>
      <c r="BN5430" s="137">
        <f t="shared" si="787"/>
        <v>3.3939914389607409E-7</v>
      </c>
      <c r="BO5430" s="137">
        <f t="shared" si="788"/>
        <v>3.3939914389607409E-7</v>
      </c>
      <c r="BP5430" s="137" t="str">
        <f t="shared" si="784"/>
        <v/>
      </c>
    </row>
    <row r="5431" spans="63:68" ht="20.100000000000001" customHeight="1" x14ac:dyDescent="0.25">
      <c r="BK5431" s="137">
        <v>4584</v>
      </c>
      <c r="BL5431" s="137">
        <f t="shared" si="785"/>
        <v>29.331199999997814</v>
      </c>
      <c r="BM5431" s="137">
        <f t="shared" si="786"/>
        <v>1.2588543240326722E-4</v>
      </c>
      <c r="BN5431" s="137">
        <f t="shared" si="787"/>
        <v>3.3849940163089816E-7</v>
      </c>
      <c r="BO5431" s="137">
        <f t="shared" si="788"/>
        <v>3.3849940163089816E-7</v>
      </c>
      <c r="BP5431" s="137" t="str">
        <f t="shared" si="784"/>
        <v/>
      </c>
    </row>
    <row r="5432" spans="63:68" ht="20.100000000000001" customHeight="1" x14ac:dyDescent="0.25">
      <c r="BK5432" s="137">
        <v>4585</v>
      </c>
      <c r="BL5432" s="137">
        <f t="shared" si="785"/>
        <v>29.337599999997813</v>
      </c>
      <c r="BM5432" s="137">
        <f t="shared" si="786"/>
        <v>1.2554693300163632E-4</v>
      </c>
      <c r="BN5432" s="137">
        <f t="shared" si="787"/>
        <v>3.3760200439381105E-7</v>
      </c>
      <c r="BO5432" s="137">
        <f t="shared" si="788"/>
        <v>3.3760200439381105E-7</v>
      </c>
      <c r="BP5432" s="137" t="str">
        <f t="shared" si="784"/>
        <v/>
      </c>
    </row>
    <row r="5433" spans="63:68" ht="20.100000000000001" customHeight="1" x14ac:dyDescent="0.25">
      <c r="BK5433" s="137">
        <v>4586</v>
      </c>
      <c r="BL5433" s="137">
        <f t="shared" si="785"/>
        <v>29.343999999997813</v>
      </c>
      <c r="BM5433" s="137">
        <f t="shared" si="786"/>
        <v>1.2520933099724251E-4</v>
      </c>
      <c r="BN5433" s="137">
        <f t="shared" si="787"/>
        <v>3.3670694620115517E-7</v>
      </c>
      <c r="BO5433" s="137">
        <f t="shared" si="788"/>
        <v>3.3670694620115517E-7</v>
      </c>
      <c r="BP5433" s="137" t="str">
        <f t="shared" si="784"/>
        <v/>
      </c>
    </row>
    <row r="5434" spans="63:68" ht="20.100000000000001" customHeight="1" x14ac:dyDescent="0.25">
      <c r="BK5434" s="137">
        <v>4587</v>
      </c>
      <c r="BL5434" s="137">
        <f t="shared" si="785"/>
        <v>29.350399999997812</v>
      </c>
      <c r="BM5434" s="137">
        <f t="shared" si="786"/>
        <v>1.2487262405104136E-4</v>
      </c>
      <c r="BN5434" s="137">
        <f t="shared" si="787"/>
        <v>3.358142210797355E-7</v>
      </c>
      <c r="BO5434" s="137">
        <f t="shared" si="788"/>
        <v>3.358142210797355E-7</v>
      </c>
      <c r="BP5434" s="137" t="str">
        <f t="shared" si="784"/>
        <v/>
      </c>
    </row>
    <row r="5435" spans="63:68" ht="20.100000000000001" customHeight="1" x14ac:dyDescent="0.25">
      <c r="BK5435" s="137">
        <v>4588</v>
      </c>
      <c r="BL5435" s="137">
        <f t="shared" si="785"/>
        <v>29.356799999997811</v>
      </c>
      <c r="BM5435" s="137">
        <f t="shared" si="786"/>
        <v>1.2453680982996162E-4</v>
      </c>
      <c r="BN5435" s="137">
        <f t="shared" si="787"/>
        <v>3.3492382307424634E-7</v>
      </c>
      <c r="BO5435" s="137">
        <f t="shared" si="788"/>
        <v>3.3492382307424634E-7</v>
      </c>
      <c r="BP5435" s="137" t="str">
        <f t="shared" si="784"/>
        <v/>
      </c>
    </row>
    <row r="5436" spans="63:68" ht="20.100000000000001" customHeight="1" x14ac:dyDescent="0.25">
      <c r="BK5436" s="137">
        <v>4589</v>
      </c>
      <c r="BL5436" s="137">
        <f t="shared" si="785"/>
        <v>29.363199999997811</v>
      </c>
      <c r="BM5436" s="137">
        <f t="shared" si="786"/>
        <v>1.2420188600688738E-4</v>
      </c>
      <c r="BN5436" s="137">
        <f t="shared" si="787"/>
        <v>3.3403574624193163E-7</v>
      </c>
      <c r="BO5436" s="137">
        <f t="shared" si="788"/>
        <v>3.3403574624193163E-7</v>
      </c>
      <c r="BP5436" s="137" t="str">
        <f t="shared" si="784"/>
        <v/>
      </c>
    </row>
    <row r="5437" spans="63:68" ht="20.100000000000001" customHeight="1" x14ac:dyDescent="0.25">
      <c r="BK5437" s="137">
        <v>4590</v>
      </c>
      <c r="BL5437" s="137">
        <f t="shared" si="785"/>
        <v>29.36959999999781</v>
      </c>
      <c r="BM5437" s="137">
        <f t="shared" si="786"/>
        <v>1.2386785026064544E-4</v>
      </c>
      <c r="BN5437" s="137">
        <f t="shared" si="787"/>
        <v>3.3314998465792467E-7</v>
      </c>
      <c r="BO5437" s="137">
        <f t="shared" si="788"/>
        <v>3.3314998465792467E-7</v>
      </c>
      <c r="BP5437" s="137" t="str">
        <f t="shared" si="784"/>
        <v/>
      </c>
    </row>
    <row r="5438" spans="63:68" ht="20.100000000000001" customHeight="1" x14ac:dyDescent="0.25">
      <c r="BK5438" s="137">
        <v>4591</v>
      </c>
      <c r="BL5438" s="137">
        <f t="shared" si="785"/>
        <v>29.375999999997809</v>
      </c>
      <c r="BM5438" s="137">
        <f t="shared" si="786"/>
        <v>1.2353470027598752E-4</v>
      </c>
      <c r="BN5438" s="137">
        <f t="shared" si="787"/>
        <v>3.3226653240763155E-7</v>
      </c>
      <c r="BO5438" s="137">
        <f t="shared" si="788"/>
        <v>3.3226653240763155E-7</v>
      </c>
      <c r="BP5438" s="137" t="str">
        <f t="shared" si="784"/>
        <v/>
      </c>
    </row>
    <row r="5439" spans="63:68" ht="20.100000000000001" customHeight="1" x14ac:dyDescent="0.25">
      <c r="BK5439" s="137">
        <v>4592</v>
      </c>
      <c r="BL5439" s="137">
        <f t="shared" si="785"/>
        <v>29.382399999997808</v>
      </c>
      <c r="BM5439" s="137">
        <f t="shared" si="786"/>
        <v>1.2320243374357989E-4</v>
      </c>
      <c r="BN5439" s="137">
        <f t="shared" si="787"/>
        <v>3.3138538359613664E-7</v>
      </c>
      <c r="BO5439" s="137">
        <f t="shared" si="788"/>
        <v>3.3138538359613664E-7</v>
      </c>
      <c r="BP5439" s="137" t="str">
        <f t="shared" si="784"/>
        <v/>
      </c>
    </row>
    <row r="5440" spans="63:68" ht="20.100000000000001" customHeight="1" x14ac:dyDescent="0.25">
      <c r="BK5440" s="137">
        <v>4593</v>
      </c>
      <c r="BL5440" s="137">
        <f t="shared" si="785"/>
        <v>29.388799999997808</v>
      </c>
      <c r="BM5440" s="137">
        <f t="shared" si="786"/>
        <v>1.2287104835998375E-4</v>
      </c>
      <c r="BN5440" s="137">
        <f t="shared" si="787"/>
        <v>3.3050653233917659E-7</v>
      </c>
      <c r="BO5440" s="137">
        <f t="shared" si="788"/>
        <v>3.3050653233917659E-7</v>
      </c>
      <c r="BP5440" s="137" t="str">
        <f t="shared" si="784"/>
        <v/>
      </c>
    </row>
    <row r="5441" spans="63:68" ht="20.100000000000001" customHeight="1" x14ac:dyDescent="0.25">
      <c r="BK5441" s="137">
        <v>4594</v>
      </c>
      <c r="BL5441" s="137">
        <f t="shared" si="785"/>
        <v>29.395199999997807</v>
      </c>
      <c r="BM5441" s="137">
        <f t="shared" si="786"/>
        <v>1.2254054182764458E-4</v>
      </c>
      <c r="BN5441" s="137">
        <f t="shared" si="787"/>
        <v>3.2962997276923898E-7</v>
      </c>
      <c r="BO5441" s="137">
        <f t="shared" si="788"/>
        <v>3.2962997276923898E-7</v>
      </c>
      <c r="BP5441" s="137" t="str">
        <f t="shared" si="784"/>
        <v/>
      </c>
    </row>
    <row r="5442" spans="63:68" ht="20.100000000000001" customHeight="1" x14ac:dyDescent="0.25">
      <c r="BK5442" s="137">
        <v>4595</v>
      </c>
      <c r="BL5442" s="137">
        <f t="shared" si="785"/>
        <v>29.401599999997806</v>
      </c>
      <c r="BM5442" s="137">
        <f t="shared" si="786"/>
        <v>1.2221091185487534E-4</v>
      </c>
      <c r="BN5442" s="137">
        <f t="shared" si="787"/>
        <v>3.2875569903274338E-7</v>
      </c>
      <c r="BO5442" s="137">
        <f t="shared" si="788"/>
        <v>3.2875569903274338E-7</v>
      </c>
      <c r="BP5442" s="137" t="str">
        <f t="shared" si="784"/>
        <v/>
      </c>
    </row>
    <row r="5443" spans="63:68" ht="20.100000000000001" customHeight="1" x14ac:dyDescent="0.25">
      <c r="BK5443" s="137">
        <v>4596</v>
      </c>
      <c r="BL5443" s="137">
        <f t="shared" si="785"/>
        <v>29.407999999997806</v>
      </c>
      <c r="BM5443" s="137">
        <f t="shared" si="786"/>
        <v>1.2188215615584259E-4</v>
      </c>
      <c r="BN5443" s="137">
        <f t="shared" si="787"/>
        <v>3.2788370529074611E-7</v>
      </c>
      <c r="BO5443" s="137">
        <f t="shared" si="788"/>
        <v>3.2788370529074611E-7</v>
      </c>
      <c r="BP5443" s="137" t="str">
        <f t="shared" si="784"/>
        <v/>
      </c>
    </row>
    <row r="5444" spans="63:68" ht="20.100000000000001" customHeight="1" x14ac:dyDescent="0.25">
      <c r="BK5444" s="137">
        <v>4597</v>
      </c>
      <c r="BL5444" s="137">
        <f t="shared" si="785"/>
        <v>29.414399999997805</v>
      </c>
      <c r="BM5444" s="137">
        <f t="shared" si="786"/>
        <v>1.2155427245055185E-4</v>
      </c>
      <c r="BN5444" s="137">
        <f t="shared" si="787"/>
        <v>3.2701398571936032E-7</v>
      </c>
      <c r="BO5444" s="137">
        <f t="shared" si="788"/>
        <v>3.2701398571936032E-7</v>
      </c>
      <c r="BP5444" s="137" t="str">
        <f t="shared" si="784"/>
        <v/>
      </c>
    </row>
    <row r="5445" spans="63:68" ht="20.100000000000001" customHeight="1" x14ac:dyDescent="0.25">
      <c r="BK5445" s="137">
        <v>4598</v>
      </c>
      <c r="BL5445" s="137">
        <f t="shared" si="785"/>
        <v>29.420799999997804</v>
      </c>
      <c r="BM5445" s="137">
        <f t="shared" si="786"/>
        <v>1.2122725846483249E-4</v>
      </c>
      <c r="BN5445" s="137">
        <f t="shared" si="787"/>
        <v>3.2614653450817039E-7</v>
      </c>
      <c r="BO5445" s="137">
        <f t="shared" si="788"/>
        <v>3.2614653450817039E-7</v>
      </c>
      <c r="BP5445" s="137" t="str">
        <f t="shared" si="784"/>
        <v/>
      </c>
    </row>
    <row r="5446" spans="63:68" ht="20.100000000000001" customHeight="1" x14ac:dyDescent="0.25">
      <c r="BK5446" s="137">
        <v>4599</v>
      </c>
      <c r="BL5446" s="137">
        <f t="shared" si="785"/>
        <v>29.427199999997804</v>
      </c>
      <c r="BM5446" s="137">
        <f t="shared" si="786"/>
        <v>1.2090111193032432E-4</v>
      </c>
      <c r="BN5446" s="137">
        <f t="shared" si="787"/>
        <v>3.2528134586179045E-7</v>
      </c>
      <c r="BO5446" s="137">
        <f t="shared" si="788"/>
        <v>3.2528134586179045E-7</v>
      </c>
      <c r="BP5446" s="137" t="str">
        <f t="shared" si="784"/>
        <v/>
      </c>
    </row>
    <row r="5447" spans="63:68" ht="20.100000000000001" customHeight="1" x14ac:dyDescent="0.25">
      <c r="BK5447" s="137">
        <v>4600</v>
      </c>
      <c r="BL5447" s="137">
        <f t="shared" si="785"/>
        <v>29.433599999997803</v>
      </c>
      <c r="BM5447" s="137">
        <f t="shared" si="786"/>
        <v>1.2057583058446253E-4</v>
      </c>
      <c r="BN5447" s="137">
        <f t="shared" si="787"/>
        <v>3.2441841399964753E-7</v>
      </c>
      <c r="BO5447" s="137">
        <f t="shared" si="788"/>
        <v>3.2441841399964753E-7</v>
      </c>
      <c r="BP5447" s="137" t="str">
        <f t="shared" si="784"/>
        <v/>
      </c>
    </row>
    <row r="5448" spans="63:68" ht="20.100000000000001" customHeight="1" x14ac:dyDescent="0.25">
      <c r="BK5448" s="137">
        <v>4601</v>
      </c>
      <c r="BL5448" s="137">
        <f t="shared" si="785"/>
        <v>29.439999999997802</v>
      </c>
      <c r="BM5448" s="137">
        <f t="shared" si="786"/>
        <v>1.2025141217046288E-4</v>
      </c>
      <c r="BN5448" s="137">
        <f t="shared" si="787"/>
        <v>3.2355773315503292E-7</v>
      </c>
      <c r="BO5448" s="137">
        <f t="shared" si="788"/>
        <v>3.2355773315503292E-7</v>
      </c>
      <c r="BP5448" s="137" t="str">
        <f t="shared" si="784"/>
        <v/>
      </c>
    </row>
    <row r="5449" spans="63:68" ht="20.100000000000001" customHeight="1" x14ac:dyDescent="0.25">
      <c r="BK5449" s="137">
        <v>4602</v>
      </c>
      <c r="BL5449" s="137">
        <f t="shared" si="785"/>
        <v>29.446399999997801</v>
      </c>
      <c r="BM5449" s="137">
        <f t="shared" si="786"/>
        <v>1.1992785443730785E-4</v>
      </c>
      <c r="BN5449" s="137">
        <f t="shared" si="787"/>
        <v>3.2269929757583395E-7</v>
      </c>
      <c r="BO5449" s="137">
        <f t="shared" si="788"/>
        <v>3.2269929757583395E-7</v>
      </c>
      <c r="BP5449" s="137" t="str">
        <f t="shared" si="784"/>
        <v/>
      </c>
    </row>
    <row r="5450" spans="63:68" ht="20.100000000000001" customHeight="1" x14ac:dyDescent="0.25">
      <c r="BK5450" s="137">
        <v>4603</v>
      </c>
      <c r="BL5450" s="137">
        <f t="shared" si="785"/>
        <v>29.452799999997801</v>
      </c>
      <c r="BM5450" s="137">
        <f t="shared" si="786"/>
        <v>1.1960515513973201E-4</v>
      </c>
      <c r="BN5450" s="137">
        <f t="shared" si="787"/>
        <v>3.218431015234905E-7</v>
      </c>
      <c r="BO5450" s="137">
        <f t="shared" si="788"/>
        <v>3.218431015234905E-7</v>
      </c>
      <c r="BP5450" s="137" t="str">
        <f t="shared" si="784"/>
        <v/>
      </c>
    </row>
    <row r="5451" spans="63:68" ht="20.100000000000001" customHeight="1" x14ac:dyDescent="0.25">
      <c r="BK5451" s="137">
        <v>4604</v>
      </c>
      <c r="BL5451" s="137">
        <f t="shared" si="785"/>
        <v>29.4591999999978</v>
      </c>
      <c r="BM5451" s="137">
        <f t="shared" si="786"/>
        <v>1.1928331203820852E-4</v>
      </c>
      <c r="BN5451" s="137">
        <f t="shared" si="787"/>
        <v>3.2098913927539378E-7</v>
      </c>
      <c r="BO5451" s="137">
        <f t="shared" si="788"/>
        <v>3.2098913927539378E-7</v>
      </c>
      <c r="BP5451" s="137" t="str">
        <f t="shared" si="784"/>
        <v/>
      </c>
    </row>
    <row r="5452" spans="63:68" ht="20.100000000000001" customHeight="1" x14ac:dyDescent="0.25">
      <c r="BK5452" s="137">
        <v>4605</v>
      </c>
      <c r="BL5452" s="137">
        <f t="shared" si="785"/>
        <v>29.465599999997799</v>
      </c>
      <c r="BM5452" s="137">
        <f t="shared" si="786"/>
        <v>1.1896232289893313E-4</v>
      </c>
      <c r="BN5452" s="137">
        <f t="shared" si="787"/>
        <v>3.2013740512160658E-7</v>
      </c>
      <c r="BO5452" s="137">
        <f t="shared" si="788"/>
        <v>3.2013740512160658E-7</v>
      </c>
      <c r="BP5452" s="137" t="str">
        <f t="shared" si="784"/>
        <v/>
      </c>
    </row>
    <row r="5453" spans="63:68" ht="20.100000000000001" customHeight="1" x14ac:dyDescent="0.25">
      <c r="BK5453" s="137">
        <v>4606</v>
      </c>
      <c r="BL5453" s="137">
        <f t="shared" si="785"/>
        <v>29.471999999997799</v>
      </c>
      <c r="BM5453" s="137">
        <f t="shared" si="786"/>
        <v>1.1864218549381152E-4</v>
      </c>
      <c r="BN5453" s="137">
        <f t="shared" si="787"/>
        <v>3.1928789336689621E-7</v>
      </c>
      <c r="BO5453" s="137">
        <f t="shared" si="788"/>
        <v>3.1928789336689621E-7</v>
      </c>
      <c r="BP5453" s="137" t="str">
        <f t="shared" si="784"/>
        <v/>
      </c>
    </row>
    <row r="5454" spans="63:68" ht="20.100000000000001" customHeight="1" x14ac:dyDescent="0.25">
      <c r="BK5454" s="137">
        <v>4607</v>
      </c>
      <c r="BL5454" s="137">
        <f t="shared" si="785"/>
        <v>29.478399999997798</v>
      </c>
      <c r="BM5454" s="137">
        <f t="shared" si="786"/>
        <v>1.1832289760044462E-4</v>
      </c>
      <c r="BN5454" s="137">
        <f t="shared" si="787"/>
        <v>3.1844059833082935E-7</v>
      </c>
      <c r="BO5454" s="137">
        <f t="shared" si="788"/>
        <v>3.1844059833082935E-7</v>
      </c>
      <c r="BP5454" s="137" t="str">
        <f t="shared" si="784"/>
        <v/>
      </c>
    </row>
    <row r="5455" spans="63:68" ht="20.100000000000001" customHeight="1" x14ac:dyDescent="0.25">
      <c r="BK5455" s="137">
        <v>4608</v>
      </c>
      <c r="BL5455" s="137">
        <f t="shared" si="785"/>
        <v>29.484799999997797</v>
      </c>
      <c r="BM5455" s="137">
        <f t="shared" si="786"/>
        <v>1.180044570021138E-4</v>
      </c>
      <c r="BN5455" s="137">
        <f t="shared" si="787"/>
        <v>3.1759551434610504E-7</v>
      </c>
      <c r="BO5455" s="137">
        <f t="shared" si="788"/>
        <v>3.1759551434610504E-7</v>
      </c>
      <c r="BP5455" s="137" t="str">
        <f t="shared" si="784"/>
        <v/>
      </c>
    </row>
    <row r="5456" spans="63:68" ht="20.100000000000001" customHeight="1" x14ac:dyDescent="0.25">
      <c r="BK5456" s="137">
        <v>4609</v>
      </c>
      <c r="BL5456" s="137">
        <f t="shared" si="785"/>
        <v>29.491199999997797</v>
      </c>
      <c r="BM5456" s="137">
        <f t="shared" si="786"/>
        <v>1.1768686148776769E-4</v>
      </c>
      <c r="BN5456" s="137">
        <f t="shared" si="787"/>
        <v>3.1675263576031658E-7</v>
      </c>
      <c r="BO5456" s="137">
        <f t="shared" si="788"/>
        <v>3.1675263576031658E-7</v>
      </c>
      <c r="BP5456" s="137" t="str">
        <f t="shared" ref="BP5456:BP5519" si="789">IF($BM5456&lt;(1-$BI$860),$BN5456,"")</f>
        <v/>
      </c>
    </row>
    <row r="5457" spans="63:68" ht="20.100000000000001" customHeight="1" x14ac:dyDescent="0.25">
      <c r="BK5457" s="137">
        <v>4610</v>
      </c>
      <c r="BL5457" s="137">
        <f t="shared" si="785"/>
        <v>29.497599999997796</v>
      </c>
      <c r="BM5457" s="137">
        <f t="shared" si="786"/>
        <v>1.1737010885200737E-4</v>
      </c>
      <c r="BN5457" s="137">
        <f t="shared" si="787"/>
        <v>3.1591195693492149E-7</v>
      </c>
      <c r="BO5457" s="137">
        <f t="shared" si="788"/>
        <v>3.1591195693492149E-7</v>
      </c>
      <c r="BP5457" s="137" t="str">
        <f t="shared" si="789"/>
        <v/>
      </c>
    </row>
    <row r="5458" spans="63:68" ht="20.100000000000001" customHeight="1" x14ac:dyDescent="0.25">
      <c r="BK5458" s="137">
        <v>4611</v>
      </c>
      <c r="BL5458" s="137">
        <f t="shared" si="785"/>
        <v>29.503999999997795</v>
      </c>
      <c r="BM5458" s="137">
        <f t="shared" si="786"/>
        <v>1.1705419689507245E-4</v>
      </c>
      <c r="BN5458" s="137">
        <f t="shared" si="787"/>
        <v>3.1507347224490271E-7</v>
      </c>
      <c r="BO5458" s="137">
        <f t="shared" si="788"/>
        <v>3.1507347224490271E-7</v>
      </c>
      <c r="BP5458" s="137" t="str">
        <f t="shared" si="789"/>
        <v/>
      </c>
    </row>
    <row r="5459" spans="63:68" ht="20.100000000000001" customHeight="1" x14ac:dyDescent="0.25">
      <c r="BK5459" s="137">
        <v>4612</v>
      </c>
      <c r="BL5459" s="137">
        <f t="shared" si="785"/>
        <v>29.510399999997794</v>
      </c>
      <c r="BM5459" s="137">
        <f t="shared" si="786"/>
        <v>1.1673912342282755E-4</v>
      </c>
      <c r="BN5459" s="137">
        <f t="shared" si="787"/>
        <v>3.1423717608042203E-7</v>
      </c>
      <c r="BO5459" s="137">
        <f t="shared" si="788"/>
        <v>3.1423717608042203E-7</v>
      </c>
      <c r="BP5459" s="137" t="str">
        <f t="shared" si="789"/>
        <v/>
      </c>
    </row>
    <row r="5460" spans="63:68" ht="20.100000000000001" customHeight="1" x14ac:dyDescent="0.25">
      <c r="BK5460" s="137">
        <v>4613</v>
      </c>
      <c r="BL5460" s="137">
        <f t="shared" si="785"/>
        <v>29.516799999997794</v>
      </c>
      <c r="BM5460" s="137">
        <f t="shared" si="786"/>
        <v>1.1642488624674713E-4</v>
      </c>
      <c r="BN5460" s="137">
        <f t="shared" si="787"/>
        <v>3.1340306284420442E-7</v>
      </c>
      <c r="BO5460" s="137">
        <f t="shared" si="788"/>
        <v>3.1340306284420442E-7</v>
      </c>
      <c r="BP5460" s="137" t="str">
        <f t="shared" si="789"/>
        <v/>
      </c>
    </row>
    <row r="5461" spans="63:68" ht="20.100000000000001" customHeight="1" x14ac:dyDescent="0.25">
      <c r="BK5461" s="137">
        <v>4614</v>
      </c>
      <c r="BL5461" s="137">
        <f t="shared" si="785"/>
        <v>29.523199999997793</v>
      </c>
      <c r="BM5461" s="137">
        <f t="shared" si="786"/>
        <v>1.1611148318390292E-4</v>
      </c>
      <c r="BN5461" s="137">
        <f t="shared" si="787"/>
        <v>3.1257112695508879E-7</v>
      </c>
      <c r="BO5461" s="137">
        <f t="shared" si="788"/>
        <v>3.1257112695508879E-7</v>
      </c>
      <c r="BP5461" s="137" t="str">
        <f t="shared" si="789"/>
        <v/>
      </c>
    </row>
    <row r="5462" spans="63:68" ht="20.100000000000001" customHeight="1" x14ac:dyDescent="0.25">
      <c r="BK5462" s="137">
        <v>4615</v>
      </c>
      <c r="BL5462" s="137">
        <f t="shared" si="785"/>
        <v>29.529599999997792</v>
      </c>
      <c r="BM5462" s="137">
        <f t="shared" si="786"/>
        <v>1.1579891205694783E-4</v>
      </c>
      <c r="BN5462" s="137">
        <f t="shared" si="787"/>
        <v>3.1174136284245794E-7</v>
      </c>
      <c r="BO5462" s="137">
        <f t="shared" si="788"/>
        <v>3.1174136284245794E-7</v>
      </c>
      <c r="BP5462" s="137" t="str">
        <f t="shared" si="789"/>
        <v/>
      </c>
    </row>
    <row r="5463" spans="63:68" ht="20.100000000000001" customHeight="1" x14ac:dyDescent="0.25">
      <c r="BK5463" s="137">
        <v>4616</v>
      </c>
      <c r="BL5463" s="137">
        <f t="shared" si="785"/>
        <v>29.535999999997792</v>
      </c>
      <c r="BM5463" s="137">
        <f t="shared" si="786"/>
        <v>1.1548717069410538E-4</v>
      </c>
      <c r="BN5463" s="137">
        <f t="shared" si="787"/>
        <v>3.1091376495248624E-7</v>
      </c>
      <c r="BO5463" s="137">
        <f t="shared" si="788"/>
        <v>3.1091376495248624E-7</v>
      </c>
      <c r="BP5463" s="137" t="str">
        <f t="shared" si="789"/>
        <v/>
      </c>
    </row>
    <row r="5464" spans="63:68" ht="20.100000000000001" customHeight="1" x14ac:dyDescent="0.25">
      <c r="BK5464" s="137">
        <v>4617</v>
      </c>
      <c r="BL5464" s="137">
        <f t="shared" si="785"/>
        <v>29.542399999997791</v>
      </c>
      <c r="BM5464" s="137">
        <f t="shared" si="786"/>
        <v>1.1517625692915289E-4</v>
      </c>
      <c r="BN5464" s="137">
        <f t="shared" si="787"/>
        <v>3.1008832774430427E-7</v>
      </c>
      <c r="BO5464" s="137">
        <f t="shared" si="788"/>
        <v>3.1008832774430427E-7</v>
      </c>
      <c r="BP5464" s="137" t="str">
        <f t="shared" si="789"/>
        <v/>
      </c>
    </row>
    <row r="5465" spans="63:68" ht="20.100000000000001" customHeight="1" x14ac:dyDescent="0.25">
      <c r="BK5465" s="137">
        <v>4618</v>
      </c>
      <c r="BL5465" s="137">
        <f t="shared" si="785"/>
        <v>29.54879999999779</v>
      </c>
      <c r="BM5465" s="137">
        <f t="shared" si="786"/>
        <v>1.1486616860140859E-4</v>
      </c>
      <c r="BN5465" s="137">
        <f t="shared" si="787"/>
        <v>3.0926504569116437E-7</v>
      </c>
      <c r="BO5465" s="137">
        <f t="shared" si="788"/>
        <v>3.0926504569116437E-7</v>
      </c>
      <c r="BP5465" s="137" t="str">
        <f t="shared" si="789"/>
        <v/>
      </c>
    </row>
    <row r="5466" spans="63:68" ht="20.100000000000001" customHeight="1" x14ac:dyDescent="0.25">
      <c r="BK5466" s="137">
        <v>4619</v>
      </c>
      <c r="BL5466" s="137">
        <f t="shared" si="785"/>
        <v>29.555199999997789</v>
      </c>
      <c r="BM5466" s="137">
        <f t="shared" si="786"/>
        <v>1.1455690355571742E-4</v>
      </c>
      <c r="BN5466" s="137">
        <f t="shared" si="787"/>
        <v>3.0844391327827217E-7</v>
      </c>
      <c r="BO5466" s="137">
        <f t="shared" si="788"/>
        <v>3.0844391327827217E-7</v>
      </c>
      <c r="BP5466" s="137" t="str">
        <f t="shared" si="789"/>
        <v/>
      </c>
    </row>
    <row r="5467" spans="63:68" ht="20.100000000000001" customHeight="1" x14ac:dyDescent="0.25">
      <c r="BK5467" s="137">
        <v>4620</v>
      </c>
      <c r="BL5467" s="137">
        <f t="shared" si="785"/>
        <v>29.561599999997789</v>
      </c>
      <c r="BM5467" s="137">
        <f t="shared" si="786"/>
        <v>1.1424845964243915E-4</v>
      </c>
      <c r="BN5467" s="137">
        <f t="shared" si="787"/>
        <v>3.0762492500771977E-7</v>
      </c>
      <c r="BO5467" s="137">
        <f t="shared" si="788"/>
        <v>3.0762492500771977E-7</v>
      </c>
      <c r="BP5467" s="137" t="str">
        <f t="shared" si="789"/>
        <v/>
      </c>
    </row>
    <row r="5468" spans="63:68" ht="20.100000000000001" customHeight="1" x14ac:dyDescent="0.25">
      <c r="BK5468" s="137">
        <v>4621</v>
      </c>
      <c r="BL5468" s="137">
        <f t="shared" si="785"/>
        <v>29.567999999997788</v>
      </c>
      <c r="BM5468" s="137">
        <f t="shared" si="786"/>
        <v>1.1394083471743143E-4</v>
      </c>
      <c r="BN5468" s="137">
        <f t="shared" si="787"/>
        <v>3.0680807539226512E-7</v>
      </c>
      <c r="BO5468" s="137">
        <f t="shared" si="788"/>
        <v>3.0680807539226512E-7</v>
      </c>
      <c r="BP5468" s="137" t="str">
        <f t="shared" si="789"/>
        <v/>
      </c>
    </row>
    <row r="5469" spans="63:68" ht="20.100000000000001" customHeight="1" x14ac:dyDescent="0.25">
      <c r="BK5469" s="137">
        <v>4622</v>
      </c>
      <c r="BL5469" s="137">
        <f t="shared" si="785"/>
        <v>29.574399999997787</v>
      </c>
      <c r="BM5469" s="137">
        <f t="shared" si="786"/>
        <v>1.1363402664203916E-4</v>
      </c>
      <c r="BN5469" s="137">
        <f t="shared" si="787"/>
        <v>3.0599335896050906E-7</v>
      </c>
      <c r="BO5469" s="137">
        <f t="shared" si="788"/>
        <v>3.0599335896050906E-7</v>
      </c>
      <c r="BP5469" s="137" t="str">
        <f t="shared" si="789"/>
        <v/>
      </c>
    </row>
    <row r="5470" spans="63:68" ht="20.100000000000001" customHeight="1" x14ac:dyDescent="0.25">
      <c r="BK5470" s="137">
        <v>4623</v>
      </c>
      <c r="BL5470" s="137">
        <f t="shared" si="785"/>
        <v>29.580799999997787</v>
      </c>
      <c r="BM5470" s="137">
        <f t="shared" si="786"/>
        <v>1.1332803328307866E-4</v>
      </c>
      <c r="BN5470" s="137">
        <f t="shared" si="787"/>
        <v>3.0518077025375114E-7</v>
      </c>
      <c r="BO5470" s="137">
        <f t="shared" si="788"/>
        <v>3.0518077025375114E-7</v>
      </c>
      <c r="BP5470" s="137" t="str">
        <f t="shared" si="789"/>
        <v/>
      </c>
    </row>
    <row r="5471" spans="63:68" ht="20.100000000000001" customHeight="1" x14ac:dyDescent="0.25">
      <c r="BK5471" s="137">
        <v>4624</v>
      </c>
      <c r="BL5471" s="137">
        <f t="shared" si="785"/>
        <v>29.587199999997786</v>
      </c>
      <c r="BM5471" s="137">
        <f t="shared" si="786"/>
        <v>1.130228525128249E-4</v>
      </c>
      <c r="BN5471" s="137">
        <f t="shared" si="787"/>
        <v>3.0437030382666726E-7</v>
      </c>
      <c r="BO5471" s="137">
        <f t="shared" si="788"/>
        <v>3.0437030382666726E-7</v>
      </c>
      <c r="BP5471" s="137" t="str">
        <f t="shared" si="789"/>
        <v/>
      </c>
    </row>
    <row r="5472" spans="63:68" ht="20.100000000000001" customHeight="1" x14ac:dyDescent="0.25">
      <c r="BK5472" s="137">
        <v>4625</v>
      </c>
      <c r="BL5472" s="137">
        <f t="shared" si="785"/>
        <v>29.593599999997785</v>
      </c>
      <c r="BM5472" s="137">
        <f t="shared" si="786"/>
        <v>1.1271848220899824E-4</v>
      </c>
      <c r="BN5472" s="137">
        <f t="shared" si="787"/>
        <v>3.0356195424824481E-7</v>
      </c>
      <c r="BO5472" s="137">
        <f t="shared" si="788"/>
        <v>3.0356195424824481E-7</v>
      </c>
      <c r="BP5472" s="137" t="str">
        <f t="shared" si="789"/>
        <v/>
      </c>
    </row>
    <row r="5473" spans="63:68" ht="20.100000000000001" customHeight="1" x14ac:dyDescent="0.25">
      <c r="BK5473" s="137">
        <v>4626</v>
      </c>
      <c r="BL5473" s="137">
        <f t="shared" si="785"/>
        <v>29.599999999997785</v>
      </c>
      <c r="BM5473" s="137">
        <f t="shared" si="786"/>
        <v>1.1241492025474999E-4</v>
      </c>
      <c r="BN5473" s="137">
        <f t="shared" si="787"/>
        <v>3.0275571610082039E-7</v>
      </c>
      <c r="BO5473" s="137">
        <f t="shared" si="788"/>
        <v>3.0275571610082039E-7</v>
      </c>
      <c r="BP5473" s="137" t="str">
        <f t="shared" si="789"/>
        <v/>
      </c>
    </row>
    <row r="5474" spans="63:68" ht="20.100000000000001" customHeight="1" x14ac:dyDescent="0.25">
      <c r="BK5474" s="137">
        <v>4627</v>
      </c>
      <c r="BL5474" s="137">
        <f t="shared" si="785"/>
        <v>29.606399999997784</v>
      </c>
      <c r="BM5474" s="137">
        <f t="shared" si="786"/>
        <v>1.1211216453864917E-4</v>
      </c>
      <c r="BN5474" s="137">
        <f t="shared" si="787"/>
        <v>3.0195158397986301E-7</v>
      </c>
      <c r="BO5474" s="137">
        <f t="shared" si="788"/>
        <v>3.0195158397986301E-7</v>
      </c>
      <c r="BP5474" s="137" t="str">
        <f t="shared" si="789"/>
        <v/>
      </c>
    </row>
    <row r="5475" spans="63:68" ht="20.100000000000001" customHeight="1" x14ac:dyDescent="0.25">
      <c r="BK5475" s="137">
        <v>4628</v>
      </c>
      <c r="BL5475" s="137">
        <f t="shared" si="785"/>
        <v>29.612799999997783</v>
      </c>
      <c r="BM5475" s="137">
        <f t="shared" si="786"/>
        <v>1.1181021295466931E-4</v>
      </c>
      <c r="BN5475" s="137">
        <f t="shared" si="787"/>
        <v>3.0114955249401474E-7</v>
      </c>
      <c r="BO5475" s="137">
        <f t="shared" si="788"/>
        <v>3.0114955249401474E-7</v>
      </c>
      <c r="BP5475" s="137" t="str">
        <f t="shared" si="789"/>
        <v/>
      </c>
    </row>
    <row r="5476" spans="63:68" ht="20.100000000000001" customHeight="1" x14ac:dyDescent="0.25">
      <c r="BK5476" s="137">
        <v>4629</v>
      </c>
      <c r="BL5476" s="137">
        <f t="shared" si="785"/>
        <v>29.619199999997782</v>
      </c>
      <c r="BM5476" s="137">
        <f t="shared" si="786"/>
        <v>1.1150906340217529E-4</v>
      </c>
      <c r="BN5476" s="137">
        <f t="shared" si="787"/>
        <v>3.0034961626696096E-7</v>
      </c>
      <c r="BO5476" s="137">
        <f t="shared" si="788"/>
        <v>3.0034961626696096E-7</v>
      </c>
      <c r="BP5476" s="137" t="str">
        <f t="shared" si="789"/>
        <v/>
      </c>
    </row>
    <row r="5477" spans="63:68" ht="20.100000000000001" customHeight="1" x14ac:dyDescent="0.25">
      <c r="BK5477" s="137">
        <v>4630</v>
      </c>
      <c r="BL5477" s="137">
        <f t="shared" ref="BL5477:BL5540" si="790">BL5476+$BO$845</f>
        <v>29.625599999997782</v>
      </c>
      <c r="BM5477" s="137">
        <f t="shared" ref="BM5477:BM5540" si="791">_xlfn.CHISQ.DIST.RT(BL5477,7)</f>
        <v>1.1120871378590833E-4</v>
      </c>
      <c r="BN5477" s="137">
        <f t="shared" ref="BN5477:BN5540" si="792">BM5477-BM5478</f>
        <v>2.9955176993410996E-7</v>
      </c>
      <c r="BO5477" s="137">
        <f t="shared" ref="BO5477:BO5540" si="793">IF(BM5477&lt;(1-$BI$852),BN5477,"")</f>
        <v>2.9955176993410996E-7</v>
      </c>
      <c r="BP5477" s="137" t="str">
        <f t="shared" si="789"/>
        <v/>
      </c>
    </row>
    <row r="5478" spans="63:68" ht="20.100000000000001" customHeight="1" x14ac:dyDescent="0.25">
      <c r="BK5478" s="137">
        <v>4631</v>
      </c>
      <c r="BL5478" s="137">
        <f t="shared" si="790"/>
        <v>29.631999999997781</v>
      </c>
      <c r="BM5478" s="137">
        <f t="shared" si="791"/>
        <v>1.1090916201597422E-4</v>
      </c>
      <c r="BN5478" s="137">
        <f t="shared" si="792"/>
        <v>2.9875600814497825E-7</v>
      </c>
      <c r="BO5478" s="137">
        <f t="shared" si="793"/>
        <v>2.9875600814497825E-7</v>
      </c>
      <c r="BP5478" s="137" t="str">
        <f t="shared" si="789"/>
        <v/>
      </c>
    </row>
    <row r="5479" spans="63:68" ht="20.100000000000001" customHeight="1" x14ac:dyDescent="0.25">
      <c r="BK5479" s="137">
        <v>4632</v>
      </c>
      <c r="BL5479" s="137">
        <f t="shared" si="790"/>
        <v>29.63839999999778</v>
      </c>
      <c r="BM5479" s="137">
        <f t="shared" si="791"/>
        <v>1.1061040600782924E-4</v>
      </c>
      <c r="BN5479" s="137">
        <f t="shared" si="792"/>
        <v>2.9796232556290588E-7</v>
      </c>
      <c r="BO5479" s="137">
        <f t="shared" si="793"/>
        <v>2.9796232556290588E-7</v>
      </c>
      <c r="BP5479" s="137" t="str">
        <f t="shared" si="789"/>
        <v/>
      </c>
    </row>
    <row r="5480" spans="63:68" ht="20.100000000000001" customHeight="1" x14ac:dyDescent="0.25">
      <c r="BK5480" s="137">
        <v>4633</v>
      </c>
      <c r="BL5480" s="137">
        <f t="shared" si="790"/>
        <v>29.64479999999778</v>
      </c>
      <c r="BM5480" s="137">
        <f t="shared" si="791"/>
        <v>1.1031244368226634E-4</v>
      </c>
      <c r="BN5480" s="137">
        <f t="shared" si="792"/>
        <v>2.9717071686269836E-7</v>
      </c>
      <c r="BO5480" s="137">
        <f t="shared" si="793"/>
        <v>2.9717071686269836E-7</v>
      </c>
      <c r="BP5480" s="137" t="str">
        <f t="shared" si="789"/>
        <v/>
      </c>
    </row>
    <row r="5481" spans="63:68" ht="20.100000000000001" customHeight="1" x14ac:dyDescent="0.25">
      <c r="BK5481" s="137">
        <v>4634</v>
      </c>
      <c r="BL5481" s="137">
        <f t="shared" si="790"/>
        <v>29.651199999997779</v>
      </c>
      <c r="BM5481" s="137">
        <f t="shared" si="791"/>
        <v>1.1001527296540364E-4</v>
      </c>
      <c r="BN5481" s="137">
        <f t="shared" si="792"/>
        <v>2.9638117673524804E-7</v>
      </c>
      <c r="BO5481" s="137">
        <f t="shared" si="793"/>
        <v>2.9638117673524804E-7</v>
      </c>
      <c r="BP5481" s="137" t="str">
        <f t="shared" si="789"/>
        <v/>
      </c>
    </row>
    <row r="5482" spans="63:68" ht="20.100000000000001" customHeight="1" x14ac:dyDescent="0.25">
      <c r="BK5482" s="137">
        <v>4635</v>
      </c>
      <c r="BL5482" s="137">
        <f t="shared" si="790"/>
        <v>29.657599999997778</v>
      </c>
      <c r="BM5482" s="137">
        <f t="shared" si="791"/>
        <v>1.0971889178866839E-4</v>
      </c>
      <c r="BN5482" s="137">
        <f t="shared" si="792"/>
        <v>2.9559369988281785E-7</v>
      </c>
      <c r="BO5482" s="137">
        <f t="shared" si="793"/>
        <v>2.9559369988281785E-7</v>
      </c>
      <c r="BP5482" s="137" t="str">
        <f t="shared" si="789"/>
        <v/>
      </c>
    </row>
    <row r="5483" spans="63:68" ht="20.100000000000001" customHeight="1" x14ac:dyDescent="0.25">
      <c r="BK5483" s="137">
        <v>4636</v>
      </c>
      <c r="BL5483" s="137">
        <f t="shared" si="790"/>
        <v>29.663999999997777</v>
      </c>
      <c r="BM5483" s="137">
        <f t="shared" si="791"/>
        <v>1.0942329808878557E-4</v>
      </c>
      <c r="BN5483" s="137">
        <f t="shared" si="792"/>
        <v>2.9480828102039654E-7</v>
      </c>
      <c r="BO5483" s="137">
        <f t="shared" si="793"/>
        <v>2.9480828102039654E-7</v>
      </c>
      <c r="BP5483" s="137" t="str">
        <f t="shared" si="789"/>
        <v/>
      </c>
    </row>
    <row r="5484" spans="63:68" ht="20.100000000000001" customHeight="1" x14ac:dyDescent="0.25">
      <c r="BK5484" s="137">
        <v>4637</v>
      </c>
      <c r="BL5484" s="137">
        <f t="shared" si="790"/>
        <v>29.670399999997777</v>
      </c>
      <c r="BM5484" s="137">
        <f t="shared" si="791"/>
        <v>1.0912848980776518E-4</v>
      </c>
      <c r="BN5484" s="137">
        <f t="shared" si="792"/>
        <v>2.9402491487788064E-7</v>
      </c>
      <c r="BO5484" s="137">
        <f t="shared" si="793"/>
        <v>2.9402491487788064E-7</v>
      </c>
      <c r="BP5484" s="137" t="str">
        <f t="shared" si="789"/>
        <v/>
      </c>
    </row>
    <row r="5485" spans="63:68" ht="20.100000000000001" customHeight="1" x14ac:dyDescent="0.25">
      <c r="BK5485" s="137">
        <v>4638</v>
      </c>
      <c r="BL5485" s="137">
        <f t="shared" si="790"/>
        <v>29.676799999997776</v>
      </c>
      <c r="BM5485" s="137">
        <f t="shared" si="791"/>
        <v>1.088344648928873E-4</v>
      </c>
      <c r="BN5485" s="137">
        <f t="shared" si="792"/>
        <v>2.9324359619817709E-7</v>
      </c>
      <c r="BO5485" s="137">
        <f t="shared" si="793"/>
        <v>2.9324359619817709E-7</v>
      </c>
      <c r="BP5485" s="137" t="str">
        <f t="shared" si="789"/>
        <v/>
      </c>
    </row>
    <row r="5486" spans="63:68" ht="20.100000000000001" customHeight="1" x14ac:dyDescent="0.25">
      <c r="BK5486" s="137">
        <v>4639</v>
      </c>
      <c r="BL5486" s="137">
        <f t="shared" si="790"/>
        <v>29.683199999997775</v>
      </c>
      <c r="BM5486" s="137">
        <f t="shared" si="791"/>
        <v>1.0854122129668912E-4</v>
      </c>
      <c r="BN5486" s="137">
        <f t="shared" si="792"/>
        <v>2.9246431973503487E-7</v>
      </c>
      <c r="BO5486" s="137">
        <f t="shared" si="793"/>
        <v>2.9246431973503487E-7</v>
      </c>
      <c r="BP5486" s="137" t="str">
        <f t="shared" si="789"/>
        <v/>
      </c>
    </row>
    <row r="5487" spans="63:68" ht="20.100000000000001" customHeight="1" x14ac:dyDescent="0.25">
      <c r="BK5487" s="137">
        <v>4640</v>
      </c>
      <c r="BL5487" s="137">
        <f t="shared" si="790"/>
        <v>29.689599999997775</v>
      </c>
      <c r="BM5487" s="137">
        <f t="shared" si="791"/>
        <v>1.0824875697695409E-4</v>
      </c>
      <c r="BN5487" s="137">
        <f t="shared" si="792"/>
        <v>2.9168708025852021E-7</v>
      </c>
      <c r="BO5487" s="137">
        <f t="shared" si="793"/>
        <v>2.9168708025852021E-7</v>
      </c>
      <c r="BP5487" s="137" t="str">
        <f t="shared" si="789"/>
        <v/>
      </c>
    </row>
    <row r="5488" spans="63:68" ht="20.100000000000001" customHeight="1" x14ac:dyDescent="0.25">
      <c r="BK5488" s="137">
        <v>4641</v>
      </c>
      <c r="BL5488" s="137">
        <f t="shared" si="790"/>
        <v>29.695999999997774</v>
      </c>
      <c r="BM5488" s="137">
        <f t="shared" si="791"/>
        <v>1.0795706989669557E-4</v>
      </c>
      <c r="BN5488" s="137">
        <f t="shared" si="792"/>
        <v>2.9091187254920252E-7</v>
      </c>
      <c r="BO5488" s="137">
        <f t="shared" si="793"/>
        <v>2.9091187254920252E-7</v>
      </c>
      <c r="BP5488" s="137" t="str">
        <f t="shared" si="789"/>
        <v/>
      </c>
    </row>
    <row r="5489" spans="63:68" ht="20.100000000000001" customHeight="1" x14ac:dyDescent="0.25">
      <c r="BK5489" s="137">
        <v>4642</v>
      </c>
      <c r="BL5489" s="137">
        <f t="shared" si="790"/>
        <v>29.702399999997773</v>
      </c>
      <c r="BM5489" s="137">
        <f t="shared" si="791"/>
        <v>1.0766615802414636E-4</v>
      </c>
      <c r="BN5489" s="137">
        <f t="shared" si="792"/>
        <v>2.9013869140171876E-7</v>
      </c>
      <c r="BO5489" s="137">
        <f t="shared" si="793"/>
        <v>2.9013869140171876E-7</v>
      </c>
      <c r="BP5489" s="137" t="str">
        <f t="shared" si="789"/>
        <v/>
      </c>
    </row>
    <row r="5490" spans="63:68" ht="20.100000000000001" customHeight="1" x14ac:dyDescent="0.25">
      <c r="BK5490" s="137">
        <v>4643</v>
      </c>
      <c r="BL5490" s="137">
        <f t="shared" si="790"/>
        <v>29.708799999997773</v>
      </c>
      <c r="BM5490" s="137">
        <f t="shared" si="791"/>
        <v>1.0737601933274464E-4</v>
      </c>
      <c r="BN5490" s="137">
        <f t="shared" si="792"/>
        <v>2.8936753162396025E-7</v>
      </c>
      <c r="BO5490" s="137">
        <f t="shared" si="793"/>
        <v>2.8936753162396025E-7</v>
      </c>
      <c r="BP5490" s="137" t="str">
        <f t="shared" si="789"/>
        <v/>
      </c>
    </row>
    <row r="5491" spans="63:68" ht="20.100000000000001" customHeight="1" x14ac:dyDescent="0.25">
      <c r="BK5491" s="137">
        <v>4644</v>
      </c>
      <c r="BL5491" s="137">
        <f t="shared" si="790"/>
        <v>29.715199999997772</v>
      </c>
      <c r="BM5491" s="137">
        <f t="shared" si="791"/>
        <v>1.0708665180112068E-4</v>
      </c>
      <c r="BN5491" s="137">
        <f t="shared" si="792"/>
        <v>2.8859838803670676E-7</v>
      </c>
      <c r="BO5491" s="137">
        <f t="shared" si="793"/>
        <v>2.8859838803670676E-7</v>
      </c>
      <c r="BP5491" s="137" t="str">
        <f t="shared" si="789"/>
        <v/>
      </c>
    </row>
    <row r="5492" spans="63:68" ht="20.100000000000001" customHeight="1" x14ac:dyDescent="0.25">
      <c r="BK5492" s="137">
        <v>4645</v>
      </c>
      <c r="BL5492" s="137">
        <f t="shared" si="790"/>
        <v>29.721599999997771</v>
      </c>
      <c r="BM5492" s="137">
        <f t="shared" si="791"/>
        <v>1.0679805341308398E-4</v>
      </c>
      <c r="BN5492" s="137">
        <f t="shared" si="792"/>
        <v>2.8783125547317929E-7</v>
      </c>
      <c r="BO5492" s="137">
        <f t="shared" si="793"/>
        <v>2.8783125547317929E-7</v>
      </c>
      <c r="BP5492" s="137" t="str">
        <f t="shared" si="789"/>
        <v/>
      </c>
    </row>
    <row r="5493" spans="63:68" ht="20.100000000000001" customHeight="1" x14ac:dyDescent="0.25">
      <c r="BK5493" s="137">
        <v>4646</v>
      </c>
      <c r="BL5493" s="137">
        <f t="shared" si="790"/>
        <v>29.72799999999777</v>
      </c>
      <c r="BM5493" s="137">
        <f t="shared" si="791"/>
        <v>1.065102221576108E-4</v>
      </c>
      <c r="BN5493" s="137">
        <f t="shared" si="792"/>
        <v>2.8706612877990741E-7</v>
      </c>
      <c r="BO5493" s="137">
        <f t="shared" si="793"/>
        <v>2.8706612877990741E-7</v>
      </c>
      <c r="BP5493" s="137" t="str">
        <f t="shared" si="789"/>
        <v/>
      </c>
    </row>
    <row r="5494" spans="63:68" ht="20.100000000000001" customHeight="1" x14ac:dyDescent="0.25">
      <c r="BK5494" s="137">
        <v>4647</v>
      </c>
      <c r="BL5494" s="137">
        <f t="shared" si="790"/>
        <v>29.73439999999777</v>
      </c>
      <c r="BM5494" s="137">
        <f t="shared" si="791"/>
        <v>1.0622315602883089E-4</v>
      </c>
      <c r="BN5494" s="137">
        <f t="shared" si="792"/>
        <v>2.8630300281550956E-7</v>
      </c>
      <c r="BO5494" s="137">
        <f t="shared" si="793"/>
        <v>2.8630300281550956E-7</v>
      </c>
      <c r="BP5494" s="137" t="str">
        <f t="shared" si="789"/>
        <v/>
      </c>
    </row>
    <row r="5495" spans="63:68" ht="20.100000000000001" customHeight="1" x14ac:dyDescent="0.25">
      <c r="BK5495" s="137">
        <v>4648</v>
      </c>
      <c r="BL5495" s="137">
        <f t="shared" si="790"/>
        <v>29.740799999997769</v>
      </c>
      <c r="BM5495" s="137">
        <f t="shared" si="791"/>
        <v>1.0593685302601538E-4</v>
      </c>
      <c r="BN5495" s="137">
        <f t="shared" si="792"/>
        <v>2.8554187245322733E-7</v>
      </c>
      <c r="BO5495" s="137">
        <f t="shared" si="793"/>
        <v>2.8554187245322733E-7</v>
      </c>
      <c r="BP5495" s="137" t="str">
        <f t="shared" si="789"/>
        <v/>
      </c>
    </row>
    <row r="5496" spans="63:68" ht="20.100000000000001" customHeight="1" x14ac:dyDescent="0.25">
      <c r="BK5496" s="137">
        <v>4649</v>
      </c>
      <c r="BL5496" s="137">
        <f t="shared" si="790"/>
        <v>29.747199999997768</v>
      </c>
      <c r="BM5496" s="137">
        <f t="shared" si="791"/>
        <v>1.0565131115356215E-4</v>
      </c>
      <c r="BN5496" s="137">
        <f t="shared" si="792"/>
        <v>2.8478273257737476E-7</v>
      </c>
      <c r="BO5496" s="137">
        <f t="shared" si="793"/>
        <v>2.8478273257737476E-7</v>
      </c>
      <c r="BP5496" s="137" t="str">
        <f t="shared" si="789"/>
        <v/>
      </c>
    </row>
    <row r="5497" spans="63:68" ht="20.100000000000001" customHeight="1" x14ac:dyDescent="0.25">
      <c r="BK5497" s="137">
        <v>4650</v>
      </c>
      <c r="BL5497" s="137">
        <f t="shared" si="790"/>
        <v>29.753599999997768</v>
      </c>
      <c r="BM5497" s="137">
        <f t="shared" si="791"/>
        <v>1.0536652842098478E-4</v>
      </c>
      <c r="BN5497" s="137">
        <f t="shared" si="792"/>
        <v>2.840255780858455E-7</v>
      </c>
      <c r="BO5497" s="137">
        <f t="shared" si="793"/>
        <v>2.840255780858455E-7</v>
      </c>
      <c r="BP5497" s="137" t="str">
        <f t="shared" si="789"/>
        <v/>
      </c>
    </row>
    <row r="5498" spans="63:68" ht="20.100000000000001" customHeight="1" x14ac:dyDescent="0.25">
      <c r="BK5498" s="137">
        <v>4651</v>
      </c>
      <c r="BL5498" s="137">
        <f t="shared" si="790"/>
        <v>29.759999999997767</v>
      </c>
      <c r="BM5498" s="137">
        <f t="shared" si="791"/>
        <v>1.0508250284289893E-4</v>
      </c>
      <c r="BN5498" s="137">
        <f t="shared" si="792"/>
        <v>2.8327040388892021E-7</v>
      </c>
      <c r="BO5498" s="137">
        <f t="shared" si="793"/>
        <v>2.8327040388892021E-7</v>
      </c>
      <c r="BP5498" s="137" t="str">
        <f t="shared" si="789"/>
        <v/>
      </c>
    </row>
    <row r="5499" spans="63:68" ht="20.100000000000001" customHeight="1" x14ac:dyDescent="0.25">
      <c r="BK5499" s="137">
        <v>4652</v>
      </c>
      <c r="BL5499" s="137">
        <f t="shared" si="790"/>
        <v>29.766399999997766</v>
      </c>
      <c r="BM5499" s="137">
        <f t="shared" si="791"/>
        <v>1.0479923243901001E-4</v>
      </c>
      <c r="BN5499" s="137">
        <f t="shared" si="792"/>
        <v>2.8251720491014748E-7</v>
      </c>
      <c r="BO5499" s="137">
        <f t="shared" si="793"/>
        <v>2.8251720491014748E-7</v>
      </c>
      <c r="BP5499" s="137" t="str">
        <f t="shared" si="789"/>
        <v/>
      </c>
    </row>
    <row r="5500" spans="63:68" ht="20.100000000000001" customHeight="1" x14ac:dyDescent="0.25">
      <c r="BK5500" s="137">
        <v>4653</v>
      </c>
      <c r="BL5500" s="137">
        <f t="shared" si="790"/>
        <v>29.772799999997765</v>
      </c>
      <c r="BM5500" s="137">
        <f t="shared" si="791"/>
        <v>1.0451671523409987E-4</v>
      </c>
      <c r="BN5500" s="137">
        <f t="shared" si="792"/>
        <v>2.8176597608584237E-7</v>
      </c>
      <c r="BO5500" s="137">
        <f t="shared" si="793"/>
        <v>2.8176597608584237E-7</v>
      </c>
      <c r="BP5500" s="137" t="str">
        <f t="shared" si="789"/>
        <v/>
      </c>
    </row>
    <row r="5501" spans="63:68" ht="20.100000000000001" customHeight="1" x14ac:dyDescent="0.25">
      <c r="BK5501" s="137">
        <v>4654</v>
      </c>
      <c r="BL5501" s="137">
        <f t="shared" si="790"/>
        <v>29.779199999997765</v>
      </c>
      <c r="BM5501" s="137">
        <f t="shared" si="791"/>
        <v>1.0423494925801402E-4</v>
      </c>
      <c r="BN5501" s="137">
        <f t="shared" si="792"/>
        <v>2.8101671236328396E-7</v>
      </c>
      <c r="BO5501" s="137">
        <f t="shared" si="793"/>
        <v>2.8101671236328396E-7</v>
      </c>
      <c r="BP5501" s="137" t="str">
        <f t="shared" si="789"/>
        <v/>
      </c>
    </row>
    <row r="5502" spans="63:68" ht="20.100000000000001" customHeight="1" x14ac:dyDescent="0.25">
      <c r="BK5502" s="137">
        <v>4655</v>
      </c>
      <c r="BL5502" s="137">
        <f t="shared" si="790"/>
        <v>29.785599999997764</v>
      </c>
      <c r="BM5502" s="137">
        <f t="shared" si="791"/>
        <v>1.0395393254565074E-4</v>
      </c>
      <c r="BN5502" s="137">
        <f t="shared" si="792"/>
        <v>2.8026940870480815E-7</v>
      </c>
      <c r="BO5502" s="137">
        <f t="shared" si="793"/>
        <v>2.8026940870480815E-7</v>
      </c>
      <c r="BP5502" s="137" t="str">
        <f t="shared" si="789"/>
        <v/>
      </c>
    </row>
    <row r="5503" spans="63:68" ht="20.100000000000001" customHeight="1" x14ac:dyDescent="0.25">
      <c r="BK5503" s="137">
        <v>4656</v>
      </c>
      <c r="BL5503" s="137">
        <f t="shared" si="790"/>
        <v>29.791999999997763</v>
      </c>
      <c r="BM5503" s="137">
        <f t="shared" si="791"/>
        <v>1.0367366313694593E-4</v>
      </c>
      <c r="BN5503" s="137">
        <f t="shared" si="792"/>
        <v>2.7952406008368777E-7</v>
      </c>
      <c r="BO5503" s="137">
        <f t="shared" si="793"/>
        <v>2.7952406008368777E-7</v>
      </c>
      <c r="BP5503" s="137" t="str">
        <f t="shared" si="789"/>
        <v/>
      </c>
    </row>
    <row r="5504" spans="63:68" ht="20.100000000000001" customHeight="1" x14ac:dyDescent="0.25">
      <c r="BK5504" s="137">
        <v>4657</v>
      </c>
      <c r="BL5504" s="137">
        <f t="shared" si="790"/>
        <v>29.798399999997763</v>
      </c>
      <c r="BM5504" s="137">
        <f t="shared" si="791"/>
        <v>1.0339413907686224E-4</v>
      </c>
      <c r="BN5504" s="137">
        <f t="shared" si="792"/>
        <v>2.7878066148668038E-7</v>
      </c>
      <c r="BO5504" s="137">
        <f t="shared" si="793"/>
        <v>2.7878066148668038E-7</v>
      </c>
      <c r="BP5504" s="137" t="str">
        <f t="shared" si="789"/>
        <v/>
      </c>
    </row>
    <row r="5505" spans="63:68" ht="20.100000000000001" customHeight="1" x14ac:dyDescent="0.25">
      <c r="BK5505" s="137">
        <v>4658</v>
      </c>
      <c r="BL5505" s="137">
        <f t="shared" si="790"/>
        <v>29.804799999997762</v>
      </c>
      <c r="BM5505" s="137">
        <f t="shared" si="791"/>
        <v>1.0311535841537556E-4</v>
      </c>
      <c r="BN5505" s="137">
        <f t="shared" si="792"/>
        <v>2.7803920791299834E-7</v>
      </c>
      <c r="BO5505" s="137">
        <f t="shared" si="793"/>
        <v>2.7803920791299834E-7</v>
      </c>
      <c r="BP5505" s="137" t="str">
        <f t="shared" si="789"/>
        <v/>
      </c>
    </row>
    <row r="5506" spans="63:68" ht="20.100000000000001" customHeight="1" x14ac:dyDescent="0.25">
      <c r="BK5506" s="137">
        <v>4659</v>
      </c>
      <c r="BL5506" s="137">
        <f t="shared" si="790"/>
        <v>29.811199999997761</v>
      </c>
      <c r="BM5506" s="137">
        <f t="shared" si="791"/>
        <v>1.0283731920746256E-4</v>
      </c>
      <c r="BN5506" s="137">
        <f t="shared" si="792"/>
        <v>2.7729969437284509E-7</v>
      </c>
      <c r="BO5506" s="137">
        <f t="shared" si="793"/>
        <v>2.7729969437284509E-7</v>
      </c>
      <c r="BP5506" s="137" t="str">
        <f t="shared" si="789"/>
        <v/>
      </c>
    </row>
    <row r="5507" spans="63:68" ht="20.100000000000001" customHeight="1" x14ac:dyDescent="0.25">
      <c r="BK5507" s="137">
        <v>4660</v>
      </c>
      <c r="BL5507" s="137">
        <f t="shared" si="790"/>
        <v>29.817599999997761</v>
      </c>
      <c r="BM5507" s="137">
        <f t="shared" si="791"/>
        <v>1.0256001951308972E-4</v>
      </c>
      <c r="BN5507" s="137">
        <f t="shared" si="792"/>
        <v>2.7656211589125053E-7</v>
      </c>
      <c r="BO5507" s="137">
        <f t="shared" si="793"/>
        <v>2.7656211589125053E-7</v>
      </c>
      <c r="BP5507" s="137" t="str">
        <f t="shared" si="789"/>
        <v/>
      </c>
    </row>
    <row r="5508" spans="63:68" ht="20.100000000000001" customHeight="1" x14ac:dyDescent="0.25">
      <c r="BK5508" s="137">
        <v>4661</v>
      </c>
      <c r="BL5508" s="137">
        <f t="shared" si="790"/>
        <v>29.82399999999776</v>
      </c>
      <c r="BM5508" s="137">
        <f t="shared" si="791"/>
        <v>1.0228345739719847E-4</v>
      </c>
      <c r="BN5508" s="137">
        <f t="shared" si="792"/>
        <v>2.7582646750401885E-7</v>
      </c>
      <c r="BO5508" s="137">
        <f t="shared" si="793"/>
        <v>2.7582646750401885E-7</v>
      </c>
      <c r="BP5508" s="137" t="str">
        <f t="shared" si="789"/>
        <v/>
      </c>
    </row>
    <row r="5509" spans="63:68" ht="20.100000000000001" customHeight="1" x14ac:dyDescent="0.25">
      <c r="BK5509" s="137">
        <v>4662</v>
      </c>
      <c r="BL5509" s="137">
        <f t="shared" si="790"/>
        <v>29.830399999997759</v>
      </c>
      <c r="BM5509" s="137">
        <f t="shared" si="791"/>
        <v>1.0200763092969445E-4</v>
      </c>
      <c r="BN5509" s="137">
        <f t="shared" si="792"/>
        <v>2.7509274426062871E-7</v>
      </c>
      <c r="BO5509" s="137">
        <f t="shared" si="793"/>
        <v>2.7509274426062871E-7</v>
      </c>
      <c r="BP5509" s="137" t="str">
        <f t="shared" si="789"/>
        <v/>
      </c>
    </row>
    <row r="5510" spans="63:68" ht="20.100000000000001" customHeight="1" x14ac:dyDescent="0.25">
      <c r="BK5510" s="137">
        <v>4663</v>
      </c>
      <c r="BL5510" s="137">
        <f t="shared" si="790"/>
        <v>29.836799999997758</v>
      </c>
      <c r="BM5510" s="137">
        <f t="shared" si="791"/>
        <v>1.0173253818543382E-4</v>
      </c>
      <c r="BN5510" s="137">
        <f t="shared" si="792"/>
        <v>2.7436094122122463E-7</v>
      </c>
      <c r="BO5510" s="137">
        <f t="shared" si="793"/>
        <v>2.7436094122122463E-7</v>
      </c>
      <c r="BP5510" s="137" t="str">
        <f t="shared" si="789"/>
        <v/>
      </c>
    </row>
    <row r="5511" spans="63:68" ht="20.100000000000001" customHeight="1" x14ac:dyDescent="0.25">
      <c r="BK5511" s="137">
        <v>4664</v>
      </c>
      <c r="BL5511" s="137">
        <f t="shared" si="790"/>
        <v>29.843199999997758</v>
      </c>
      <c r="BM5511" s="137">
        <f t="shared" si="791"/>
        <v>1.014581772442126E-4</v>
      </c>
      <c r="BN5511" s="137">
        <f t="shared" si="792"/>
        <v>2.7363105346007283E-7</v>
      </c>
      <c r="BO5511" s="137">
        <f t="shared" si="793"/>
        <v>2.7363105346007283E-7</v>
      </c>
      <c r="BP5511" s="137" t="str">
        <f t="shared" si="789"/>
        <v/>
      </c>
    </row>
    <row r="5512" spans="63:68" ht="20.100000000000001" customHeight="1" x14ac:dyDescent="0.25">
      <c r="BK5512" s="137">
        <v>4665</v>
      </c>
      <c r="BL5512" s="137">
        <f t="shared" si="790"/>
        <v>29.849599999997757</v>
      </c>
      <c r="BM5512" s="137">
        <f t="shared" si="791"/>
        <v>1.0118454619075252E-4</v>
      </c>
      <c r="BN5512" s="137">
        <f t="shared" si="792"/>
        <v>2.7290307606321672E-7</v>
      </c>
      <c r="BO5512" s="137">
        <f t="shared" si="793"/>
        <v>2.7290307606321672E-7</v>
      </c>
      <c r="BP5512" s="137" t="str">
        <f t="shared" si="789"/>
        <v/>
      </c>
    </row>
    <row r="5513" spans="63:68" ht="20.100000000000001" customHeight="1" x14ac:dyDescent="0.25">
      <c r="BK5513" s="137">
        <v>4666</v>
      </c>
      <c r="BL5513" s="137">
        <f t="shared" si="790"/>
        <v>29.855999999997756</v>
      </c>
      <c r="BM5513" s="137">
        <f t="shared" si="791"/>
        <v>1.0091164311468931E-4</v>
      </c>
      <c r="BN5513" s="137">
        <f t="shared" si="792"/>
        <v>2.7217700412781275E-7</v>
      </c>
      <c r="BO5513" s="137">
        <f t="shared" si="793"/>
        <v>2.7217700412781275E-7</v>
      </c>
      <c r="BP5513" s="137" t="str">
        <f t="shared" si="789"/>
        <v/>
      </c>
    </row>
    <row r="5514" spans="63:68" ht="20.100000000000001" customHeight="1" x14ac:dyDescent="0.25">
      <c r="BK5514" s="137">
        <v>4667</v>
      </c>
      <c r="BL5514" s="137">
        <f t="shared" si="790"/>
        <v>29.862399999997756</v>
      </c>
      <c r="BM5514" s="137">
        <f t="shared" si="791"/>
        <v>1.0063946611056149E-4</v>
      </c>
      <c r="BN5514" s="137">
        <f t="shared" si="792"/>
        <v>2.7145283276509846E-7</v>
      </c>
      <c r="BO5514" s="137">
        <f t="shared" si="793"/>
        <v>2.7145283276509846E-7</v>
      </c>
      <c r="BP5514" s="137" t="str">
        <f t="shared" si="789"/>
        <v/>
      </c>
    </row>
    <row r="5515" spans="63:68" ht="20.100000000000001" customHeight="1" x14ac:dyDescent="0.25">
      <c r="BK5515" s="137">
        <v>4668</v>
      </c>
      <c r="BL5515" s="137">
        <f t="shared" si="790"/>
        <v>29.868799999997755</v>
      </c>
      <c r="BM5515" s="137">
        <f t="shared" si="791"/>
        <v>1.003680132777964E-4</v>
      </c>
      <c r="BN5515" s="137">
        <f t="shared" si="792"/>
        <v>2.707305570978988E-7</v>
      </c>
      <c r="BO5515" s="137">
        <f t="shared" si="793"/>
        <v>2.707305570978988E-7</v>
      </c>
      <c r="BP5515" s="137" t="str">
        <f t="shared" si="789"/>
        <v/>
      </c>
    </row>
    <row r="5516" spans="63:68" ht="20.100000000000001" customHeight="1" x14ac:dyDescent="0.25">
      <c r="BK5516" s="137">
        <v>4669</v>
      </c>
      <c r="BL5516" s="137">
        <f t="shared" si="790"/>
        <v>29.875199999997754</v>
      </c>
      <c r="BM5516" s="137">
        <f t="shared" si="791"/>
        <v>1.000972827206985E-4</v>
      </c>
      <c r="BN5516" s="137">
        <f t="shared" si="792"/>
        <v>2.7001017226032796E-7</v>
      </c>
      <c r="BO5516" s="137">
        <f t="shared" si="793"/>
        <v>2.7001017226032796E-7</v>
      </c>
      <c r="BP5516" s="137" t="str">
        <f t="shared" si="789"/>
        <v/>
      </c>
    </row>
    <row r="5517" spans="63:68" ht="20.100000000000001" customHeight="1" x14ac:dyDescent="0.25">
      <c r="BK5517" s="137">
        <v>4670</v>
      </c>
      <c r="BL5517" s="137">
        <f t="shared" si="790"/>
        <v>29.881599999997754</v>
      </c>
      <c r="BM5517" s="137">
        <f t="shared" si="791"/>
        <v>9.9827272548438169E-5</v>
      </c>
      <c r="BN5517" s="137">
        <f t="shared" si="792"/>
        <v>2.6929167340017466E-7</v>
      </c>
      <c r="BO5517" s="137">
        <f t="shared" si="793"/>
        <v>2.6929167340017466E-7</v>
      </c>
      <c r="BP5517" s="137" t="str">
        <f t="shared" si="789"/>
        <v/>
      </c>
    </row>
    <row r="5518" spans="63:68" ht="20.100000000000001" customHeight="1" x14ac:dyDescent="0.25">
      <c r="BK5518" s="137">
        <v>4671</v>
      </c>
      <c r="BL5518" s="137">
        <f t="shared" si="790"/>
        <v>29.887999999997753</v>
      </c>
      <c r="BM5518" s="137">
        <f t="shared" si="791"/>
        <v>9.9557980875037994E-5</v>
      </c>
      <c r="BN5518" s="137">
        <f t="shared" si="792"/>
        <v>2.6857505567638132E-7</v>
      </c>
      <c r="BO5518" s="137">
        <f t="shared" si="793"/>
        <v>2.6857505567638132E-7</v>
      </c>
      <c r="BP5518" s="137" t="str">
        <f t="shared" si="789"/>
        <v/>
      </c>
    </row>
    <row r="5519" spans="63:68" ht="20.100000000000001" customHeight="1" x14ac:dyDescent="0.25">
      <c r="BK5519" s="137">
        <v>4672</v>
      </c>
      <c r="BL5519" s="137">
        <f t="shared" si="790"/>
        <v>29.894399999997752</v>
      </c>
      <c r="BM5519" s="137">
        <f t="shared" si="791"/>
        <v>9.9289405819361613E-5</v>
      </c>
      <c r="BN5519" s="137">
        <f t="shared" si="792"/>
        <v>2.6786031425962687E-7</v>
      </c>
      <c r="BO5519" s="137">
        <f t="shared" si="793"/>
        <v>2.6786031425962687E-7</v>
      </c>
      <c r="BP5519" s="137" t="str">
        <f t="shared" si="789"/>
        <v/>
      </c>
    </row>
    <row r="5520" spans="63:68" ht="20.100000000000001" customHeight="1" x14ac:dyDescent="0.25">
      <c r="BK5520" s="137">
        <v>4673</v>
      </c>
      <c r="BL5520" s="137">
        <f t="shared" si="790"/>
        <v>29.900799999997751</v>
      </c>
      <c r="BM5520" s="137">
        <f t="shared" si="791"/>
        <v>9.9021545505101986E-5</v>
      </c>
      <c r="BN5520" s="137">
        <f t="shared" si="792"/>
        <v>2.6714744433434603E-7</v>
      </c>
      <c r="BO5520" s="137">
        <f t="shared" si="793"/>
        <v>2.6714744433434603E-7</v>
      </c>
      <c r="BP5520" s="137" t="str">
        <f t="shared" ref="BP5520:BP5583" si="794">IF($BM5520&lt;(1-$BI$860),$BN5520,"")</f>
        <v/>
      </c>
    </row>
    <row r="5521" spans="63:68" ht="20.100000000000001" customHeight="1" x14ac:dyDescent="0.25">
      <c r="BK5521" s="137">
        <v>4674</v>
      </c>
      <c r="BL5521" s="137">
        <f t="shared" si="790"/>
        <v>29.907199999997751</v>
      </c>
      <c r="BM5521" s="137">
        <f t="shared" si="791"/>
        <v>9.875439806076764E-5</v>
      </c>
      <c r="BN5521" s="137">
        <f t="shared" si="792"/>
        <v>2.6643644109577492E-7</v>
      </c>
      <c r="BO5521" s="137">
        <f t="shared" si="793"/>
        <v>2.6643644109577492E-7</v>
      </c>
      <c r="BP5521" s="137" t="str">
        <f t="shared" si="794"/>
        <v/>
      </c>
    </row>
    <row r="5522" spans="63:68" ht="20.100000000000001" customHeight="1" x14ac:dyDescent="0.25">
      <c r="BK5522" s="137">
        <v>4675</v>
      </c>
      <c r="BL5522" s="137">
        <f t="shared" si="790"/>
        <v>29.91359999999775</v>
      </c>
      <c r="BM5522" s="137">
        <f t="shared" si="791"/>
        <v>9.8487961619671865E-5</v>
      </c>
      <c r="BN5522" s="137">
        <f t="shared" si="792"/>
        <v>2.6572729975121137E-7</v>
      </c>
      <c r="BO5522" s="137">
        <f t="shared" si="793"/>
        <v>2.6572729975121137E-7</v>
      </c>
      <c r="BP5522" s="137" t="str">
        <f t="shared" si="794"/>
        <v/>
      </c>
    </row>
    <row r="5523" spans="63:68" ht="20.100000000000001" customHeight="1" x14ac:dyDescent="0.25">
      <c r="BK5523" s="137">
        <v>4676</v>
      </c>
      <c r="BL5523" s="137">
        <f t="shared" si="790"/>
        <v>29.919999999997749</v>
      </c>
      <c r="BM5523" s="137">
        <f t="shared" si="791"/>
        <v>9.8222234319920654E-5</v>
      </c>
      <c r="BN5523" s="137">
        <f t="shared" si="792"/>
        <v>2.6502001552027249E-7</v>
      </c>
      <c r="BO5523" s="137">
        <f t="shared" si="793"/>
        <v>2.6502001552027249E-7</v>
      </c>
      <c r="BP5523" s="137" t="str">
        <f t="shared" si="794"/>
        <v/>
      </c>
    </row>
    <row r="5524" spans="63:68" ht="20.100000000000001" customHeight="1" x14ac:dyDescent="0.25">
      <c r="BK5524" s="137">
        <v>4677</v>
      </c>
      <c r="BL5524" s="137">
        <f t="shared" si="790"/>
        <v>29.926399999997749</v>
      </c>
      <c r="BM5524" s="137">
        <f t="shared" si="791"/>
        <v>9.7957214304400381E-5</v>
      </c>
      <c r="BN5524" s="137">
        <f t="shared" si="792"/>
        <v>2.6431458363408147E-7</v>
      </c>
      <c r="BO5524" s="137">
        <f t="shared" si="793"/>
        <v>2.6431458363408147E-7</v>
      </c>
      <c r="BP5524" s="137" t="str">
        <f t="shared" si="794"/>
        <v/>
      </c>
    </row>
    <row r="5525" spans="63:68" ht="20.100000000000001" customHeight="1" x14ac:dyDescent="0.25">
      <c r="BK5525" s="137">
        <v>4678</v>
      </c>
      <c r="BL5525" s="137">
        <f t="shared" si="790"/>
        <v>29.932799999997748</v>
      </c>
      <c r="BM5525" s="137">
        <f t="shared" si="791"/>
        <v>9.76928997207663E-5</v>
      </c>
      <c r="BN5525" s="137">
        <f t="shared" si="792"/>
        <v>2.6361099933669061E-7</v>
      </c>
      <c r="BO5525" s="137">
        <f t="shared" si="793"/>
        <v>2.6361099933669061E-7</v>
      </c>
      <c r="BP5525" s="137" t="str">
        <f t="shared" si="794"/>
        <v/>
      </c>
    </row>
    <row r="5526" spans="63:68" ht="20.100000000000001" customHeight="1" x14ac:dyDescent="0.25">
      <c r="BK5526" s="137">
        <v>4679</v>
      </c>
      <c r="BL5526" s="137">
        <f t="shared" si="790"/>
        <v>29.939199999997747</v>
      </c>
      <c r="BM5526" s="137">
        <f t="shared" si="791"/>
        <v>9.7429288721429609E-5</v>
      </c>
      <c r="BN5526" s="137">
        <f t="shared" si="792"/>
        <v>2.6290925788315686E-7</v>
      </c>
      <c r="BO5526" s="137">
        <f t="shared" si="793"/>
        <v>2.6290925788315686E-7</v>
      </c>
      <c r="BP5526" s="137" t="str">
        <f t="shared" si="794"/>
        <v/>
      </c>
    </row>
    <row r="5527" spans="63:68" ht="20.100000000000001" customHeight="1" x14ac:dyDescent="0.25">
      <c r="BK5527" s="137">
        <v>4680</v>
      </c>
      <c r="BL5527" s="137">
        <f t="shared" si="790"/>
        <v>29.945599999997746</v>
      </c>
      <c r="BM5527" s="137">
        <f t="shared" si="791"/>
        <v>9.7166379463546452E-5</v>
      </c>
      <c r="BN5527" s="137">
        <f t="shared" si="792"/>
        <v>2.6220935454044985E-7</v>
      </c>
      <c r="BO5527" s="137">
        <f t="shared" si="793"/>
        <v>2.6220935454044985E-7</v>
      </c>
      <c r="BP5527" s="137" t="str">
        <f t="shared" si="794"/>
        <v/>
      </c>
    </row>
    <row r="5528" spans="63:68" ht="20.100000000000001" customHeight="1" x14ac:dyDescent="0.25">
      <c r="BK5528" s="137">
        <v>4681</v>
      </c>
      <c r="BL5528" s="137">
        <f t="shared" si="790"/>
        <v>29.951999999997746</v>
      </c>
      <c r="BM5528" s="137">
        <f t="shared" si="791"/>
        <v>9.6904170109006002E-5</v>
      </c>
      <c r="BN5528" s="137">
        <f t="shared" si="792"/>
        <v>2.6151128458872582E-7</v>
      </c>
      <c r="BO5528" s="137">
        <f t="shared" si="793"/>
        <v>2.6151128458872582E-7</v>
      </c>
      <c r="BP5528" s="137" t="str">
        <f t="shared" si="794"/>
        <v/>
      </c>
    </row>
    <row r="5529" spans="63:68" ht="20.100000000000001" customHeight="1" x14ac:dyDescent="0.25">
      <c r="BK5529" s="137">
        <v>4682</v>
      </c>
      <c r="BL5529" s="137">
        <f t="shared" si="790"/>
        <v>29.958399999997745</v>
      </c>
      <c r="BM5529" s="137">
        <f t="shared" si="791"/>
        <v>9.6642658824417277E-5</v>
      </c>
      <c r="BN5529" s="137">
        <f t="shared" si="792"/>
        <v>2.6081504331747869E-7</v>
      </c>
      <c r="BO5529" s="137">
        <f t="shared" si="793"/>
        <v>2.6081504331747869E-7</v>
      </c>
      <c r="BP5529" s="137" t="str">
        <f t="shared" si="794"/>
        <v/>
      </c>
    </row>
    <row r="5530" spans="63:68" ht="20.100000000000001" customHeight="1" x14ac:dyDescent="0.25">
      <c r="BK5530" s="137">
        <v>4683</v>
      </c>
      <c r="BL5530" s="137">
        <f t="shared" si="790"/>
        <v>29.964799999997744</v>
      </c>
      <c r="BM5530" s="137">
        <f t="shared" si="791"/>
        <v>9.6381843781099798E-5</v>
      </c>
      <c r="BN5530" s="137">
        <f t="shared" si="792"/>
        <v>2.6012062603071714E-7</v>
      </c>
      <c r="BO5530" s="137">
        <f t="shared" si="793"/>
        <v>2.6012062603071714E-7</v>
      </c>
      <c r="BP5530" s="137" t="str">
        <f t="shared" si="794"/>
        <v/>
      </c>
    </row>
    <row r="5531" spans="63:68" ht="20.100000000000001" customHeight="1" x14ac:dyDescent="0.25">
      <c r="BK5531" s="137">
        <v>4684</v>
      </c>
      <c r="BL5531" s="137">
        <f t="shared" si="790"/>
        <v>29.971199999997744</v>
      </c>
      <c r="BM5531" s="137">
        <f t="shared" si="791"/>
        <v>9.6121723155069081E-5</v>
      </c>
      <c r="BN5531" s="137">
        <f t="shared" si="792"/>
        <v>2.5942802804184177E-7</v>
      </c>
      <c r="BO5531" s="137">
        <f t="shared" si="793"/>
        <v>2.5942802804184177E-7</v>
      </c>
      <c r="BP5531" s="137" t="str">
        <f t="shared" si="794"/>
        <v/>
      </c>
    </row>
    <row r="5532" spans="63:68" ht="20.100000000000001" customHeight="1" x14ac:dyDescent="0.25">
      <c r="BK5532" s="137">
        <v>4685</v>
      </c>
      <c r="BL5532" s="137">
        <f t="shared" si="790"/>
        <v>29.977599999997743</v>
      </c>
      <c r="BM5532" s="137">
        <f t="shared" si="791"/>
        <v>9.5862295127027239E-5</v>
      </c>
      <c r="BN5532" s="137">
        <f t="shared" si="792"/>
        <v>2.5873724467804962E-7</v>
      </c>
      <c r="BO5532" s="137">
        <f t="shared" si="793"/>
        <v>2.5873724467804962E-7</v>
      </c>
      <c r="BP5532" s="137" t="str">
        <f t="shared" si="794"/>
        <v/>
      </c>
    </row>
    <row r="5533" spans="63:68" ht="20.100000000000001" customHeight="1" x14ac:dyDescent="0.25">
      <c r="BK5533" s="137">
        <v>4686</v>
      </c>
      <c r="BL5533" s="137">
        <f t="shared" si="790"/>
        <v>29.983999999997742</v>
      </c>
      <c r="BM5533" s="137">
        <f t="shared" si="791"/>
        <v>9.5603557882349189E-5</v>
      </c>
      <c r="BN5533" s="137">
        <f t="shared" si="792"/>
        <v>2.5804827127689188E-7</v>
      </c>
      <c r="BO5533" s="137">
        <f t="shared" si="793"/>
        <v>2.5804827127689188E-7</v>
      </c>
      <c r="BP5533" s="137" t="str">
        <f t="shared" si="794"/>
        <v/>
      </c>
    </row>
    <row r="5534" spans="63:68" ht="20.100000000000001" customHeight="1" x14ac:dyDescent="0.25">
      <c r="BK5534" s="137">
        <v>4687</v>
      </c>
      <c r="BL5534" s="137">
        <f t="shared" si="790"/>
        <v>29.990399999997742</v>
      </c>
      <c r="BM5534" s="137">
        <f t="shared" si="791"/>
        <v>9.5345509611072298E-5</v>
      </c>
      <c r="BN5534" s="137">
        <f t="shared" si="792"/>
        <v>2.5736110318795439E-7</v>
      </c>
      <c r="BO5534" s="137">
        <f t="shared" si="793"/>
        <v>2.5736110318795439E-7</v>
      </c>
      <c r="BP5534" s="137" t="str">
        <f t="shared" si="794"/>
        <v/>
      </c>
    </row>
    <row r="5535" spans="63:68" ht="20.100000000000001" customHeight="1" x14ac:dyDescent="0.25">
      <c r="BK5535" s="137">
        <v>4688</v>
      </c>
      <c r="BL5535" s="137">
        <f t="shared" si="790"/>
        <v>29.996799999997741</v>
      </c>
      <c r="BM5535" s="137">
        <f t="shared" si="791"/>
        <v>9.5088148507884343E-5</v>
      </c>
      <c r="BN5535" s="137">
        <f t="shared" si="792"/>
        <v>2.5667573577246459E-7</v>
      </c>
      <c r="BO5535" s="137">
        <f t="shared" si="793"/>
        <v>2.5667573577246459E-7</v>
      </c>
      <c r="BP5535" s="137" t="str">
        <f t="shared" si="794"/>
        <v/>
      </c>
    </row>
    <row r="5536" spans="63:68" ht="20.100000000000001" customHeight="1" x14ac:dyDescent="0.25">
      <c r="BK5536" s="137">
        <v>4689</v>
      </c>
      <c r="BL5536" s="137">
        <f t="shared" si="790"/>
        <v>30.00319999999774</v>
      </c>
      <c r="BM5536" s="137">
        <f t="shared" si="791"/>
        <v>9.4831472772111879E-5</v>
      </c>
      <c r="BN5536" s="137">
        <f t="shared" si="792"/>
        <v>2.5599216440433511E-7</v>
      </c>
      <c r="BO5536" s="137">
        <f t="shared" si="793"/>
        <v>2.5599216440433511E-7</v>
      </c>
      <c r="BP5536" s="137" t="str">
        <f t="shared" si="794"/>
        <v/>
      </c>
    </row>
    <row r="5537" spans="63:68" ht="20.100000000000001" customHeight="1" x14ac:dyDescent="0.25">
      <c r="BK5537" s="137">
        <v>4690</v>
      </c>
      <c r="BL5537" s="137">
        <f t="shared" si="790"/>
        <v>30.009599999997739</v>
      </c>
      <c r="BM5537" s="137">
        <f t="shared" si="791"/>
        <v>9.4575480607707543E-5</v>
      </c>
      <c r="BN5537" s="137">
        <f t="shared" si="792"/>
        <v>2.5531038446632837E-7</v>
      </c>
      <c r="BO5537" s="137">
        <f t="shared" si="793"/>
        <v>2.5531038446632837E-7</v>
      </c>
      <c r="BP5537" s="137" t="str">
        <f t="shared" si="794"/>
        <v/>
      </c>
    </row>
    <row r="5538" spans="63:68" ht="20.100000000000001" customHeight="1" x14ac:dyDescent="0.25">
      <c r="BK5538" s="137">
        <v>4691</v>
      </c>
      <c r="BL5538" s="137">
        <f t="shared" si="790"/>
        <v>30.015999999997739</v>
      </c>
      <c r="BM5538" s="137">
        <f t="shared" si="791"/>
        <v>9.4320170223241215E-5</v>
      </c>
      <c r="BN5538" s="137">
        <f t="shared" si="792"/>
        <v>2.5463039135645337E-7</v>
      </c>
      <c r="BO5538" s="137">
        <f t="shared" si="793"/>
        <v>2.5463039135645337E-7</v>
      </c>
      <c r="BP5538" s="137" t="str">
        <f t="shared" si="794"/>
        <v/>
      </c>
    </row>
    <row r="5539" spans="63:68" ht="20.100000000000001" customHeight="1" x14ac:dyDescent="0.25">
      <c r="BK5539" s="137">
        <v>4692</v>
      </c>
      <c r="BL5539" s="137">
        <f t="shared" si="790"/>
        <v>30.022399999997738</v>
      </c>
      <c r="BM5539" s="137">
        <f t="shared" si="791"/>
        <v>9.4065539831884762E-5</v>
      </c>
      <c r="BN5539" s="137">
        <f t="shared" si="792"/>
        <v>2.5395218048137919E-7</v>
      </c>
      <c r="BO5539" s="137">
        <f t="shared" si="793"/>
        <v>2.5395218048137919E-7</v>
      </c>
      <c r="BP5539" s="137" t="str">
        <f t="shared" si="794"/>
        <v/>
      </c>
    </row>
    <row r="5540" spans="63:68" ht="20.100000000000001" customHeight="1" x14ac:dyDescent="0.25">
      <c r="BK5540" s="137">
        <v>4693</v>
      </c>
      <c r="BL5540" s="137">
        <f t="shared" si="790"/>
        <v>30.028799999997737</v>
      </c>
      <c r="BM5540" s="137">
        <f t="shared" si="791"/>
        <v>9.3811587651403383E-5</v>
      </c>
      <c r="BN5540" s="137">
        <f t="shared" si="792"/>
        <v>2.5327574726013481E-7</v>
      </c>
      <c r="BO5540" s="137">
        <f t="shared" si="793"/>
        <v>2.5327574726013481E-7</v>
      </c>
      <c r="BP5540" s="137" t="str">
        <f t="shared" si="794"/>
        <v/>
      </c>
    </row>
    <row r="5541" spans="63:68" ht="20.100000000000001" customHeight="1" x14ac:dyDescent="0.25">
      <c r="BK5541" s="137">
        <v>4694</v>
      </c>
      <c r="BL5541" s="137">
        <f t="shared" ref="BL5541:BL5604" si="795">BL5540+$BO$845</f>
        <v>30.035199999997737</v>
      </c>
      <c r="BM5541" s="137">
        <f t="shared" ref="BM5541:BM5604" si="796">_xlfn.CHISQ.DIST.RT(BL5541,7)</f>
        <v>9.3558311904143248E-5</v>
      </c>
      <c r="BN5541" s="137">
        <f t="shared" ref="BN5541:BN5604" si="797">BM5541-BM5542</f>
        <v>2.5260108712410912E-7</v>
      </c>
      <c r="BO5541" s="137">
        <f t="shared" ref="BO5541:BO5604" si="798">IF(BM5541&lt;(1-$BI$852),BN5541,"")</f>
        <v>2.5260108712410912E-7</v>
      </c>
      <c r="BP5541" s="137" t="str">
        <f t="shared" si="794"/>
        <v/>
      </c>
    </row>
    <row r="5542" spans="63:68" ht="20.100000000000001" customHeight="1" x14ac:dyDescent="0.25">
      <c r="BK5542" s="137">
        <v>4695</v>
      </c>
      <c r="BL5542" s="137">
        <f t="shared" si="795"/>
        <v>30.041599999997736</v>
      </c>
      <c r="BM5542" s="137">
        <f t="shared" si="796"/>
        <v>9.3305710817019139E-5</v>
      </c>
      <c r="BN5542" s="137">
        <f t="shared" si="797"/>
        <v>2.519281955148554E-7</v>
      </c>
      <c r="BO5542" s="137">
        <f t="shared" si="798"/>
        <v>2.519281955148554E-7</v>
      </c>
      <c r="BP5542" s="137" t="str">
        <f t="shared" si="794"/>
        <v/>
      </c>
    </row>
    <row r="5543" spans="63:68" ht="20.100000000000001" customHeight="1" x14ac:dyDescent="0.25">
      <c r="BK5543" s="137">
        <v>4696</v>
      </c>
      <c r="BL5543" s="137">
        <f t="shared" si="795"/>
        <v>30.047999999997735</v>
      </c>
      <c r="BM5543" s="137">
        <f t="shared" si="796"/>
        <v>9.3053782621504283E-5</v>
      </c>
      <c r="BN5543" s="137">
        <f t="shared" si="797"/>
        <v>2.5125706788632748E-7</v>
      </c>
      <c r="BO5543" s="137">
        <f t="shared" si="798"/>
        <v>2.5125706788632748E-7</v>
      </c>
      <c r="BP5543" s="137" t="str">
        <f t="shared" si="794"/>
        <v/>
      </c>
    </row>
    <row r="5544" spans="63:68" ht="20.100000000000001" customHeight="1" x14ac:dyDescent="0.25">
      <c r="BK5544" s="137">
        <v>4697</v>
      </c>
      <c r="BL5544" s="137">
        <f t="shared" si="795"/>
        <v>30.054399999997734</v>
      </c>
      <c r="BM5544" s="137">
        <f t="shared" si="796"/>
        <v>9.2802525553617956E-5</v>
      </c>
      <c r="BN5544" s="137">
        <f t="shared" si="797"/>
        <v>2.5058769970302309E-7</v>
      </c>
      <c r="BO5544" s="137">
        <f t="shared" si="798"/>
        <v>2.5058769970302309E-7</v>
      </c>
      <c r="BP5544" s="137" t="str">
        <f t="shared" si="794"/>
        <v/>
      </c>
    </row>
    <row r="5545" spans="63:68" ht="20.100000000000001" customHeight="1" x14ac:dyDescent="0.25">
      <c r="BK5545" s="137">
        <v>4698</v>
      </c>
      <c r="BL5545" s="137">
        <f t="shared" si="795"/>
        <v>30.060799999997734</v>
      </c>
      <c r="BM5545" s="137">
        <f t="shared" si="796"/>
        <v>9.2551937853914933E-5</v>
      </c>
      <c r="BN5545" s="137">
        <f t="shared" si="797"/>
        <v>2.4992008644197602E-7</v>
      </c>
      <c r="BO5545" s="137">
        <f t="shared" si="798"/>
        <v>2.4992008644197602E-7</v>
      </c>
      <c r="BP5545" s="137" t="str">
        <f t="shared" si="794"/>
        <v/>
      </c>
    </row>
    <row r="5546" spans="63:68" ht="20.100000000000001" customHeight="1" x14ac:dyDescent="0.25">
      <c r="BK5546" s="137">
        <v>4699</v>
      </c>
      <c r="BL5546" s="137">
        <f t="shared" si="795"/>
        <v>30.067199999997733</v>
      </c>
      <c r="BM5546" s="137">
        <f t="shared" si="796"/>
        <v>9.2302017767472957E-5</v>
      </c>
      <c r="BN5546" s="137">
        <f t="shared" si="797"/>
        <v>2.4925422359039801E-7</v>
      </c>
      <c r="BO5546" s="137">
        <f t="shared" si="798"/>
        <v>2.4925422359039801E-7</v>
      </c>
      <c r="BP5546" s="137" t="str">
        <f t="shared" si="794"/>
        <v/>
      </c>
    </row>
    <row r="5547" spans="63:68" ht="20.100000000000001" customHeight="1" x14ac:dyDescent="0.25">
      <c r="BK5547" s="137">
        <v>4700</v>
      </c>
      <c r="BL5547" s="137">
        <f t="shared" si="795"/>
        <v>30.073599999997732</v>
      </c>
      <c r="BM5547" s="137">
        <f t="shared" si="796"/>
        <v>9.2052763543882559E-5</v>
      </c>
      <c r="BN5547" s="137">
        <f t="shared" si="797"/>
        <v>2.4859010664753545E-7</v>
      </c>
      <c r="BO5547" s="137">
        <f t="shared" si="798"/>
        <v>2.4859010664753545E-7</v>
      </c>
      <c r="BP5547" s="137" t="str">
        <f t="shared" si="794"/>
        <v/>
      </c>
    </row>
    <row r="5548" spans="63:68" ht="20.100000000000001" customHeight="1" x14ac:dyDescent="0.25">
      <c r="BK5548" s="137">
        <v>4701</v>
      </c>
      <c r="BL5548" s="137">
        <f t="shared" si="795"/>
        <v>30.079999999997732</v>
      </c>
      <c r="BM5548" s="137">
        <f t="shared" si="796"/>
        <v>9.1804173437235023E-5</v>
      </c>
      <c r="BN5548" s="137">
        <f t="shared" si="797"/>
        <v>2.4792773112380202E-7</v>
      </c>
      <c r="BO5548" s="137">
        <f t="shared" si="798"/>
        <v>2.4792773112380202E-7</v>
      </c>
      <c r="BP5548" s="137" t="str">
        <f t="shared" si="794"/>
        <v/>
      </c>
    </row>
    <row r="5549" spans="63:68" ht="20.100000000000001" customHeight="1" x14ac:dyDescent="0.25">
      <c r="BK5549" s="137">
        <v>4702</v>
      </c>
      <c r="BL5549" s="137">
        <f t="shared" si="795"/>
        <v>30.086399999997731</v>
      </c>
      <c r="BM5549" s="137">
        <f t="shared" si="796"/>
        <v>9.1556245706111221E-5</v>
      </c>
      <c r="BN5549" s="137">
        <f t="shared" si="797"/>
        <v>2.4726709254054827E-7</v>
      </c>
      <c r="BO5549" s="137">
        <f t="shared" si="798"/>
        <v>2.4726709254054827E-7</v>
      </c>
      <c r="BP5549" s="137" t="str">
        <f t="shared" si="794"/>
        <v/>
      </c>
    </row>
    <row r="5550" spans="63:68" ht="20.100000000000001" customHeight="1" x14ac:dyDescent="0.25">
      <c r="BK5550" s="137">
        <v>4703</v>
      </c>
      <c r="BL5550" s="137">
        <f t="shared" si="795"/>
        <v>30.09279999999773</v>
      </c>
      <c r="BM5550" s="137">
        <f t="shared" si="796"/>
        <v>9.1308978613570673E-5</v>
      </c>
      <c r="BN5550" s="137">
        <f t="shared" si="797"/>
        <v>2.466081864306173E-7</v>
      </c>
      <c r="BO5550" s="137">
        <f t="shared" si="798"/>
        <v>2.466081864306173E-7</v>
      </c>
      <c r="BP5550" s="137" t="str">
        <f t="shared" si="794"/>
        <v/>
      </c>
    </row>
    <row r="5551" spans="63:68" ht="20.100000000000001" customHeight="1" x14ac:dyDescent="0.25">
      <c r="BK5551" s="137">
        <v>4704</v>
      </c>
      <c r="BL5551" s="137">
        <f t="shared" si="795"/>
        <v>30.09919999999773</v>
      </c>
      <c r="BM5551" s="137">
        <f t="shared" si="796"/>
        <v>9.1062370427140056E-5</v>
      </c>
      <c r="BN5551" s="137">
        <f t="shared" si="797"/>
        <v>2.4595100833860227E-7</v>
      </c>
      <c r="BO5551" s="137">
        <f t="shared" si="798"/>
        <v>2.4595100833860227E-7</v>
      </c>
      <c r="BP5551" s="137" t="str">
        <f t="shared" si="794"/>
        <v/>
      </c>
    </row>
    <row r="5552" spans="63:68" ht="20.100000000000001" customHeight="1" x14ac:dyDescent="0.25">
      <c r="BK5552" s="137">
        <v>4705</v>
      </c>
      <c r="BL5552" s="137">
        <f t="shared" si="795"/>
        <v>30.105599999997729</v>
      </c>
      <c r="BM5552" s="137">
        <f t="shared" si="796"/>
        <v>9.0816419418801453E-5</v>
      </c>
      <c r="BN5552" s="137">
        <f t="shared" si="797"/>
        <v>2.4529555381936914E-7</v>
      </c>
      <c r="BO5552" s="137">
        <f t="shared" si="798"/>
        <v>2.4529555381936914E-7</v>
      </c>
      <c r="BP5552" s="137" t="str">
        <f t="shared" si="794"/>
        <v/>
      </c>
    </row>
    <row r="5553" spans="63:68" ht="20.100000000000001" customHeight="1" x14ac:dyDescent="0.25">
      <c r="BK5553" s="137">
        <v>4706</v>
      </c>
      <c r="BL5553" s="137">
        <f t="shared" si="795"/>
        <v>30.111999999997728</v>
      </c>
      <c r="BM5553" s="137">
        <f t="shared" si="796"/>
        <v>9.0571123864982084E-5</v>
      </c>
      <c r="BN5553" s="137">
        <f t="shared" si="797"/>
        <v>2.4464181843885627E-7</v>
      </c>
      <c r="BO5553" s="137">
        <f t="shared" si="798"/>
        <v>2.4464181843885627E-7</v>
      </c>
      <c r="BP5553" s="137" t="str">
        <f t="shared" si="794"/>
        <v/>
      </c>
    </row>
    <row r="5554" spans="63:68" ht="20.100000000000001" customHeight="1" x14ac:dyDescent="0.25">
      <c r="BK5554" s="137">
        <v>4707</v>
      </c>
      <c r="BL5554" s="137">
        <f t="shared" si="795"/>
        <v>30.118399999997727</v>
      </c>
      <c r="BM5554" s="137">
        <f t="shared" si="796"/>
        <v>9.0326482046543228E-5</v>
      </c>
      <c r="BN5554" s="137">
        <f t="shared" si="797"/>
        <v>2.4398979777519932E-7</v>
      </c>
      <c r="BO5554" s="137">
        <f t="shared" si="798"/>
        <v>2.4398979777519932E-7</v>
      </c>
      <c r="BP5554" s="137" t="str">
        <f t="shared" si="794"/>
        <v/>
      </c>
    </row>
    <row r="5555" spans="63:68" ht="20.100000000000001" customHeight="1" x14ac:dyDescent="0.25">
      <c r="BK5555" s="137">
        <v>4708</v>
      </c>
      <c r="BL5555" s="137">
        <f t="shared" si="795"/>
        <v>30.124799999997727</v>
      </c>
      <c r="BM5555" s="137">
        <f t="shared" si="796"/>
        <v>9.0082492248768029E-5</v>
      </c>
      <c r="BN5555" s="137">
        <f t="shared" si="797"/>
        <v>2.4333948741726754E-7</v>
      </c>
      <c r="BO5555" s="137">
        <f t="shared" si="798"/>
        <v>2.4333948741726754E-7</v>
      </c>
      <c r="BP5555" s="137" t="str">
        <f t="shared" si="794"/>
        <v/>
      </c>
    </row>
    <row r="5556" spans="63:68" ht="20.100000000000001" customHeight="1" x14ac:dyDescent="0.25">
      <c r="BK5556" s="137">
        <v>4709</v>
      </c>
      <c r="BL5556" s="137">
        <f t="shared" si="795"/>
        <v>30.131199999997726</v>
      </c>
      <c r="BM5556" s="137">
        <f t="shared" si="796"/>
        <v>8.9839152761350761E-5</v>
      </c>
      <c r="BN5556" s="137">
        <f t="shared" si="797"/>
        <v>2.4269088296441984E-7</v>
      </c>
      <c r="BO5556" s="137">
        <f t="shared" si="798"/>
        <v>2.4269088296441984E-7</v>
      </c>
      <c r="BP5556" s="137" t="str">
        <f t="shared" si="794"/>
        <v/>
      </c>
    </row>
    <row r="5557" spans="63:68" ht="20.100000000000001" customHeight="1" x14ac:dyDescent="0.25">
      <c r="BK5557" s="137">
        <v>4710</v>
      </c>
      <c r="BL5557" s="137">
        <f t="shared" si="795"/>
        <v>30.137599999997725</v>
      </c>
      <c r="BM5557" s="137">
        <f t="shared" si="796"/>
        <v>8.9596461878386341E-5</v>
      </c>
      <c r="BN5557" s="137">
        <f t="shared" si="797"/>
        <v>2.420439800268978E-7</v>
      </c>
      <c r="BO5557" s="137">
        <f t="shared" si="798"/>
        <v>2.420439800268978E-7</v>
      </c>
      <c r="BP5557" s="137" t="str">
        <f t="shared" si="794"/>
        <v/>
      </c>
    </row>
    <row r="5558" spans="63:68" ht="20.100000000000001" customHeight="1" x14ac:dyDescent="0.25">
      <c r="BK5558" s="137">
        <v>4711</v>
      </c>
      <c r="BL5558" s="137">
        <f t="shared" si="795"/>
        <v>30.143999999997725</v>
      </c>
      <c r="BM5558" s="137">
        <f t="shared" si="796"/>
        <v>8.9354417898359443E-5</v>
      </c>
      <c r="BN5558" s="137">
        <f t="shared" si="797"/>
        <v>2.4139877422745199E-7</v>
      </c>
      <c r="BO5558" s="137">
        <f t="shared" si="798"/>
        <v>2.4139877422745199E-7</v>
      </c>
      <c r="BP5558" s="137" t="str">
        <f t="shared" si="794"/>
        <v/>
      </c>
    </row>
    <row r="5559" spans="63:68" ht="20.100000000000001" customHeight="1" x14ac:dyDescent="0.25">
      <c r="BK5559" s="137">
        <v>4712</v>
      </c>
      <c r="BL5559" s="137">
        <f t="shared" si="795"/>
        <v>30.150399999997724</v>
      </c>
      <c r="BM5559" s="137">
        <f t="shared" si="796"/>
        <v>8.9113019124131991E-5</v>
      </c>
      <c r="BN5559" s="137">
        <f t="shared" si="797"/>
        <v>2.4075526119813001E-7</v>
      </c>
      <c r="BO5559" s="137">
        <f t="shared" si="798"/>
        <v>2.4075526119813001E-7</v>
      </c>
      <c r="BP5559" s="137" t="str">
        <f t="shared" si="794"/>
        <v/>
      </c>
    </row>
    <row r="5560" spans="63:68" ht="20.100000000000001" customHeight="1" x14ac:dyDescent="0.25">
      <c r="BK5560" s="137">
        <v>4713</v>
      </c>
      <c r="BL5560" s="137">
        <f t="shared" si="795"/>
        <v>30.156799999997723</v>
      </c>
      <c r="BM5560" s="137">
        <f t="shared" si="796"/>
        <v>8.8872263862933861E-5</v>
      </c>
      <c r="BN5560" s="137">
        <f t="shared" si="797"/>
        <v>2.4011343658362399E-7</v>
      </c>
      <c r="BO5560" s="137">
        <f t="shared" si="798"/>
        <v>2.4011343658362399E-7</v>
      </c>
      <c r="BP5560" s="137" t="str">
        <f t="shared" si="794"/>
        <v/>
      </c>
    </row>
    <row r="5561" spans="63:68" ht="20.100000000000001" customHeight="1" x14ac:dyDescent="0.25">
      <c r="BK5561" s="137">
        <v>4714</v>
      </c>
      <c r="BL5561" s="137">
        <f t="shared" si="795"/>
        <v>30.163199999997723</v>
      </c>
      <c r="BM5561" s="137">
        <f t="shared" si="796"/>
        <v>8.8632150426350237E-5</v>
      </c>
      <c r="BN5561" s="137">
        <f t="shared" si="797"/>
        <v>2.3947329603750292E-7</v>
      </c>
      <c r="BO5561" s="137">
        <f t="shared" si="798"/>
        <v>2.3947329603750292E-7</v>
      </c>
      <c r="BP5561" s="137" t="str">
        <f t="shared" si="794"/>
        <v/>
      </c>
    </row>
    <row r="5562" spans="63:68" ht="20.100000000000001" customHeight="1" x14ac:dyDescent="0.25">
      <c r="BK5562" s="137">
        <v>4715</v>
      </c>
      <c r="BL5562" s="137">
        <f t="shared" si="795"/>
        <v>30.169599999997722</v>
      </c>
      <c r="BM5562" s="137">
        <f t="shared" si="796"/>
        <v>8.8392677130312734E-5</v>
      </c>
      <c r="BN5562" s="137">
        <f t="shared" si="797"/>
        <v>2.3883483522596678E-7</v>
      </c>
      <c r="BO5562" s="137">
        <f t="shared" si="798"/>
        <v>2.3883483522596678E-7</v>
      </c>
      <c r="BP5562" s="137" t="str">
        <f t="shared" si="794"/>
        <v/>
      </c>
    </row>
    <row r="5563" spans="63:68" ht="20.100000000000001" customHeight="1" x14ac:dyDescent="0.25">
      <c r="BK5563" s="137">
        <v>4716</v>
      </c>
      <c r="BL5563" s="137">
        <f t="shared" si="795"/>
        <v>30.175999999997721</v>
      </c>
      <c r="BM5563" s="137">
        <f t="shared" si="796"/>
        <v>8.8153842295086768E-5</v>
      </c>
      <c r="BN5563" s="137">
        <f t="shared" si="797"/>
        <v>2.3819804982577297E-7</v>
      </c>
      <c r="BO5563" s="137">
        <f t="shared" si="798"/>
        <v>2.3819804982577297E-7</v>
      </c>
      <c r="BP5563" s="137" t="str">
        <f t="shared" si="794"/>
        <v/>
      </c>
    </row>
    <row r="5564" spans="63:68" ht="20.100000000000001" customHeight="1" x14ac:dyDescent="0.25">
      <c r="BK5564" s="137">
        <v>4717</v>
      </c>
      <c r="BL5564" s="137">
        <f t="shared" si="795"/>
        <v>30.18239999999772</v>
      </c>
      <c r="BM5564" s="137">
        <f t="shared" si="796"/>
        <v>8.7915644245260995E-5</v>
      </c>
      <c r="BN5564" s="137">
        <f t="shared" si="797"/>
        <v>2.3756293552389747E-7</v>
      </c>
      <c r="BO5564" s="137">
        <f t="shared" si="798"/>
        <v>2.3756293552389747E-7</v>
      </c>
      <c r="BP5564" s="137" t="str">
        <f t="shared" si="794"/>
        <v/>
      </c>
    </row>
    <row r="5565" spans="63:68" ht="20.100000000000001" customHeight="1" x14ac:dyDescent="0.25">
      <c r="BK5565" s="137">
        <v>4718</v>
      </c>
      <c r="BL5565" s="137">
        <f t="shared" si="795"/>
        <v>30.18879999999772</v>
      </c>
      <c r="BM5565" s="137">
        <f t="shared" si="796"/>
        <v>8.7678081309737097E-5</v>
      </c>
      <c r="BN5565" s="137">
        <f t="shared" si="797"/>
        <v>2.3692948801878173E-7</v>
      </c>
      <c r="BO5565" s="137">
        <f t="shared" si="798"/>
        <v>2.3692948801878173E-7</v>
      </c>
      <c r="BP5565" s="137" t="str">
        <f t="shared" si="794"/>
        <v/>
      </c>
    </row>
    <row r="5566" spans="63:68" ht="20.100000000000001" customHeight="1" x14ac:dyDescent="0.25">
      <c r="BK5566" s="137">
        <v>4719</v>
      </c>
      <c r="BL5566" s="137">
        <f t="shared" si="795"/>
        <v>30.195199999997719</v>
      </c>
      <c r="BM5566" s="137">
        <f t="shared" si="796"/>
        <v>8.7441151821718316E-5</v>
      </c>
      <c r="BN5566" s="137">
        <f t="shared" si="797"/>
        <v>2.3629770301931616E-7</v>
      </c>
      <c r="BO5566" s="137">
        <f t="shared" si="798"/>
        <v>2.3629770301931616E-7</v>
      </c>
      <c r="BP5566" s="137" t="str">
        <f t="shared" si="794"/>
        <v/>
      </c>
    </row>
    <row r="5567" spans="63:68" ht="20.100000000000001" customHeight="1" x14ac:dyDescent="0.25">
      <c r="BK5567" s="137">
        <v>4720</v>
      </c>
      <c r="BL5567" s="137">
        <f t="shared" si="795"/>
        <v>30.201599999997718</v>
      </c>
      <c r="BM5567" s="137">
        <f t="shared" si="796"/>
        <v>8.7204854118698999E-5</v>
      </c>
      <c r="BN5567" s="137">
        <f t="shared" si="797"/>
        <v>2.3566757624497573E-7</v>
      </c>
      <c r="BO5567" s="137">
        <f t="shared" si="798"/>
        <v>2.3566757624497573E-7</v>
      </c>
      <c r="BP5567" s="137" t="str">
        <f t="shared" si="794"/>
        <v/>
      </c>
    </row>
    <row r="5568" spans="63:68" ht="20.100000000000001" customHeight="1" x14ac:dyDescent="0.25">
      <c r="BK5568" s="137">
        <v>4721</v>
      </c>
      <c r="BL5568" s="137">
        <f t="shared" si="795"/>
        <v>30.207999999997718</v>
      </c>
      <c r="BM5568" s="137">
        <f t="shared" si="796"/>
        <v>8.6969186542454024E-5</v>
      </c>
      <c r="BN5568" s="137">
        <f t="shared" si="797"/>
        <v>2.3503910342745978E-7</v>
      </c>
      <c r="BO5568" s="137">
        <f t="shared" si="798"/>
        <v>2.3503910342745978E-7</v>
      </c>
      <c r="BP5568" s="137" t="str">
        <f t="shared" si="794"/>
        <v/>
      </c>
    </row>
    <row r="5569" spans="63:68" ht="20.100000000000001" customHeight="1" x14ac:dyDescent="0.25">
      <c r="BK5569" s="137">
        <v>4722</v>
      </c>
      <c r="BL5569" s="137">
        <f t="shared" si="795"/>
        <v>30.214399999997717</v>
      </c>
      <c r="BM5569" s="137">
        <f t="shared" si="796"/>
        <v>8.6734147439026564E-5</v>
      </c>
      <c r="BN5569" s="137">
        <f t="shared" si="797"/>
        <v>2.3441228030672112E-7</v>
      </c>
      <c r="BO5569" s="137">
        <f t="shared" si="798"/>
        <v>2.3441228030672112E-7</v>
      </c>
      <c r="BP5569" s="137" t="str">
        <f t="shared" si="794"/>
        <v/>
      </c>
    </row>
    <row r="5570" spans="63:68" ht="20.100000000000001" customHeight="1" x14ac:dyDescent="0.25">
      <c r="BK5570" s="137">
        <v>4723</v>
      </c>
      <c r="BL5570" s="137">
        <f t="shared" si="795"/>
        <v>30.220799999997716</v>
      </c>
      <c r="BM5570" s="137">
        <f t="shared" si="796"/>
        <v>8.6499735158719843E-5</v>
      </c>
      <c r="BN5570" s="137">
        <f t="shared" si="797"/>
        <v>2.3378710263593984E-7</v>
      </c>
      <c r="BO5570" s="137">
        <f t="shared" si="798"/>
        <v>2.3378710263593984E-7</v>
      </c>
      <c r="BP5570" s="137" t="str">
        <f t="shared" si="794"/>
        <v/>
      </c>
    </row>
    <row r="5571" spans="63:68" ht="20.100000000000001" customHeight="1" x14ac:dyDescent="0.25">
      <c r="BK5571" s="137">
        <v>4724</v>
      </c>
      <c r="BL5571" s="137">
        <f t="shared" si="795"/>
        <v>30.227199999997715</v>
      </c>
      <c r="BM5571" s="137">
        <f t="shared" si="796"/>
        <v>8.6265948056083903E-5</v>
      </c>
      <c r="BN5571" s="137">
        <f t="shared" si="797"/>
        <v>2.3316356617652243E-7</v>
      </c>
      <c r="BO5571" s="137">
        <f t="shared" si="798"/>
        <v>2.3316356617652243E-7</v>
      </c>
      <c r="BP5571" s="137" t="str">
        <f t="shared" si="794"/>
        <v/>
      </c>
    </row>
    <row r="5572" spans="63:68" ht="20.100000000000001" customHeight="1" x14ac:dyDescent="0.25">
      <c r="BK5572" s="137">
        <v>4725</v>
      </c>
      <c r="BL5572" s="137">
        <f t="shared" si="795"/>
        <v>30.233599999997715</v>
      </c>
      <c r="BM5572" s="137">
        <f t="shared" si="796"/>
        <v>8.603278448990738E-5</v>
      </c>
      <c r="BN5572" s="137">
        <f t="shared" si="797"/>
        <v>2.3254166670345498E-7</v>
      </c>
      <c r="BO5572" s="137">
        <f t="shared" si="798"/>
        <v>2.3254166670345498E-7</v>
      </c>
      <c r="BP5572" s="137" t="str">
        <f t="shared" si="794"/>
        <v/>
      </c>
    </row>
    <row r="5573" spans="63:68" ht="20.100000000000001" customHeight="1" x14ac:dyDescent="0.25">
      <c r="BK5573" s="137">
        <v>4726</v>
      </c>
      <c r="BL5573" s="137">
        <f t="shared" si="795"/>
        <v>30.239999999997714</v>
      </c>
      <c r="BM5573" s="137">
        <f t="shared" si="796"/>
        <v>8.5800242823203925E-5</v>
      </c>
      <c r="BN5573" s="137">
        <f t="shared" si="797"/>
        <v>2.3192139999890645E-7</v>
      </c>
      <c r="BO5573" s="137">
        <f t="shared" si="798"/>
        <v>2.3192139999890645E-7</v>
      </c>
      <c r="BP5573" s="137" t="str">
        <f t="shared" si="794"/>
        <v/>
      </c>
    </row>
    <row r="5574" spans="63:68" ht="20.100000000000001" customHeight="1" x14ac:dyDescent="0.25">
      <c r="BK5574" s="137">
        <v>4727</v>
      </c>
      <c r="BL5574" s="137">
        <f t="shared" si="795"/>
        <v>30.246399999997713</v>
      </c>
      <c r="BM5574" s="137">
        <f t="shared" si="796"/>
        <v>8.5568321423205019E-5</v>
      </c>
      <c r="BN5574" s="137">
        <f t="shared" si="797"/>
        <v>2.313027618590862E-7</v>
      </c>
      <c r="BO5574" s="137">
        <f t="shared" si="798"/>
        <v>2.313027618590862E-7</v>
      </c>
      <c r="BP5574" s="137" t="str">
        <f t="shared" si="794"/>
        <v/>
      </c>
    </row>
    <row r="5575" spans="63:68" ht="20.100000000000001" customHeight="1" x14ac:dyDescent="0.25">
      <c r="BK5575" s="137">
        <v>4728</v>
      </c>
      <c r="BL5575" s="137">
        <f t="shared" si="795"/>
        <v>30.252799999997713</v>
      </c>
      <c r="BM5575" s="137">
        <f t="shared" si="796"/>
        <v>8.5337018661345933E-5</v>
      </c>
      <c r="BN5575" s="137">
        <f t="shared" si="797"/>
        <v>2.3068574808790142E-7</v>
      </c>
      <c r="BO5575" s="137">
        <f t="shared" si="798"/>
        <v>2.3068574808790142E-7</v>
      </c>
      <c r="BP5575" s="137" t="str">
        <f t="shared" si="794"/>
        <v/>
      </c>
    </row>
    <row r="5576" spans="63:68" ht="20.100000000000001" customHeight="1" x14ac:dyDescent="0.25">
      <c r="BK5576" s="137">
        <v>4729</v>
      </c>
      <c r="BL5576" s="137">
        <f t="shared" si="795"/>
        <v>30.259199999997712</v>
      </c>
      <c r="BM5576" s="137">
        <f t="shared" si="796"/>
        <v>8.5106332913258031E-5</v>
      </c>
      <c r="BN5576" s="137">
        <f t="shared" si="797"/>
        <v>2.3007035450189027E-7</v>
      </c>
      <c r="BO5576" s="137">
        <f t="shared" si="798"/>
        <v>2.3007035450189027E-7</v>
      </c>
      <c r="BP5576" s="137" t="str">
        <f t="shared" si="794"/>
        <v/>
      </c>
    </row>
    <row r="5577" spans="63:68" ht="20.100000000000001" customHeight="1" x14ac:dyDescent="0.25">
      <c r="BK5577" s="137">
        <v>4730</v>
      </c>
      <c r="BL5577" s="137">
        <f t="shared" si="795"/>
        <v>30.265599999997711</v>
      </c>
      <c r="BM5577" s="137">
        <f t="shared" si="796"/>
        <v>8.4876262558756141E-5</v>
      </c>
      <c r="BN5577" s="137">
        <f t="shared" si="797"/>
        <v>2.2945657692709123E-7</v>
      </c>
      <c r="BO5577" s="137">
        <f t="shared" si="798"/>
        <v>2.2945657692709123E-7</v>
      </c>
      <c r="BP5577" s="137" t="str">
        <f t="shared" si="794"/>
        <v/>
      </c>
    </row>
    <row r="5578" spans="63:68" ht="20.100000000000001" customHeight="1" x14ac:dyDescent="0.25">
      <c r="BK5578" s="137">
        <v>4731</v>
      </c>
      <c r="BL5578" s="137">
        <f t="shared" si="795"/>
        <v>30.271999999997711</v>
      </c>
      <c r="BM5578" s="137">
        <f t="shared" si="796"/>
        <v>8.464680598182905E-5</v>
      </c>
      <c r="BN5578" s="137">
        <f t="shared" si="797"/>
        <v>2.2884441119965296E-7</v>
      </c>
      <c r="BO5578" s="137">
        <f t="shared" si="798"/>
        <v>2.2884441119965296E-7</v>
      </c>
      <c r="BP5578" s="137" t="str">
        <f t="shared" si="794"/>
        <v/>
      </c>
    </row>
    <row r="5579" spans="63:68" ht="20.100000000000001" customHeight="1" x14ac:dyDescent="0.25">
      <c r="BK5579" s="137">
        <v>4732</v>
      </c>
      <c r="BL5579" s="137">
        <f t="shared" si="795"/>
        <v>30.27839999999771</v>
      </c>
      <c r="BM5579" s="137">
        <f t="shared" si="796"/>
        <v>8.4417961570629397E-5</v>
      </c>
      <c r="BN5579" s="137">
        <f t="shared" si="797"/>
        <v>2.2823385316748772E-7</v>
      </c>
      <c r="BO5579" s="137">
        <f t="shared" si="798"/>
        <v>2.2823385316748772E-7</v>
      </c>
      <c r="BP5579" s="137" t="str">
        <f t="shared" si="794"/>
        <v/>
      </c>
    </row>
    <row r="5580" spans="63:68" ht="20.100000000000001" customHeight="1" x14ac:dyDescent="0.25">
      <c r="BK5580" s="137">
        <v>4733</v>
      </c>
      <c r="BL5580" s="137">
        <f t="shared" si="795"/>
        <v>30.284799999997709</v>
      </c>
      <c r="BM5580" s="137">
        <f t="shared" si="796"/>
        <v>8.4189727717461909E-5</v>
      </c>
      <c r="BN5580" s="137">
        <f t="shared" si="797"/>
        <v>2.2762489868789965E-7</v>
      </c>
      <c r="BO5580" s="137">
        <f t="shared" si="798"/>
        <v>2.2762489868789965E-7</v>
      </c>
      <c r="BP5580" s="137" t="str">
        <f t="shared" si="794"/>
        <v/>
      </c>
    </row>
    <row r="5581" spans="63:68" ht="20.100000000000001" customHeight="1" x14ac:dyDescent="0.25">
      <c r="BK5581" s="137">
        <v>4734</v>
      </c>
      <c r="BL5581" s="137">
        <f t="shared" si="795"/>
        <v>30.291199999997708</v>
      </c>
      <c r="BM5581" s="137">
        <f t="shared" si="796"/>
        <v>8.396210281877401E-5</v>
      </c>
      <c r="BN5581" s="137">
        <f t="shared" si="797"/>
        <v>2.2701754362915692E-7</v>
      </c>
      <c r="BO5581" s="137">
        <f t="shared" si="798"/>
        <v>2.2701754362915692E-7</v>
      </c>
      <c r="BP5581" s="137" t="str">
        <f t="shared" si="794"/>
        <v/>
      </c>
    </row>
    <row r="5582" spans="63:68" ht="20.100000000000001" customHeight="1" x14ac:dyDescent="0.25">
      <c r="BK5582" s="137">
        <v>4735</v>
      </c>
      <c r="BL5582" s="137">
        <f t="shared" si="795"/>
        <v>30.297599999997708</v>
      </c>
      <c r="BM5582" s="137">
        <f t="shared" si="796"/>
        <v>8.3735085275144853E-5</v>
      </c>
      <c r="BN5582" s="137">
        <f t="shared" si="797"/>
        <v>2.2641178386965141E-7</v>
      </c>
      <c r="BO5582" s="137">
        <f t="shared" si="798"/>
        <v>2.2641178386965141E-7</v>
      </c>
      <c r="BP5582" s="137" t="str">
        <f t="shared" si="794"/>
        <v/>
      </c>
    </row>
    <row r="5583" spans="63:68" ht="20.100000000000001" customHeight="1" x14ac:dyDescent="0.25">
      <c r="BK5583" s="137">
        <v>4736</v>
      </c>
      <c r="BL5583" s="137">
        <f t="shared" si="795"/>
        <v>30.303999999997707</v>
      </c>
      <c r="BM5583" s="137">
        <f t="shared" si="796"/>
        <v>8.3508673491275201E-5</v>
      </c>
      <c r="BN5583" s="137">
        <f t="shared" si="797"/>
        <v>2.2580761529810203E-7</v>
      </c>
      <c r="BO5583" s="137">
        <f t="shared" si="798"/>
        <v>2.2580761529810203E-7</v>
      </c>
      <c r="BP5583" s="137" t="str">
        <f t="shared" si="794"/>
        <v/>
      </c>
    </row>
    <row r="5584" spans="63:68" ht="20.100000000000001" customHeight="1" x14ac:dyDescent="0.25">
      <c r="BK5584" s="137">
        <v>4737</v>
      </c>
      <c r="BL5584" s="137">
        <f t="shared" si="795"/>
        <v>30.310399999997706</v>
      </c>
      <c r="BM5584" s="137">
        <f t="shared" si="796"/>
        <v>8.3282865875977099E-5</v>
      </c>
      <c r="BN5584" s="137">
        <f t="shared" si="797"/>
        <v>2.2520503381358184E-7</v>
      </c>
      <c r="BO5584" s="137">
        <f t="shared" si="798"/>
        <v>2.2520503381358184E-7</v>
      </c>
      <c r="BP5584" s="137" t="str">
        <f t="shared" ref="BP5584:BP5647" si="799">IF($BM5584&lt;(1-$BI$860),$BN5584,"")</f>
        <v/>
      </c>
    </row>
    <row r="5585" spans="63:68" ht="20.100000000000001" customHeight="1" x14ac:dyDescent="0.25">
      <c r="BK5585" s="137">
        <v>4738</v>
      </c>
      <c r="BL5585" s="137">
        <f t="shared" si="795"/>
        <v>30.316799999997706</v>
      </c>
      <c r="BM5585" s="137">
        <f t="shared" si="796"/>
        <v>8.3057660842163517E-5</v>
      </c>
      <c r="BN5585" s="137">
        <f t="shared" si="797"/>
        <v>2.2460403532615497E-7</v>
      </c>
      <c r="BO5585" s="137">
        <f t="shared" si="798"/>
        <v>2.2460403532615497E-7</v>
      </c>
      <c r="BP5585" s="137" t="str">
        <f t="shared" si="799"/>
        <v/>
      </c>
    </row>
    <row r="5586" spans="63:68" ht="20.100000000000001" customHeight="1" x14ac:dyDescent="0.25">
      <c r="BK5586" s="137">
        <v>4739</v>
      </c>
      <c r="BL5586" s="137">
        <f t="shared" si="795"/>
        <v>30.323199999997705</v>
      </c>
      <c r="BM5586" s="137">
        <f t="shared" si="796"/>
        <v>8.2833056806837362E-5</v>
      </c>
      <c r="BN5586" s="137">
        <f t="shared" si="797"/>
        <v>2.2400461575520971E-7</v>
      </c>
      <c r="BO5586" s="137">
        <f t="shared" si="798"/>
        <v>2.2400461575520971E-7</v>
      </c>
      <c r="BP5586" s="137" t="str">
        <f t="shared" si="799"/>
        <v/>
      </c>
    </row>
    <row r="5587" spans="63:68" ht="20.100000000000001" customHeight="1" x14ac:dyDescent="0.25">
      <c r="BK5587" s="137">
        <v>4740</v>
      </c>
      <c r="BL5587" s="137">
        <f t="shared" si="795"/>
        <v>30.329599999997704</v>
      </c>
      <c r="BM5587" s="137">
        <f t="shared" si="796"/>
        <v>8.2609052191082153E-5</v>
      </c>
      <c r="BN5587" s="137">
        <f t="shared" si="797"/>
        <v>2.2340677103039361E-7</v>
      </c>
      <c r="BO5587" s="137">
        <f t="shared" si="798"/>
        <v>2.2340677103039361E-7</v>
      </c>
      <c r="BP5587" s="137" t="str">
        <f t="shared" si="799"/>
        <v/>
      </c>
    </row>
    <row r="5588" spans="63:68" ht="20.100000000000001" customHeight="1" x14ac:dyDescent="0.25">
      <c r="BK5588" s="137">
        <v>4741</v>
      </c>
      <c r="BL5588" s="137">
        <f t="shared" si="795"/>
        <v>30.335999999997703</v>
      </c>
      <c r="BM5588" s="137">
        <f t="shared" si="796"/>
        <v>8.2385645420051759E-5</v>
      </c>
      <c r="BN5588" s="137">
        <f t="shared" si="797"/>
        <v>2.2281049709342951E-7</v>
      </c>
      <c r="BO5588" s="137">
        <f t="shared" si="798"/>
        <v>2.2281049709342951E-7</v>
      </c>
      <c r="BP5588" s="137" t="str">
        <f t="shared" si="799"/>
        <v/>
      </c>
    </row>
    <row r="5589" spans="63:68" ht="20.100000000000001" customHeight="1" x14ac:dyDescent="0.25">
      <c r="BK5589" s="137">
        <v>4742</v>
      </c>
      <c r="BL5589" s="137">
        <f t="shared" si="795"/>
        <v>30.342399999997703</v>
      </c>
      <c r="BM5589" s="137">
        <f t="shared" si="796"/>
        <v>8.216283492295833E-5</v>
      </c>
      <c r="BN5589" s="137">
        <f t="shared" si="797"/>
        <v>2.2221578989304691E-7</v>
      </c>
      <c r="BO5589" s="137">
        <f t="shared" si="798"/>
        <v>2.2221578989304691E-7</v>
      </c>
      <c r="BP5589" s="137" t="str">
        <f t="shared" si="799"/>
        <v/>
      </c>
    </row>
    <row r="5590" spans="63:68" ht="20.100000000000001" customHeight="1" x14ac:dyDescent="0.25">
      <c r="BK5590" s="137">
        <v>4743</v>
      </c>
      <c r="BL5590" s="137">
        <f t="shared" si="795"/>
        <v>30.348799999997702</v>
      </c>
      <c r="BM5590" s="137">
        <f t="shared" si="796"/>
        <v>8.1940619133065283E-5</v>
      </c>
      <c r="BN5590" s="137">
        <f t="shared" si="797"/>
        <v>2.2162264539155496E-7</v>
      </c>
      <c r="BO5590" s="137">
        <f t="shared" si="798"/>
        <v>2.2162264539155496E-7</v>
      </c>
      <c r="BP5590" s="137" t="str">
        <f t="shared" si="799"/>
        <v/>
      </c>
    </row>
    <row r="5591" spans="63:68" ht="20.100000000000001" customHeight="1" x14ac:dyDescent="0.25">
      <c r="BK5591" s="137">
        <v>4744</v>
      </c>
      <c r="BL5591" s="137">
        <f t="shared" si="795"/>
        <v>30.355199999997701</v>
      </c>
      <c r="BM5591" s="137">
        <f t="shared" si="796"/>
        <v>8.1718996487673728E-5</v>
      </c>
      <c r="BN5591" s="137">
        <f t="shared" si="797"/>
        <v>2.2103105955866248E-7</v>
      </c>
      <c r="BO5591" s="137">
        <f t="shared" si="798"/>
        <v>2.2103105955866248E-7</v>
      </c>
      <c r="BP5591" s="137" t="str">
        <f t="shared" si="799"/>
        <v/>
      </c>
    </row>
    <row r="5592" spans="63:68" ht="20.100000000000001" customHeight="1" x14ac:dyDescent="0.25">
      <c r="BK5592" s="137">
        <v>4745</v>
      </c>
      <c r="BL5592" s="137">
        <f t="shared" si="795"/>
        <v>30.361599999997701</v>
      </c>
      <c r="BM5592" s="137">
        <f t="shared" si="796"/>
        <v>8.1497965428115065E-5</v>
      </c>
      <c r="BN5592" s="137">
        <f t="shared" si="797"/>
        <v>2.2044102837619423E-7</v>
      </c>
      <c r="BO5592" s="137">
        <f t="shared" si="798"/>
        <v>2.2044102837619423E-7</v>
      </c>
      <c r="BP5592" s="137" t="str">
        <f t="shared" si="799"/>
        <v/>
      </c>
    </row>
    <row r="5593" spans="63:68" ht="20.100000000000001" customHeight="1" x14ac:dyDescent="0.25">
      <c r="BK5593" s="137">
        <v>4746</v>
      </c>
      <c r="BL5593" s="137">
        <f t="shared" si="795"/>
        <v>30.3679999999977</v>
      </c>
      <c r="BM5593" s="137">
        <f t="shared" si="796"/>
        <v>8.1277524399738871E-5</v>
      </c>
      <c r="BN5593" s="137">
        <f t="shared" si="797"/>
        <v>2.1985254783516361E-7</v>
      </c>
      <c r="BO5593" s="137">
        <f t="shared" si="798"/>
        <v>2.1985254783516361E-7</v>
      </c>
      <c r="BP5593" s="137" t="str">
        <f t="shared" si="799"/>
        <v/>
      </c>
    </row>
    <row r="5594" spans="63:68" ht="20.100000000000001" customHeight="1" x14ac:dyDescent="0.25">
      <c r="BK5594" s="137">
        <v>4747</v>
      </c>
      <c r="BL5594" s="137">
        <f t="shared" si="795"/>
        <v>30.374399999997699</v>
      </c>
      <c r="BM5594" s="137">
        <f t="shared" si="796"/>
        <v>8.1057671851903707E-5</v>
      </c>
      <c r="BN5594" s="137">
        <f t="shared" si="797"/>
        <v>2.1926561393654511E-7</v>
      </c>
      <c r="BO5594" s="137">
        <f t="shared" si="798"/>
        <v>2.1926561393654511E-7</v>
      </c>
      <c r="BP5594" s="137" t="str">
        <f t="shared" si="799"/>
        <v/>
      </c>
    </row>
    <row r="5595" spans="63:68" ht="20.100000000000001" customHeight="1" x14ac:dyDescent="0.25">
      <c r="BK5595" s="137">
        <v>4748</v>
      </c>
      <c r="BL5595" s="137">
        <f t="shared" si="795"/>
        <v>30.380799999997699</v>
      </c>
      <c r="BM5595" s="137">
        <f t="shared" si="796"/>
        <v>8.0838406237967162E-5</v>
      </c>
      <c r="BN5595" s="137">
        <f t="shared" si="797"/>
        <v>2.1868022269210105E-7</v>
      </c>
      <c r="BO5595" s="137">
        <f t="shared" si="798"/>
        <v>2.1868022269210105E-7</v>
      </c>
      <c r="BP5595" s="137" t="str">
        <f t="shared" si="799"/>
        <v/>
      </c>
    </row>
    <row r="5596" spans="63:68" ht="20.100000000000001" customHeight="1" x14ac:dyDescent="0.25">
      <c r="BK5596" s="137">
        <v>4749</v>
      </c>
      <c r="BL5596" s="137">
        <f t="shared" si="795"/>
        <v>30.387199999997698</v>
      </c>
      <c r="BM5596" s="137">
        <f t="shared" si="796"/>
        <v>8.0619726015275061E-5</v>
      </c>
      <c r="BN5596" s="137">
        <f t="shared" si="797"/>
        <v>2.1809637012291786E-7</v>
      </c>
      <c r="BO5596" s="137">
        <f t="shared" si="798"/>
        <v>2.1809637012291786E-7</v>
      </c>
      <c r="BP5596" s="137" t="str">
        <f t="shared" si="799"/>
        <v/>
      </c>
    </row>
    <row r="5597" spans="63:68" ht="20.100000000000001" customHeight="1" x14ac:dyDescent="0.25">
      <c r="BK5597" s="137">
        <v>4750</v>
      </c>
      <c r="BL5597" s="137">
        <f t="shared" si="795"/>
        <v>30.393599999997697</v>
      </c>
      <c r="BM5597" s="137">
        <f t="shared" si="796"/>
        <v>8.0401629645152143E-5</v>
      </c>
      <c r="BN5597" s="137">
        <f t="shared" si="797"/>
        <v>2.1751405226044969E-7</v>
      </c>
      <c r="BO5597" s="137">
        <f t="shared" si="798"/>
        <v>2.1751405226044969E-7</v>
      </c>
      <c r="BP5597" s="137" t="str">
        <f t="shared" si="799"/>
        <v/>
      </c>
    </row>
    <row r="5598" spans="63:68" ht="20.100000000000001" customHeight="1" x14ac:dyDescent="0.25">
      <c r="BK5598" s="137">
        <v>4751</v>
      </c>
      <c r="BL5598" s="137">
        <f t="shared" si="795"/>
        <v>30.399999999997696</v>
      </c>
      <c r="BM5598" s="137">
        <f t="shared" si="796"/>
        <v>8.0184115592891694E-5</v>
      </c>
      <c r="BN5598" s="137">
        <f t="shared" si="797"/>
        <v>2.1693326514617953E-7</v>
      </c>
      <c r="BO5598" s="137">
        <f t="shared" si="798"/>
        <v>2.1693326514617953E-7</v>
      </c>
      <c r="BP5598" s="137" t="str">
        <f t="shared" si="799"/>
        <v/>
      </c>
    </row>
    <row r="5599" spans="63:68" ht="20.100000000000001" customHeight="1" x14ac:dyDescent="0.25">
      <c r="BK5599" s="137">
        <v>4752</v>
      </c>
      <c r="BL5599" s="137">
        <f t="shared" si="795"/>
        <v>30.406399999997696</v>
      </c>
      <c r="BM5599" s="137">
        <f t="shared" si="796"/>
        <v>7.9967182327745514E-5</v>
      </c>
      <c r="BN5599" s="137">
        <f t="shared" si="797"/>
        <v>2.1635400483152438E-7</v>
      </c>
      <c r="BO5599" s="137">
        <f t="shared" si="798"/>
        <v>2.1635400483152438E-7</v>
      </c>
      <c r="BP5599" s="137" t="str">
        <f t="shared" si="799"/>
        <v/>
      </c>
    </row>
    <row r="5600" spans="63:68" ht="20.100000000000001" customHeight="1" x14ac:dyDescent="0.25">
      <c r="BK5600" s="137">
        <v>4753</v>
      </c>
      <c r="BL5600" s="137">
        <f t="shared" si="795"/>
        <v>30.412799999997695</v>
      </c>
      <c r="BM5600" s="137">
        <f t="shared" si="796"/>
        <v>7.975082832291399E-5</v>
      </c>
      <c r="BN5600" s="137">
        <f t="shared" si="797"/>
        <v>2.1577626737786235E-7</v>
      </c>
      <c r="BO5600" s="137">
        <f t="shared" si="798"/>
        <v>2.1577626737786235E-7</v>
      </c>
      <c r="BP5600" s="137" t="str">
        <f t="shared" si="799"/>
        <v/>
      </c>
    </row>
    <row r="5601" spans="63:68" ht="20.100000000000001" customHeight="1" x14ac:dyDescent="0.25">
      <c r="BK5601" s="137">
        <v>4754</v>
      </c>
      <c r="BL5601" s="137">
        <f t="shared" si="795"/>
        <v>30.419199999997694</v>
      </c>
      <c r="BM5601" s="137">
        <f t="shared" si="796"/>
        <v>7.9535052055536127E-5</v>
      </c>
      <c r="BN5601" s="137">
        <f t="shared" si="797"/>
        <v>2.1520004885624807E-7</v>
      </c>
      <c r="BO5601" s="137">
        <f t="shared" si="798"/>
        <v>2.1520004885624807E-7</v>
      </c>
      <c r="BP5601" s="137" t="str">
        <f t="shared" si="799"/>
        <v/>
      </c>
    </row>
    <row r="5602" spans="63:68" ht="20.100000000000001" customHeight="1" x14ac:dyDescent="0.25">
      <c r="BK5602" s="137">
        <v>4755</v>
      </c>
      <c r="BL5602" s="137">
        <f t="shared" si="795"/>
        <v>30.425599999997694</v>
      </c>
      <c r="BM5602" s="137">
        <f t="shared" si="796"/>
        <v>7.9319852006679879E-5</v>
      </c>
      <c r="BN5602" s="137">
        <f t="shared" si="797"/>
        <v>2.1462534534779211E-7</v>
      </c>
      <c r="BO5602" s="137">
        <f t="shared" si="798"/>
        <v>2.1462534534779211E-7</v>
      </c>
      <c r="BP5602" s="137" t="str">
        <f t="shared" si="799"/>
        <v/>
      </c>
    </row>
    <row r="5603" spans="63:68" ht="20.100000000000001" customHeight="1" x14ac:dyDescent="0.25">
      <c r="BK5603" s="137">
        <v>4756</v>
      </c>
      <c r="BL5603" s="137">
        <f t="shared" si="795"/>
        <v>30.431999999997693</v>
      </c>
      <c r="BM5603" s="137">
        <f t="shared" si="796"/>
        <v>7.9105226661332087E-5</v>
      </c>
      <c r="BN5603" s="137">
        <f t="shared" si="797"/>
        <v>2.1405215294397276E-7</v>
      </c>
      <c r="BO5603" s="137">
        <f t="shared" si="798"/>
        <v>2.1405215294397276E-7</v>
      </c>
      <c r="BP5603" s="137" t="str">
        <f t="shared" si="799"/>
        <v/>
      </c>
    </row>
    <row r="5604" spans="63:68" ht="20.100000000000001" customHeight="1" x14ac:dyDescent="0.25">
      <c r="BK5604" s="137">
        <v>4757</v>
      </c>
      <c r="BL5604" s="137">
        <f t="shared" si="795"/>
        <v>30.438399999997692</v>
      </c>
      <c r="BM5604" s="137">
        <f t="shared" si="796"/>
        <v>7.8891174508388114E-5</v>
      </c>
      <c r="BN5604" s="137">
        <f t="shared" si="797"/>
        <v>2.1348046774509097E-7</v>
      </c>
      <c r="BO5604" s="137">
        <f t="shared" si="798"/>
        <v>2.1348046774509097E-7</v>
      </c>
      <c r="BP5604" s="137" t="str">
        <f t="shared" si="799"/>
        <v/>
      </c>
    </row>
    <row r="5605" spans="63:68" ht="20.100000000000001" customHeight="1" x14ac:dyDescent="0.25">
      <c r="BK5605" s="137">
        <v>4758</v>
      </c>
      <c r="BL5605" s="137">
        <f t="shared" ref="BL5605:BL5668" si="800">BL5604+$BO$845</f>
        <v>30.444799999997691</v>
      </c>
      <c r="BM5605" s="137">
        <f t="shared" ref="BM5605:BM5668" si="801">_xlfn.CHISQ.DIST.RT(BL5605,7)</f>
        <v>7.8677694040643024E-5</v>
      </c>
      <c r="BN5605" s="137">
        <f t="shared" ref="BN5605:BN5668" si="802">BM5605-BM5606</f>
        <v>2.1291028586249304E-7</v>
      </c>
      <c r="BO5605" s="137">
        <f t="shared" ref="BO5605:BO5668" si="803">IF(BM5605&lt;(1-$BI$852),BN5605,"")</f>
        <v>2.1291028586249304E-7</v>
      </c>
      <c r="BP5605" s="137" t="str">
        <f t="shared" si="799"/>
        <v/>
      </c>
    </row>
    <row r="5606" spans="63:68" ht="20.100000000000001" customHeight="1" x14ac:dyDescent="0.25">
      <c r="BK5606" s="137">
        <v>4759</v>
      </c>
      <c r="BL5606" s="137">
        <f t="shared" si="800"/>
        <v>30.451199999997691</v>
      </c>
      <c r="BM5606" s="137">
        <f t="shared" si="801"/>
        <v>7.846478375478053E-5</v>
      </c>
      <c r="BN5606" s="137">
        <f t="shared" si="802"/>
        <v>2.1234160341638858E-7</v>
      </c>
      <c r="BO5606" s="137">
        <f t="shared" si="803"/>
        <v>2.1234160341638858E-7</v>
      </c>
      <c r="BP5606" s="137" t="str">
        <f t="shared" si="799"/>
        <v/>
      </c>
    </row>
    <row r="5607" spans="63:68" ht="20.100000000000001" customHeight="1" x14ac:dyDescent="0.25">
      <c r="BK5607" s="137">
        <v>4760</v>
      </c>
      <c r="BL5607" s="137">
        <f t="shared" si="800"/>
        <v>30.45759999999769</v>
      </c>
      <c r="BM5607" s="137">
        <f t="shared" si="801"/>
        <v>7.8252442151364142E-5</v>
      </c>
      <c r="BN5607" s="137">
        <f t="shared" si="802"/>
        <v>2.117744165367044E-7</v>
      </c>
      <c r="BO5607" s="137">
        <f t="shared" si="803"/>
        <v>2.117744165367044E-7</v>
      </c>
      <c r="BP5607" s="137" t="str">
        <f t="shared" si="799"/>
        <v/>
      </c>
    </row>
    <row r="5608" spans="63:68" ht="20.100000000000001" customHeight="1" x14ac:dyDescent="0.25">
      <c r="BK5608" s="137">
        <v>4761</v>
      </c>
      <c r="BL5608" s="137">
        <f t="shared" si="800"/>
        <v>30.463999999997689</v>
      </c>
      <c r="BM5608" s="137">
        <f t="shared" si="801"/>
        <v>7.8040667734827437E-5</v>
      </c>
      <c r="BN5608" s="137">
        <f t="shared" si="802"/>
        <v>2.1120872136393826E-7</v>
      </c>
      <c r="BO5608" s="137">
        <f t="shared" si="803"/>
        <v>2.1120872136393826E-7</v>
      </c>
      <c r="BP5608" s="137" t="str">
        <f t="shared" si="799"/>
        <v/>
      </c>
    </row>
    <row r="5609" spans="63:68" ht="20.100000000000001" customHeight="1" x14ac:dyDescent="0.25">
      <c r="BK5609" s="137">
        <v>4762</v>
      </c>
      <c r="BL5609" s="137">
        <f t="shared" si="800"/>
        <v>30.470399999997689</v>
      </c>
      <c r="BM5609" s="137">
        <f t="shared" si="801"/>
        <v>7.7829459013463499E-5</v>
      </c>
      <c r="BN5609" s="137">
        <f t="shared" si="802"/>
        <v>2.1064451404804758E-7</v>
      </c>
      <c r="BO5609" s="137">
        <f t="shared" si="803"/>
        <v>2.1064451404804758E-7</v>
      </c>
      <c r="BP5609" s="137" t="str">
        <f t="shared" si="799"/>
        <v/>
      </c>
    </row>
    <row r="5610" spans="63:68" ht="20.100000000000001" customHeight="1" x14ac:dyDescent="0.25">
      <c r="BK5610" s="137">
        <v>4763</v>
      </c>
      <c r="BL5610" s="137">
        <f t="shared" si="800"/>
        <v>30.476799999997688</v>
      </c>
      <c r="BM5610" s="137">
        <f t="shared" si="801"/>
        <v>7.7618814499415452E-5</v>
      </c>
      <c r="BN5610" s="137">
        <f t="shared" si="802"/>
        <v>2.1008179074821906E-7</v>
      </c>
      <c r="BO5610" s="137">
        <f t="shared" si="803"/>
        <v>2.1008179074821906E-7</v>
      </c>
      <c r="BP5610" s="137" t="str">
        <f t="shared" si="799"/>
        <v/>
      </c>
    </row>
    <row r="5611" spans="63:68" ht="20.100000000000001" customHeight="1" x14ac:dyDescent="0.25">
      <c r="BK5611" s="137">
        <v>4764</v>
      </c>
      <c r="BL5611" s="137">
        <f t="shared" si="800"/>
        <v>30.483199999997687</v>
      </c>
      <c r="BM5611" s="137">
        <f t="shared" si="801"/>
        <v>7.7408732708667233E-5</v>
      </c>
      <c r="BN5611" s="137">
        <f t="shared" si="802"/>
        <v>2.0952054763368182E-7</v>
      </c>
      <c r="BO5611" s="137">
        <f t="shared" si="803"/>
        <v>2.0952054763368182E-7</v>
      </c>
      <c r="BP5611" s="137" t="str">
        <f t="shared" si="799"/>
        <v/>
      </c>
    </row>
    <row r="5612" spans="63:68" ht="20.100000000000001" customHeight="1" x14ac:dyDescent="0.25">
      <c r="BK5612" s="137">
        <v>4765</v>
      </c>
      <c r="BL5612" s="137">
        <f t="shared" si="800"/>
        <v>30.489599999997687</v>
      </c>
      <c r="BM5612" s="137">
        <f t="shared" si="801"/>
        <v>7.7199212161033551E-5</v>
      </c>
      <c r="BN5612" s="137">
        <f t="shared" si="802"/>
        <v>2.089607808830569E-7</v>
      </c>
      <c r="BO5612" s="137">
        <f t="shared" si="803"/>
        <v>2.089607808830569E-7</v>
      </c>
      <c r="BP5612" s="137" t="str">
        <f t="shared" si="799"/>
        <v/>
      </c>
    </row>
    <row r="5613" spans="63:68" ht="20.100000000000001" customHeight="1" x14ac:dyDescent="0.25">
      <c r="BK5613" s="137">
        <v>4766</v>
      </c>
      <c r="BL5613" s="137">
        <f t="shared" si="800"/>
        <v>30.495999999997686</v>
      </c>
      <c r="BM5613" s="137">
        <f t="shared" si="801"/>
        <v>7.6990251380150494E-5</v>
      </c>
      <c r="BN5613" s="137">
        <f t="shared" si="802"/>
        <v>2.0840248668521101E-7</v>
      </c>
      <c r="BO5613" s="137">
        <f t="shared" si="803"/>
        <v>2.0840248668521101E-7</v>
      </c>
      <c r="BP5613" s="137" t="str">
        <f t="shared" si="799"/>
        <v/>
      </c>
    </row>
    <row r="5614" spans="63:68" ht="20.100000000000001" customHeight="1" x14ac:dyDescent="0.25">
      <c r="BK5614" s="137">
        <v>4767</v>
      </c>
      <c r="BL5614" s="137">
        <f t="shared" si="800"/>
        <v>30.502399999997685</v>
      </c>
      <c r="BM5614" s="137">
        <f t="shared" si="801"/>
        <v>7.6781848893465283E-5</v>
      </c>
      <c r="BN5614" s="137">
        <f t="shared" si="802"/>
        <v>2.078456612383757E-7</v>
      </c>
      <c r="BO5614" s="137">
        <f t="shared" si="803"/>
        <v>2.078456612383757E-7</v>
      </c>
      <c r="BP5614" s="137" t="str">
        <f t="shared" si="799"/>
        <v/>
      </c>
    </row>
    <row r="5615" spans="63:68" ht="20.100000000000001" customHeight="1" x14ac:dyDescent="0.25">
      <c r="BK5615" s="137">
        <v>4768</v>
      </c>
      <c r="BL5615" s="137">
        <f t="shared" si="800"/>
        <v>30.508799999997684</v>
      </c>
      <c r="BM5615" s="137">
        <f t="shared" si="801"/>
        <v>7.6574003232226907E-5</v>
      </c>
      <c r="BN5615" s="137">
        <f t="shared" si="802"/>
        <v>2.0729030074963229E-7</v>
      </c>
      <c r="BO5615" s="137">
        <f t="shared" si="803"/>
        <v>2.0729030074963229E-7</v>
      </c>
      <c r="BP5615" s="137" t="str">
        <f t="shared" si="799"/>
        <v/>
      </c>
    </row>
    <row r="5616" spans="63:68" ht="20.100000000000001" customHeight="1" x14ac:dyDescent="0.25">
      <c r="BK5616" s="137">
        <v>4769</v>
      </c>
      <c r="BL5616" s="137">
        <f t="shared" si="800"/>
        <v>30.515199999997684</v>
      </c>
      <c r="BM5616" s="137">
        <f t="shared" si="801"/>
        <v>7.6366712931477275E-5</v>
      </c>
      <c r="BN5616" s="137">
        <f t="shared" si="802"/>
        <v>2.0673640143671439E-7</v>
      </c>
      <c r="BO5616" s="137">
        <f t="shared" si="803"/>
        <v>2.0673640143671439E-7</v>
      </c>
      <c r="BP5616" s="137" t="str">
        <f t="shared" si="799"/>
        <v/>
      </c>
    </row>
    <row r="5617" spans="63:68" ht="20.100000000000001" customHeight="1" x14ac:dyDescent="0.25">
      <c r="BK5617" s="137">
        <v>4770</v>
      </c>
      <c r="BL5617" s="137">
        <f t="shared" si="800"/>
        <v>30.521599999997683</v>
      </c>
      <c r="BM5617" s="137">
        <f t="shared" si="801"/>
        <v>7.615997653004056E-5</v>
      </c>
      <c r="BN5617" s="137">
        <f t="shared" si="802"/>
        <v>2.0618395952592082E-7</v>
      </c>
      <c r="BO5617" s="137">
        <f t="shared" si="803"/>
        <v>2.0618395952592082E-7</v>
      </c>
      <c r="BP5617" s="137" t="str">
        <f t="shared" si="799"/>
        <v/>
      </c>
    </row>
    <row r="5618" spans="63:68" ht="20.100000000000001" customHeight="1" x14ac:dyDescent="0.25">
      <c r="BK5618" s="137">
        <v>4771</v>
      </c>
      <c r="BL5618" s="137">
        <f t="shared" si="800"/>
        <v>30.527999999997682</v>
      </c>
      <c r="BM5618" s="137">
        <f t="shared" si="801"/>
        <v>7.595379257051464E-5</v>
      </c>
      <c r="BN5618" s="137">
        <f t="shared" si="802"/>
        <v>2.0563297125450084E-7</v>
      </c>
      <c r="BO5618" s="137">
        <f t="shared" si="803"/>
        <v>2.0563297125450084E-7</v>
      </c>
      <c r="BP5618" s="137" t="str">
        <f t="shared" si="799"/>
        <v/>
      </c>
    </row>
    <row r="5619" spans="63:68" ht="20.100000000000001" customHeight="1" x14ac:dyDescent="0.25">
      <c r="BK5619" s="137">
        <v>4772</v>
      </c>
      <c r="BL5619" s="137">
        <f t="shared" si="800"/>
        <v>30.534399999997682</v>
      </c>
      <c r="BM5619" s="137">
        <f t="shared" si="801"/>
        <v>7.5748159599260139E-5</v>
      </c>
      <c r="BN5619" s="137">
        <f t="shared" si="802"/>
        <v>2.0508343286738799E-7</v>
      </c>
      <c r="BO5619" s="137">
        <f t="shared" si="803"/>
        <v>2.0508343286738799E-7</v>
      </c>
      <c r="BP5619" s="137" t="str">
        <f t="shared" si="799"/>
        <v/>
      </c>
    </row>
    <row r="5620" spans="63:68" ht="20.100000000000001" customHeight="1" x14ac:dyDescent="0.25">
      <c r="BK5620" s="137">
        <v>4773</v>
      </c>
      <c r="BL5620" s="137">
        <f t="shared" si="800"/>
        <v>30.540799999997681</v>
      </c>
      <c r="BM5620" s="137">
        <f t="shared" si="801"/>
        <v>7.5543076166392751E-5</v>
      </c>
      <c r="BN5620" s="137">
        <f t="shared" si="802"/>
        <v>2.0453534061989703E-7</v>
      </c>
      <c r="BO5620" s="137">
        <f t="shared" si="803"/>
        <v>2.0453534061989703E-7</v>
      </c>
      <c r="BP5620" s="137" t="str">
        <f t="shared" si="799"/>
        <v/>
      </c>
    </row>
    <row r="5621" spans="63:68" ht="20.100000000000001" customHeight="1" x14ac:dyDescent="0.25">
      <c r="BK5621" s="137">
        <v>4774</v>
      </c>
      <c r="BL5621" s="137">
        <f t="shared" si="800"/>
        <v>30.54719999999768</v>
      </c>
      <c r="BM5621" s="137">
        <f t="shared" si="801"/>
        <v>7.5338540825772854E-5</v>
      </c>
      <c r="BN5621" s="137">
        <f t="shared" si="802"/>
        <v>2.0398869077723608E-7</v>
      </c>
      <c r="BO5621" s="137">
        <f t="shared" si="803"/>
        <v>2.0398869077723608E-7</v>
      </c>
      <c r="BP5621" s="137" t="str">
        <f t="shared" si="799"/>
        <v/>
      </c>
    </row>
    <row r="5622" spans="63:68" ht="20.100000000000001" customHeight="1" x14ac:dyDescent="0.25">
      <c r="BK5622" s="137">
        <v>4775</v>
      </c>
      <c r="BL5622" s="137">
        <f t="shared" si="800"/>
        <v>30.55359999999768</v>
      </c>
      <c r="BM5622" s="137">
        <f t="shared" si="801"/>
        <v>7.5134552134995618E-5</v>
      </c>
      <c r="BN5622" s="137">
        <f t="shared" si="802"/>
        <v>2.0344347961362571E-7</v>
      </c>
      <c r="BO5622" s="137">
        <f t="shared" si="803"/>
        <v>2.0344347961362571E-7</v>
      </c>
      <c r="BP5622" s="137" t="str">
        <f t="shared" si="799"/>
        <v/>
      </c>
    </row>
    <row r="5623" spans="63:68" ht="20.100000000000001" customHeight="1" x14ac:dyDescent="0.25">
      <c r="BK5623" s="137">
        <v>4776</v>
      </c>
      <c r="BL5623" s="137">
        <f t="shared" si="800"/>
        <v>30.559999999997679</v>
      </c>
      <c r="BM5623" s="137">
        <f t="shared" si="801"/>
        <v>7.4931108655381992E-5</v>
      </c>
      <c r="BN5623" s="137">
        <f t="shared" si="802"/>
        <v>2.0289970341212269E-7</v>
      </c>
      <c r="BO5623" s="137">
        <f t="shared" si="803"/>
        <v>2.0289970341212269E-7</v>
      </c>
      <c r="BP5623" s="137" t="str">
        <f t="shared" si="799"/>
        <v/>
      </c>
    </row>
    <row r="5624" spans="63:68" ht="20.100000000000001" customHeight="1" x14ac:dyDescent="0.25">
      <c r="BK5624" s="137">
        <v>4777</v>
      </c>
      <c r="BL5624" s="137">
        <f t="shared" si="800"/>
        <v>30.566399999997678</v>
      </c>
      <c r="BM5624" s="137">
        <f t="shared" si="801"/>
        <v>7.4728208951969869E-5</v>
      </c>
      <c r="BN5624" s="137">
        <f t="shared" si="802"/>
        <v>2.0235735846592113E-7</v>
      </c>
      <c r="BO5624" s="137">
        <f t="shared" si="803"/>
        <v>2.0235735846592113E-7</v>
      </c>
      <c r="BP5624" s="137" t="str">
        <f t="shared" si="799"/>
        <v/>
      </c>
    </row>
    <row r="5625" spans="63:68" ht="20.100000000000001" customHeight="1" x14ac:dyDescent="0.25">
      <c r="BK5625" s="137">
        <v>4778</v>
      </c>
      <c r="BL5625" s="137">
        <f t="shared" si="800"/>
        <v>30.572799999997677</v>
      </c>
      <c r="BM5625" s="137">
        <f t="shared" si="801"/>
        <v>7.4525851593503948E-5</v>
      </c>
      <c r="BN5625" s="137">
        <f t="shared" si="802"/>
        <v>2.0181644107722754E-7</v>
      </c>
      <c r="BO5625" s="137">
        <f t="shared" si="803"/>
        <v>2.0181644107722754E-7</v>
      </c>
      <c r="BP5625" s="137" t="str">
        <f t="shared" si="799"/>
        <v/>
      </c>
    </row>
    <row r="5626" spans="63:68" ht="20.100000000000001" customHeight="1" x14ac:dyDescent="0.25">
      <c r="BK5626" s="137">
        <v>4779</v>
      </c>
      <c r="BL5626" s="137">
        <f t="shared" si="800"/>
        <v>30.579199999997677</v>
      </c>
      <c r="BM5626" s="137">
        <f t="shared" si="801"/>
        <v>7.4324035152426721E-5</v>
      </c>
      <c r="BN5626" s="137">
        <f t="shared" si="802"/>
        <v>2.0127694755791138E-7</v>
      </c>
      <c r="BO5626" s="137">
        <f t="shared" si="803"/>
        <v>2.0127694755791138E-7</v>
      </c>
      <c r="BP5626" s="137" t="str">
        <f t="shared" si="799"/>
        <v/>
      </c>
    </row>
    <row r="5627" spans="63:68" ht="20.100000000000001" customHeight="1" x14ac:dyDescent="0.25">
      <c r="BK5627" s="137">
        <v>4780</v>
      </c>
      <c r="BL5627" s="137">
        <f t="shared" si="800"/>
        <v>30.585599999997676</v>
      </c>
      <c r="BM5627" s="137">
        <f t="shared" si="801"/>
        <v>7.4122758204868809E-5</v>
      </c>
      <c r="BN5627" s="137">
        <f t="shared" si="802"/>
        <v>2.0073887422888167E-7</v>
      </c>
      <c r="BO5627" s="137">
        <f t="shared" si="803"/>
        <v>2.0073887422888167E-7</v>
      </c>
      <c r="BP5627" s="137" t="str">
        <f t="shared" si="799"/>
        <v/>
      </c>
    </row>
    <row r="5628" spans="63:68" ht="20.100000000000001" customHeight="1" x14ac:dyDescent="0.25">
      <c r="BK5628" s="137">
        <v>4781</v>
      </c>
      <c r="BL5628" s="137">
        <f t="shared" si="800"/>
        <v>30.591999999997675</v>
      </c>
      <c r="BM5628" s="137">
        <f t="shared" si="801"/>
        <v>7.3922019330639928E-5</v>
      </c>
      <c r="BN5628" s="137">
        <f t="shared" si="802"/>
        <v>2.0020221742003273E-7</v>
      </c>
      <c r="BO5628" s="137">
        <f t="shared" si="803"/>
        <v>2.0020221742003273E-7</v>
      </c>
      <c r="BP5628" s="137" t="str">
        <f t="shared" si="799"/>
        <v/>
      </c>
    </row>
    <row r="5629" spans="63:68" ht="20.100000000000001" customHeight="1" x14ac:dyDescent="0.25">
      <c r="BK5629" s="137">
        <v>4782</v>
      </c>
      <c r="BL5629" s="137">
        <f t="shared" si="800"/>
        <v>30.598399999997675</v>
      </c>
      <c r="BM5629" s="137">
        <f t="shared" si="801"/>
        <v>7.3721817113219895E-5</v>
      </c>
      <c r="BN5629" s="137">
        <f t="shared" si="802"/>
        <v>1.9966697347157238E-7</v>
      </c>
      <c r="BO5629" s="137">
        <f t="shared" si="803"/>
        <v>1.9966697347157238E-7</v>
      </c>
      <c r="BP5629" s="137" t="str">
        <f t="shared" si="799"/>
        <v/>
      </c>
    </row>
    <row r="5630" spans="63:68" ht="20.100000000000001" customHeight="1" x14ac:dyDescent="0.25">
      <c r="BK5630" s="137">
        <v>4783</v>
      </c>
      <c r="BL5630" s="137">
        <f t="shared" si="800"/>
        <v>30.604799999997674</v>
      </c>
      <c r="BM5630" s="137">
        <f t="shared" si="801"/>
        <v>7.3522150139748322E-5</v>
      </c>
      <c r="BN5630" s="137">
        <f t="shared" si="802"/>
        <v>1.9913313873160953E-7</v>
      </c>
      <c r="BO5630" s="137">
        <f t="shared" si="803"/>
        <v>1.9913313873160953E-7</v>
      </c>
      <c r="BP5630" s="137" t="str">
        <f t="shared" si="799"/>
        <v/>
      </c>
    </row>
    <row r="5631" spans="63:68" ht="20.100000000000001" customHeight="1" x14ac:dyDescent="0.25">
      <c r="BK5631" s="137">
        <v>4784</v>
      </c>
      <c r="BL5631" s="137">
        <f t="shared" si="800"/>
        <v>30.611199999997673</v>
      </c>
      <c r="BM5631" s="137">
        <f t="shared" si="801"/>
        <v>7.3323017001016713E-5</v>
      </c>
      <c r="BN5631" s="137">
        <f t="shared" si="802"/>
        <v>1.9860070955825487E-7</v>
      </c>
      <c r="BO5631" s="137">
        <f t="shared" si="803"/>
        <v>1.9860070955825487E-7</v>
      </c>
      <c r="BP5631" s="137" t="str">
        <f t="shared" si="799"/>
        <v/>
      </c>
    </row>
    <row r="5632" spans="63:68" ht="20.100000000000001" customHeight="1" x14ac:dyDescent="0.25">
      <c r="BK5632" s="137">
        <v>4785</v>
      </c>
      <c r="BL5632" s="137">
        <f t="shared" si="800"/>
        <v>30.617599999997672</v>
      </c>
      <c r="BM5632" s="137">
        <f t="shared" si="801"/>
        <v>7.3124416291458458E-5</v>
      </c>
      <c r="BN5632" s="137">
        <f t="shared" si="802"/>
        <v>1.9806968231865865E-7</v>
      </c>
      <c r="BO5632" s="137">
        <f t="shared" si="803"/>
        <v>1.9806968231865865E-7</v>
      </c>
      <c r="BP5632" s="137" t="str">
        <f t="shared" si="799"/>
        <v/>
      </c>
    </row>
    <row r="5633" spans="63:68" ht="20.100000000000001" customHeight="1" x14ac:dyDescent="0.25">
      <c r="BK5633" s="137">
        <v>4786</v>
      </c>
      <c r="BL5633" s="137">
        <f t="shared" si="800"/>
        <v>30.623999999997672</v>
      </c>
      <c r="BM5633" s="137">
        <f t="shared" si="801"/>
        <v>7.2926346609139799E-5</v>
      </c>
      <c r="BN5633" s="137">
        <f t="shared" si="802"/>
        <v>1.9754005338952561E-7</v>
      </c>
      <c r="BO5633" s="137">
        <f t="shared" si="803"/>
        <v>1.9754005338952561E-7</v>
      </c>
      <c r="BP5633" s="137" t="str">
        <f t="shared" si="799"/>
        <v/>
      </c>
    </row>
    <row r="5634" spans="63:68" ht="20.100000000000001" customHeight="1" x14ac:dyDescent="0.25">
      <c r="BK5634" s="137">
        <v>4787</v>
      </c>
      <c r="BL5634" s="137">
        <f t="shared" si="800"/>
        <v>30.630399999997671</v>
      </c>
      <c r="BM5634" s="137">
        <f t="shared" si="801"/>
        <v>7.2728806555750274E-5</v>
      </c>
      <c r="BN5634" s="137">
        <f t="shared" si="802"/>
        <v>1.9701181915624769E-7</v>
      </c>
      <c r="BO5634" s="137">
        <f t="shared" si="803"/>
        <v>1.9701181915624769E-7</v>
      </c>
      <c r="BP5634" s="137" t="str">
        <f t="shared" si="799"/>
        <v/>
      </c>
    </row>
    <row r="5635" spans="63:68" ht="20.100000000000001" customHeight="1" x14ac:dyDescent="0.25">
      <c r="BK5635" s="137">
        <v>4788</v>
      </c>
      <c r="BL5635" s="137">
        <f t="shared" si="800"/>
        <v>30.63679999999767</v>
      </c>
      <c r="BM5635" s="137">
        <f t="shared" si="801"/>
        <v>7.2531794736594026E-5</v>
      </c>
      <c r="BN5635" s="137">
        <f t="shared" si="802"/>
        <v>1.9648497601291754E-7</v>
      </c>
      <c r="BO5635" s="137">
        <f t="shared" si="803"/>
        <v>1.9648497601291754E-7</v>
      </c>
      <c r="BP5635" s="137" t="str">
        <f t="shared" si="799"/>
        <v/>
      </c>
    </row>
    <row r="5636" spans="63:68" ht="20.100000000000001" customHeight="1" x14ac:dyDescent="0.25">
      <c r="BK5636" s="137">
        <v>4789</v>
      </c>
      <c r="BL5636" s="137">
        <f t="shared" si="800"/>
        <v>30.64319999999767</v>
      </c>
      <c r="BM5636" s="137">
        <f t="shared" si="801"/>
        <v>7.2335309760581109E-5</v>
      </c>
      <c r="BN5636" s="137">
        <f t="shared" si="802"/>
        <v>1.9595952036418523E-7</v>
      </c>
      <c r="BO5636" s="137">
        <f t="shared" si="803"/>
        <v>1.9595952036418523E-7</v>
      </c>
      <c r="BP5636" s="137" t="str">
        <f t="shared" si="799"/>
        <v/>
      </c>
    </row>
    <row r="5637" spans="63:68" ht="20.100000000000001" customHeight="1" x14ac:dyDescent="0.25">
      <c r="BK5637" s="137">
        <v>4790</v>
      </c>
      <c r="BL5637" s="137">
        <f t="shared" si="800"/>
        <v>30.649599999997669</v>
      </c>
      <c r="BM5637" s="137">
        <f t="shared" si="801"/>
        <v>7.2139350240216923E-5</v>
      </c>
      <c r="BN5637" s="137">
        <f t="shared" si="802"/>
        <v>1.9543544862161261E-7</v>
      </c>
      <c r="BO5637" s="137">
        <f t="shared" si="803"/>
        <v>1.9543544862161261E-7</v>
      </c>
      <c r="BP5637" s="137" t="str">
        <f t="shared" si="799"/>
        <v/>
      </c>
    </row>
    <row r="5638" spans="63:68" ht="20.100000000000001" customHeight="1" x14ac:dyDescent="0.25">
      <c r="BK5638" s="137">
        <v>4791</v>
      </c>
      <c r="BL5638" s="137">
        <f t="shared" si="800"/>
        <v>30.655999999997668</v>
      </c>
      <c r="BM5638" s="137">
        <f t="shared" si="801"/>
        <v>7.1943914791595311E-5</v>
      </c>
      <c r="BN5638" s="137">
        <f t="shared" si="802"/>
        <v>1.949127572087962E-7</v>
      </c>
      <c r="BO5638" s="137">
        <f t="shared" si="803"/>
        <v>1.949127572087962E-7</v>
      </c>
      <c r="BP5638" s="137" t="str">
        <f t="shared" si="799"/>
        <v/>
      </c>
    </row>
    <row r="5639" spans="63:68" ht="20.100000000000001" customHeight="1" x14ac:dyDescent="0.25">
      <c r="BK5639" s="137">
        <v>4792</v>
      </c>
      <c r="BL5639" s="137">
        <f t="shared" si="800"/>
        <v>30.662399999997668</v>
      </c>
      <c r="BM5639" s="137">
        <f t="shared" si="801"/>
        <v>7.1749002034386515E-5</v>
      </c>
      <c r="BN5639" s="137">
        <f t="shared" si="802"/>
        <v>1.9439144255503811E-7</v>
      </c>
      <c r="BO5639" s="137">
        <f t="shared" si="803"/>
        <v>1.9439144255503811E-7</v>
      </c>
      <c r="BP5639" s="137" t="str">
        <f t="shared" si="799"/>
        <v/>
      </c>
    </row>
    <row r="5640" spans="63:68" ht="20.100000000000001" customHeight="1" x14ac:dyDescent="0.25">
      <c r="BK5640" s="137">
        <v>4793</v>
      </c>
      <c r="BL5640" s="137">
        <f t="shared" si="800"/>
        <v>30.668799999997667</v>
      </c>
      <c r="BM5640" s="137">
        <f t="shared" si="801"/>
        <v>7.1554610591831476E-5</v>
      </c>
      <c r="BN5640" s="137">
        <f t="shared" si="802"/>
        <v>1.9387150110137695E-7</v>
      </c>
      <c r="BO5640" s="137">
        <f t="shared" si="803"/>
        <v>1.9387150110137695E-7</v>
      </c>
      <c r="BP5640" s="137" t="str">
        <f t="shared" si="799"/>
        <v/>
      </c>
    </row>
    <row r="5641" spans="63:68" ht="20.100000000000001" customHeight="1" x14ac:dyDescent="0.25">
      <c r="BK5641" s="137">
        <v>4794</v>
      </c>
      <c r="BL5641" s="137">
        <f t="shared" si="800"/>
        <v>30.675199999997666</v>
      </c>
      <c r="BM5641" s="137">
        <f t="shared" si="801"/>
        <v>7.13607390907301E-5</v>
      </c>
      <c r="BN5641" s="137">
        <f t="shared" si="802"/>
        <v>1.9335292929634586E-7</v>
      </c>
      <c r="BO5641" s="137">
        <f t="shared" si="803"/>
        <v>1.9335292929634586E-7</v>
      </c>
      <c r="BP5641" s="137" t="str">
        <f t="shared" si="799"/>
        <v/>
      </c>
    </row>
    <row r="5642" spans="63:68" ht="20.100000000000001" customHeight="1" x14ac:dyDescent="0.25">
      <c r="BK5642" s="137">
        <v>4795</v>
      </c>
      <c r="BL5642" s="137">
        <f t="shared" si="800"/>
        <v>30.681599999997665</v>
      </c>
      <c r="BM5642" s="137">
        <f t="shared" si="801"/>
        <v>7.1167386161433754E-5</v>
      </c>
      <c r="BN5642" s="137">
        <f t="shared" si="802"/>
        <v>1.928357235977615E-7</v>
      </c>
      <c r="BO5642" s="137">
        <f t="shared" si="803"/>
        <v>1.928357235977615E-7</v>
      </c>
      <c r="BP5642" s="137" t="str">
        <f t="shared" si="799"/>
        <v/>
      </c>
    </row>
    <row r="5643" spans="63:68" ht="20.100000000000001" customHeight="1" x14ac:dyDescent="0.25">
      <c r="BK5643" s="137">
        <v>4796</v>
      </c>
      <c r="BL5643" s="137">
        <f t="shared" si="800"/>
        <v>30.687999999997665</v>
      </c>
      <c r="BM5643" s="137">
        <f t="shared" si="801"/>
        <v>7.0974550437835992E-5</v>
      </c>
      <c r="BN5643" s="137">
        <f t="shared" si="802"/>
        <v>1.9231988047269685E-7</v>
      </c>
      <c r="BO5643" s="137">
        <f t="shared" si="803"/>
        <v>1.9231988047269685E-7</v>
      </c>
      <c r="BP5643" s="137" t="str">
        <f t="shared" si="799"/>
        <v/>
      </c>
    </row>
    <row r="5644" spans="63:68" ht="20.100000000000001" customHeight="1" x14ac:dyDescent="0.25">
      <c r="BK5644" s="137">
        <v>4797</v>
      </c>
      <c r="BL5644" s="137">
        <f t="shared" si="800"/>
        <v>30.694399999997664</v>
      </c>
      <c r="BM5644" s="137">
        <f t="shared" si="801"/>
        <v>7.0782230557363295E-5</v>
      </c>
      <c r="BN5644" s="137">
        <f t="shared" si="802"/>
        <v>1.918053963968308E-7</v>
      </c>
      <c r="BO5644" s="137">
        <f t="shared" si="803"/>
        <v>1.918053963968308E-7</v>
      </c>
      <c r="BP5644" s="137" t="str">
        <f t="shared" si="799"/>
        <v/>
      </c>
    </row>
    <row r="5645" spans="63:68" ht="20.100000000000001" customHeight="1" x14ac:dyDescent="0.25">
      <c r="BK5645" s="137">
        <v>4798</v>
      </c>
      <c r="BL5645" s="137">
        <f t="shared" si="800"/>
        <v>30.700799999997663</v>
      </c>
      <c r="BM5645" s="137">
        <f t="shared" si="801"/>
        <v>7.0590425160966464E-5</v>
      </c>
      <c r="BN5645" s="137">
        <f t="shared" si="802"/>
        <v>1.9129226785526122E-7</v>
      </c>
      <c r="BO5645" s="137">
        <f t="shared" si="803"/>
        <v>1.9129226785526122E-7</v>
      </c>
      <c r="BP5645" s="137" t="str">
        <f t="shared" si="799"/>
        <v/>
      </c>
    </row>
    <row r="5646" spans="63:68" ht="20.100000000000001" customHeight="1" x14ac:dyDescent="0.25">
      <c r="BK5646" s="137">
        <v>4799</v>
      </c>
      <c r="BL5646" s="137">
        <f t="shared" si="800"/>
        <v>30.707199999997663</v>
      </c>
      <c r="BM5646" s="137">
        <f t="shared" si="801"/>
        <v>7.0399132893111203E-5</v>
      </c>
      <c r="BN5646" s="137">
        <f t="shared" si="802"/>
        <v>1.9078049134113617E-7</v>
      </c>
      <c r="BO5646" s="137">
        <f t="shared" si="803"/>
        <v>1.9078049134113617E-7</v>
      </c>
      <c r="BP5646" s="137" t="str">
        <f t="shared" si="799"/>
        <v/>
      </c>
    </row>
    <row r="5647" spans="63:68" ht="20.100000000000001" customHeight="1" x14ac:dyDescent="0.25">
      <c r="BK5647" s="137">
        <v>4800</v>
      </c>
      <c r="BL5647" s="137">
        <f t="shared" si="800"/>
        <v>30.713599999997662</v>
      </c>
      <c r="BM5647" s="137">
        <f t="shared" si="801"/>
        <v>7.0208352401770067E-5</v>
      </c>
      <c r="BN5647" s="137">
        <f t="shared" si="802"/>
        <v>1.902700633573751E-7</v>
      </c>
      <c r="BO5647" s="137">
        <f t="shared" si="803"/>
        <v>1.902700633573751E-7</v>
      </c>
      <c r="BP5647" s="137" t="str">
        <f t="shared" si="799"/>
        <v/>
      </c>
    </row>
    <row r="5648" spans="63:68" ht="20.100000000000001" customHeight="1" x14ac:dyDescent="0.25">
      <c r="BK5648" s="137">
        <v>4801</v>
      </c>
      <c r="BL5648" s="137">
        <f t="shared" si="800"/>
        <v>30.719999999997661</v>
      </c>
      <c r="BM5648" s="137">
        <f t="shared" si="801"/>
        <v>7.0018082338412692E-5</v>
      </c>
      <c r="BN5648" s="137">
        <f t="shared" si="802"/>
        <v>1.8976098041458174E-7</v>
      </c>
      <c r="BO5648" s="137">
        <f t="shared" si="803"/>
        <v>1.8976098041458174E-7</v>
      </c>
      <c r="BP5648" s="137" t="str">
        <f t="shared" ref="BP5648:BP5711" si="804">IF($BM5648&lt;(1-$BI$860),$BN5648,"")</f>
        <v/>
      </c>
    </row>
    <row r="5649" spans="63:68" ht="20.100000000000001" customHeight="1" x14ac:dyDescent="0.25">
      <c r="BK5649" s="137">
        <v>4802</v>
      </c>
      <c r="BL5649" s="137">
        <f t="shared" si="800"/>
        <v>30.72639999999766</v>
      </c>
      <c r="BM5649" s="137">
        <f t="shared" si="801"/>
        <v>6.982832135799811E-5</v>
      </c>
      <c r="BN5649" s="137">
        <f t="shared" si="802"/>
        <v>1.8925323903351066E-7</v>
      </c>
      <c r="BO5649" s="137">
        <f t="shared" si="803"/>
        <v>1.8925323903351066E-7</v>
      </c>
      <c r="BP5649" s="137" t="str">
        <f t="shared" si="804"/>
        <v/>
      </c>
    </row>
    <row r="5650" spans="63:68" ht="20.100000000000001" customHeight="1" x14ac:dyDescent="0.25">
      <c r="BK5650" s="137">
        <v>4803</v>
      </c>
      <c r="BL5650" s="137">
        <f t="shared" si="800"/>
        <v>30.73279999999766</v>
      </c>
      <c r="BM5650" s="137">
        <f t="shared" si="801"/>
        <v>6.96390681189646E-5</v>
      </c>
      <c r="BN5650" s="137">
        <f t="shared" si="802"/>
        <v>1.8874683574330545E-7</v>
      </c>
      <c r="BO5650" s="137">
        <f t="shared" si="803"/>
        <v>1.8874683574330545E-7</v>
      </c>
      <c r="BP5650" s="137" t="str">
        <f t="shared" si="804"/>
        <v/>
      </c>
    </row>
    <row r="5651" spans="63:68" ht="20.100000000000001" customHeight="1" x14ac:dyDescent="0.25">
      <c r="BK5651" s="137">
        <v>4804</v>
      </c>
      <c r="BL5651" s="137">
        <f t="shared" si="800"/>
        <v>30.739199999997659</v>
      </c>
      <c r="BM5651" s="137">
        <f t="shared" si="801"/>
        <v>6.9450321283221294E-5</v>
      </c>
      <c r="BN5651" s="137">
        <f t="shared" si="802"/>
        <v>1.8824176708098371E-7</v>
      </c>
      <c r="BO5651" s="137">
        <f t="shared" si="803"/>
        <v>1.8824176708098371E-7</v>
      </c>
      <c r="BP5651" s="137" t="str">
        <f t="shared" si="804"/>
        <v/>
      </c>
    </row>
    <row r="5652" spans="63:68" ht="20.100000000000001" customHeight="1" x14ac:dyDescent="0.25">
      <c r="BK5652" s="137">
        <v>4805</v>
      </c>
      <c r="BL5652" s="137">
        <f t="shared" si="800"/>
        <v>30.745599999997658</v>
      </c>
      <c r="BM5652" s="137">
        <f t="shared" si="801"/>
        <v>6.926207951614031E-5</v>
      </c>
      <c r="BN5652" s="137">
        <f t="shared" si="802"/>
        <v>1.8773802959321244E-7</v>
      </c>
      <c r="BO5652" s="137">
        <f t="shared" si="803"/>
        <v>1.8773802959321244E-7</v>
      </c>
      <c r="BP5652" s="137" t="str">
        <f t="shared" si="804"/>
        <v/>
      </c>
    </row>
    <row r="5653" spans="63:68" ht="20.100000000000001" customHeight="1" x14ac:dyDescent="0.25">
      <c r="BK5653" s="137">
        <v>4806</v>
      </c>
      <c r="BL5653" s="137">
        <f t="shared" si="800"/>
        <v>30.751999999997658</v>
      </c>
      <c r="BM5653" s="137">
        <f t="shared" si="801"/>
        <v>6.9074341486547098E-5</v>
      </c>
      <c r="BN5653" s="137">
        <f t="shared" si="802"/>
        <v>1.8723561983590147E-7</v>
      </c>
      <c r="BO5653" s="137">
        <f t="shared" si="803"/>
        <v>1.8723561983590147E-7</v>
      </c>
      <c r="BP5653" s="137" t="str">
        <f t="shared" si="804"/>
        <v/>
      </c>
    </row>
    <row r="5654" spans="63:68" ht="20.100000000000001" customHeight="1" x14ac:dyDescent="0.25">
      <c r="BK5654" s="137">
        <v>4807</v>
      </c>
      <c r="BL5654" s="137">
        <f t="shared" si="800"/>
        <v>30.758399999997657</v>
      </c>
      <c r="BM5654" s="137">
        <f t="shared" si="801"/>
        <v>6.8887105866711197E-5</v>
      </c>
      <c r="BN5654" s="137">
        <f t="shared" si="802"/>
        <v>1.8673453437208925E-7</v>
      </c>
      <c r="BO5654" s="137">
        <f t="shared" si="803"/>
        <v>1.8673453437208925E-7</v>
      </c>
      <c r="BP5654" s="137" t="str">
        <f t="shared" si="804"/>
        <v/>
      </c>
    </row>
    <row r="5655" spans="63:68" ht="20.100000000000001" customHeight="1" x14ac:dyDescent="0.25">
      <c r="BK5655" s="137">
        <v>4808</v>
      </c>
      <c r="BL5655" s="137">
        <f t="shared" si="800"/>
        <v>30.764799999997656</v>
      </c>
      <c r="BM5655" s="137">
        <f t="shared" si="801"/>
        <v>6.8700371332339107E-5</v>
      </c>
      <c r="BN5655" s="137">
        <f t="shared" si="802"/>
        <v>1.8623476977472114E-7</v>
      </c>
      <c r="BO5655" s="137">
        <f t="shared" si="803"/>
        <v>1.8623476977472114E-7</v>
      </c>
      <c r="BP5655" s="137" t="str">
        <f t="shared" si="804"/>
        <v/>
      </c>
    </row>
    <row r="5656" spans="63:68" ht="20.100000000000001" customHeight="1" x14ac:dyDescent="0.25">
      <c r="BK5656" s="137">
        <v>4809</v>
      </c>
      <c r="BL5656" s="137">
        <f t="shared" si="800"/>
        <v>30.771199999997656</v>
      </c>
      <c r="BM5656" s="137">
        <f t="shared" si="801"/>
        <v>6.8514136562564386E-5</v>
      </c>
      <c r="BN5656" s="137">
        <f t="shared" si="802"/>
        <v>1.8573632262541611E-7</v>
      </c>
      <c r="BO5656" s="137">
        <f t="shared" si="803"/>
        <v>1.8573632262541611E-7</v>
      </c>
      <c r="BP5656" s="137" t="str">
        <f t="shared" si="804"/>
        <v/>
      </c>
    </row>
    <row r="5657" spans="63:68" ht="20.100000000000001" customHeight="1" x14ac:dyDescent="0.25">
      <c r="BK5657" s="137">
        <v>4810</v>
      </c>
      <c r="BL5657" s="137">
        <f t="shared" si="800"/>
        <v>30.777599999997655</v>
      </c>
      <c r="BM5657" s="137">
        <f t="shared" si="801"/>
        <v>6.832840023993897E-5</v>
      </c>
      <c r="BN5657" s="137">
        <f t="shared" si="802"/>
        <v>1.8523918951361294E-7</v>
      </c>
      <c r="BO5657" s="137">
        <f t="shared" si="803"/>
        <v>1.8523918951361294E-7</v>
      </c>
      <c r="BP5657" s="137" t="str">
        <f t="shared" si="804"/>
        <v/>
      </c>
    </row>
    <row r="5658" spans="63:68" ht="20.100000000000001" customHeight="1" x14ac:dyDescent="0.25">
      <c r="BK5658" s="137">
        <v>4811</v>
      </c>
      <c r="BL5658" s="137">
        <f t="shared" si="800"/>
        <v>30.783999999997654</v>
      </c>
      <c r="BM5658" s="137">
        <f t="shared" si="801"/>
        <v>6.8143161050425357E-5</v>
      </c>
      <c r="BN5658" s="137">
        <f t="shared" si="802"/>
        <v>1.8474336703804743E-7</v>
      </c>
      <c r="BO5658" s="137">
        <f t="shared" si="803"/>
        <v>1.8474336703804743E-7</v>
      </c>
      <c r="BP5658" s="137" t="str">
        <f t="shared" si="804"/>
        <v/>
      </c>
    </row>
    <row r="5659" spans="63:68" ht="20.100000000000001" customHeight="1" x14ac:dyDescent="0.25">
      <c r="BK5659" s="137">
        <v>4812</v>
      </c>
      <c r="BL5659" s="137">
        <f t="shared" si="800"/>
        <v>30.790399999997653</v>
      </c>
      <c r="BM5659" s="137">
        <f t="shared" si="801"/>
        <v>6.795841768338731E-5</v>
      </c>
      <c r="BN5659" s="137">
        <f t="shared" si="802"/>
        <v>1.8424885180611547E-7</v>
      </c>
      <c r="BO5659" s="137">
        <f t="shared" si="803"/>
        <v>1.8424885180611547E-7</v>
      </c>
      <c r="BP5659" s="137" t="str">
        <f t="shared" si="804"/>
        <v/>
      </c>
    </row>
    <row r="5660" spans="63:68" ht="20.100000000000001" customHeight="1" x14ac:dyDescent="0.25">
      <c r="BK5660" s="137">
        <v>4813</v>
      </c>
      <c r="BL5660" s="137">
        <f t="shared" si="800"/>
        <v>30.796799999997653</v>
      </c>
      <c r="BM5660" s="137">
        <f t="shared" si="801"/>
        <v>6.7774168831581194E-5</v>
      </c>
      <c r="BN5660" s="137">
        <f t="shared" si="802"/>
        <v>1.8375564043341221E-7</v>
      </c>
      <c r="BO5660" s="137">
        <f t="shared" si="803"/>
        <v>1.8375564043341221E-7</v>
      </c>
      <c r="BP5660" s="137" t="str">
        <f t="shared" si="804"/>
        <v/>
      </c>
    </row>
    <row r="5661" spans="63:68" ht="20.100000000000001" customHeight="1" x14ac:dyDescent="0.25">
      <c r="BK5661" s="137">
        <v>4814</v>
      </c>
      <c r="BL5661" s="137">
        <f t="shared" si="800"/>
        <v>30.803199999997652</v>
      </c>
      <c r="BM5661" s="137">
        <f t="shared" si="801"/>
        <v>6.7590413191147782E-5</v>
      </c>
      <c r="BN5661" s="137">
        <f t="shared" si="802"/>
        <v>1.8326372954397604E-7</v>
      </c>
      <c r="BO5661" s="137">
        <f t="shared" si="803"/>
        <v>1.8326372954397604E-7</v>
      </c>
      <c r="BP5661" s="137" t="str">
        <f t="shared" si="804"/>
        <v/>
      </c>
    </row>
    <row r="5662" spans="63:68" ht="20.100000000000001" customHeight="1" x14ac:dyDescent="0.25">
      <c r="BK5662" s="137">
        <v>4815</v>
      </c>
      <c r="BL5662" s="137">
        <f t="shared" si="800"/>
        <v>30.809599999997651</v>
      </c>
      <c r="BM5662" s="137">
        <f t="shared" si="801"/>
        <v>6.7407149461603806E-5</v>
      </c>
      <c r="BN5662" s="137">
        <f t="shared" si="802"/>
        <v>1.8277311577149472E-7</v>
      </c>
      <c r="BO5662" s="137">
        <f t="shared" si="803"/>
        <v>1.8277311577149472E-7</v>
      </c>
      <c r="BP5662" s="137" t="str">
        <f t="shared" si="804"/>
        <v/>
      </c>
    </row>
    <row r="5663" spans="63:68" ht="20.100000000000001" customHeight="1" x14ac:dyDescent="0.25">
      <c r="BK5663" s="137">
        <v>4816</v>
      </c>
      <c r="BL5663" s="137">
        <f t="shared" si="800"/>
        <v>30.815999999997651</v>
      </c>
      <c r="BM5663" s="137">
        <f t="shared" si="801"/>
        <v>6.7224376345832311E-5</v>
      </c>
      <c r="BN5663" s="137">
        <f t="shared" si="802"/>
        <v>1.8228379575659494E-7</v>
      </c>
      <c r="BO5663" s="137">
        <f t="shared" si="803"/>
        <v>1.8228379575659494E-7</v>
      </c>
      <c r="BP5663" s="137" t="str">
        <f t="shared" si="804"/>
        <v/>
      </c>
    </row>
    <row r="5664" spans="63:68" ht="20.100000000000001" customHeight="1" x14ac:dyDescent="0.25">
      <c r="BK5664" s="137">
        <v>4817</v>
      </c>
      <c r="BL5664" s="137">
        <f t="shared" si="800"/>
        <v>30.82239999999765</v>
      </c>
      <c r="BM5664" s="137">
        <f t="shared" si="801"/>
        <v>6.7042092550075716E-5</v>
      </c>
      <c r="BN5664" s="137">
        <f t="shared" si="802"/>
        <v>1.8179576614953921E-7</v>
      </c>
      <c r="BO5664" s="137">
        <f t="shared" si="803"/>
        <v>1.8179576614953921E-7</v>
      </c>
      <c r="BP5664" s="137" t="str">
        <f t="shared" si="804"/>
        <v/>
      </c>
    </row>
    <row r="5665" spans="63:68" ht="20.100000000000001" customHeight="1" x14ac:dyDescent="0.25">
      <c r="BK5665" s="137">
        <v>4818</v>
      </c>
      <c r="BL5665" s="137">
        <f t="shared" si="800"/>
        <v>30.828799999997649</v>
      </c>
      <c r="BM5665" s="137">
        <f t="shared" si="801"/>
        <v>6.6860296783926177E-5</v>
      </c>
      <c r="BN5665" s="137">
        <f t="shared" si="802"/>
        <v>1.8130902360858606E-7</v>
      </c>
      <c r="BO5665" s="137">
        <f t="shared" si="803"/>
        <v>1.8130902360858606E-7</v>
      </c>
      <c r="BP5665" s="137" t="str">
        <f t="shared" si="804"/>
        <v/>
      </c>
    </row>
    <row r="5666" spans="63:68" ht="20.100000000000001" customHeight="1" x14ac:dyDescent="0.25">
      <c r="BK5666" s="137">
        <v>4819</v>
      </c>
      <c r="BL5666" s="137">
        <f t="shared" si="800"/>
        <v>30.835199999997648</v>
      </c>
      <c r="BM5666" s="137">
        <f t="shared" si="801"/>
        <v>6.6678987760317591E-5</v>
      </c>
      <c r="BN5666" s="137">
        <f t="shared" si="802"/>
        <v>1.8082356480076246E-7</v>
      </c>
      <c r="BO5666" s="137">
        <f t="shared" si="803"/>
        <v>1.8082356480076246E-7</v>
      </c>
      <c r="BP5666" s="137" t="str">
        <f t="shared" si="804"/>
        <v/>
      </c>
    </row>
    <row r="5667" spans="63:68" ht="20.100000000000001" customHeight="1" x14ac:dyDescent="0.25">
      <c r="BK5667" s="137">
        <v>4820</v>
      </c>
      <c r="BL5667" s="137">
        <f t="shared" si="800"/>
        <v>30.841599999997648</v>
      </c>
      <c r="BM5667" s="137">
        <f t="shared" si="801"/>
        <v>6.6498164195516829E-5</v>
      </c>
      <c r="BN5667" s="137">
        <f t="shared" si="802"/>
        <v>1.8033938640076616E-7</v>
      </c>
      <c r="BO5667" s="137">
        <f t="shared" si="803"/>
        <v>1.8033938640076616E-7</v>
      </c>
      <c r="BP5667" s="137" t="str">
        <f t="shared" si="804"/>
        <v/>
      </c>
    </row>
    <row r="5668" spans="63:68" ht="20.100000000000001" customHeight="1" x14ac:dyDescent="0.25">
      <c r="BK5668" s="137">
        <v>4821</v>
      </c>
      <c r="BL5668" s="137">
        <f t="shared" si="800"/>
        <v>30.847999999997647</v>
      </c>
      <c r="BM5668" s="137">
        <f t="shared" si="801"/>
        <v>6.6317824809116062E-5</v>
      </c>
      <c r="BN5668" s="137">
        <f t="shared" si="802"/>
        <v>1.798564850933644E-7</v>
      </c>
      <c r="BO5668" s="137">
        <f t="shared" si="803"/>
        <v>1.798564850933644E-7</v>
      </c>
      <c r="BP5668" s="137" t="str">
        <f t="shared" si="804"/>
        <v/>
      </c>
    </row>
    <row r="5669" spans="63:68" ht="20.100000000000001" customHeight="1" x14ac:dyDescent="0.25">
      <c r="BK5669" s="137">
        <v>4822</v>
      </c>
      <c r="BL5669" s="137">
        <f t="shared" ref="BL5669:BL5732" si="805">BL5668+$BO$845</f>
        <v>30.854399999997646</v>
      </c>
      <c r="BM5669" s="137">
        <f t="shared" ref="BM5669:BM5732" si="806">_xlfn.CHISQ.DIST.RT(BL5669,7)</f>
        <v>6.6137968324022698E-5</v>
      </c>
      <c r="BN5669" s="137">
        <f t="shared" ref="BN5669:BN5732" si="807">BM5669-BM5670</f>
        <v>1.793748575698432E-7</v>
      </c>
      <c r="BO5669" s="137">
        <f t="shared" ref="BO5669:BO5732" si="808">IF(BM5669&lt;(1-$BI$852),BN5669,"")</f>
        <v>1.793748575698432E-7</v>
      </c>
      <c r="BP5669" s="137" t="str">
        <f t="shared" si="804"/>
        <v/>
      </c>
    </row>
    <row r="5670" spans="63:68" ht="20.100000000000001" customHeight="1" x14ac:dyDescent="0.25">
      <c r="BK5670" s="137">
        <v>4823</v>
      </c>
      <c r="BL5670" s="137">
        <f t="shared" si="805"/>
        <v>30.860799999997646</v>
      </c>
      <c r="BM5670" s="137">
        <f t="shared" si="806"/>
        <v>6.5958593466452855E-5</v>
      </c>
      <c r="BN5670" s="137">
        <f t="shared" si="807"/>
        <v>1.7889450053059589E-7</v>
      </c>
      <c r="BO5670" s="137">
        <f t="shared" si="808"/>
        <v>1.7889450053059589E-7</v>
      </c>
      <c r="BP5670" s="137" t="str">
        <f t="shared" si="804"/>
        <v/>
      </c>
    </row>
    <row r="5671" spans="63:68" ht="20.100000000000001" customHeight="1" x14ac:dyDescent="0.25">
      <c r="BK5671" s="137">
        <v>4824</v>
      </c>
      <c r="BL5671" s="137">
        <f t="shared" si="805"/>
        <v>30.867199999997645</v>
      </c>
      <c r="BM5671" s="137">
        <f t="shared" si="806"/>
        <v>6.5779698965922259E-5</v>
      </c>
      <c r="BN5671" s="137">
        <f t="shared" si="807"/>
        <v>1.7841541068512308E-7</v>
      </c>
      <c r="BO5671" s="137">
        <f t="shared" si="808"/>
        <v>1.7841541068512308E-7</v>
      </c>
      <c r="BP5671" s="137" t="str">
        <f t="shared" si="804"/>
        <v/>
      </c>
    </row>
    <row r="5672" spans="63:68" ht="20.100000000000001" customHeight="1" x14ac:dyDescent="0.25">
      <c r="BK5672" s="137">
        <v>4825</v>
      </c>
      <c r="BL5672" s="137">
        <f t="shared" si="805"/>
        <v>30.873599999997644</v>
      </c>
      <c r="BM5672" s="137">
        <f t="shared" si="806"/>
        <v>6.5601283555237136E-5</v>
      </c>
      <c r="BN5672" s="137">
        <f t="shared" si="807"/>
        <v>1.7793758475017599E-7</v>
      </c>
      <c r="BO5672" s="137">
        <f t="shared" si="808"/>
        <v>1.7793758475017599E-7</v>
      </c>
      <c r="BP5672" s="137" t="str">
        <f t="shared" si="804"/>
        <v/>
      </c>
    </row>
    <row r="5673" spans="63:68" ht="20.100000000000001" customHeight="1" x14ac:dyDescent="0.25">
      <c r="BK5673" s="137">
        <v>4826</v>
      </c>
      <c r="BL5673" s="137">
        <f t="shared" si="805"/>
        <v>30.879999999997644</v>
      </c>
      <c r="BM5673" s="137">
        <f t="shared" si="806"/>
        <v>6.542334597048696E-5</v>
      </c>
      <c r="BN5673" s="137">
        <f t="shared" si="807"/>
        <v>1.7746101945115235E-7</v>
      </c>
      <c r="BO5673" s="137">
        <f t="shared" si="808"/>
        <v>1.7746101945115235E-7</v>
      </c>
      <c r="BP5673" s="137" t="str">
        <f t="shared" si="804"/>
        <v/>
      </c>
    </row>
    <row r="5674" spans="63:68" ht="20.100000000000001" customHeight="1" x14ac:dyDescent="0.25">
      <c r="BK5674" s="137">
        <v>4827</v>
      </c>
      <c r="BL5674" s="137">
        <f t="shared" si="805"/>
        <v>30.886399999997643</v>
      </c>
      <c r="BM5674" s="137">
        <f t="shared" si="806"/>
        <v>6.5245884951035807E-5</v>
      </c>
      <c r="BN5674" s="137">
        <f t="shared" si="807"/>
        <v>1.7698571152225903E-7</v>
      </c>
      <c r="BO5674" s="137">
        <f t="shared" si="808"/>
        <v>1.7698571152225903E-7</v>
      </c>
      <c r="BP5674" s="137" t="str">
        <f t="shared" si="804"/>
        <v/>
      </c>
    </row>
    <row r="5675" spans="63:68" ht="20.100000000000001" customHeight="1" x14ac:dyDescent="0.25">
      <c r="BK5675" s="137">
        <v>4828</v>
      </c>
      <c r="BL5675" s="137">
        <f t="shared" si="805"/>
        <v>30.892799999997642</v>
      </c>
      <c r="BM5675" s="137">
        <f t="shared" si="806"/>
        <v>6.5068899239513548E-5</v>
      </c>
      <c r="BN5675" s="137">
        <f t="shared" si="807"/>
        <v>1.7651165770515679E-7</v>
      </c>
      <c r="BO5675" s="137">
        <f t="shared" si="808"/>
        <v>1.7651165770515679E-7</v>
      </c>
      <c r="BP5675" s="137" t="str">
        <f t="shared" si="804"/>
        <v/>
      </c>
    </row>
    <row r="5676" spans="63:68" ht="20.100000000000001" customHeight="1" x14ac:dyDescent="0.25">
      <c r="BK5676" s="137">
        <v>4829</v>
      </c>
      <c r="BL5676" s="137">
        <f t="shared" si="805"/>
        <v>30.899199999997641</v>
      </c>
      <c r="BM5676" s="137">
        <f t="shared" si="806"/>
        <v>6.4892387581808392E-5</v>
      </c>
      <c r="BN5676" s="137">
        <f t="shared" si="807"/>
        <v>1.7603885475015292E-7</v>
      </c>
      <c r="BO5676" s="137">
        <f t="shared" si="808"/>
        <v>1.7603885475015292E-7</v>
      </c>
      <c r="BP5676" s="137" t="str">
        <f t="shared" si="804"/>
        <v/>
      </c>
    </row>
    <row r="5677" spans="63:68" ht="20.100000000000001" customHeight="1" x14ac:dyDescent="0.25">
      <c r="BK5677" s="137">
        <v>4830</v>
      </c>
      <c r="BL5677" s="137">
        <f t="shared" si="805"/>
        <v>30.905599999997641</v>
      </c>
      <c r="BM5677" s="137">
        <f t="shared" si="806"/>
        <v>6.4716348727058239E-5</v>
      </c>
      <c r="BN5677" s="137">
        <f t="shared" si="807"/>
        <v>1.7556729941628252E-7</v>
      </c>
      <c r="BO5677" s="137">
        <f t="shared" si="808"/>
        <v>1.7556729941628252E-7</v>
      </c>
      <c r="BP5677" s="137" t="str">
        <f t="shared" si="804"/>
        <v/>
      </c>
    </row>
    <row r="5678" spans="63:68" ht="20.100000000000001" customHeight="1" x14ac:dyDescent="0.25">
      <c r="BK5678" s="137">
        <v>4831</v>
      </c>
      <c r="BL5678" s="137">
        <f t="shared" si="805"/>
        <v>30.91199999999764</v>
      </c>
      <c r="BM5678" s="137">
        <f t="shared" si="806"/>
        <v>6.4540781427641956E-5</v>
      </c>
      <c r="BN5678" s="137">
        <f t="shared" si="807"/>
        <v>1.7509698846981774E-7</v>
      </c>
      <c r="BO5678" s="137">
        <f t="shared" si="808"/>
        <v>1.7509698846981774E-7</v>
      </c>
      <c r="BP5678" s="137" t="str">
        <f t="shared" si="804"/>
        <v/>
      </c>
    </row>
    <row r="5679" spans="63:68" ht="20.100000000000001" customHeight="1" x14ac:dyDescent="0.25">
      <c r="BK5679" s="137">
        <v>4832</v>
      </c>
      <c r="BL5679" s="137">
        <f t="shared" si="805"/>
        <v>30.918399999997639</v>
      </c>
      <c r="BM5679" s="137">
        <f t="shared" si="806"/>
        <v>6.4365684439172138E-5</v>
      </c>
      <c r="BN5679" s="137">
        <f t="shared" si="807"/>
        <v>1.7462791868582631E-7</v>
      </c>
      <c r="BO5679" s="137">
        <f t="shared" si="808"/>
        <v>1.7462791868582631E-7</v>
      </c>
      <c r="BP5679" s="137" t="str">
        <f t="shared" si="804"/>
        <v/>
      </c>
    </row>
    <row r="5680" spans="63:68" ht="20.100000000000001" customHeight="1" x14ac:dyDescent="0.25">
      <c r="BK5680" s="137">
        <v>4833</v>
      </c>
      <c r="BL5680" s="137">
        <f t="shared" si="805"/>
        <v>30.924799999997639</v>
      </c>
      <c r="BM5680" s="137">
        <f t="shared" si="806"/>
        <v>6.4191056520486312E-5</v>
      </c>
      <c r="BN5680" s="137">
        <f t="shared" si="807"/>
        <v>1.7416008684753462E-7</v>
      </c>
      <c r="BO5680" s="137">
        <f t="shared" si="808"/>
        <v>1.7416008684753462E-7</v>
      </c>
      <c r="BP5680" s="137" t="str">
        <f t="shared" si="804"/>
        <v/>
      </c>
    </row>
    <row r="5681" spans="63:68" ht="20.100000000000001" customHeight="1" x14ac:dyDescent="0.25">
      <c r="BK5681" s="137">
        <v>4834</v>
      </c>
      <c r="BL5681" s="137">
        <f t="shared" si="805"/>
        <v>30.931199999997638</v>
      </c>
      <c r="BM5681" s="137">
        <f t="shared" si="806"/>
        <v>6.4016896433638778E-5</v>
      </c>
      <c r="BN5681" s="137">
        <f t="shared" si="807"/>
        <v>1.7369348974621921E-7</v>
      </c>
      <c r="BO5681" s="137">
        <f t="shared" si="808"/>
        <v>1.7369348974621921E-7</v>
      </c>
      <c r="BP5681" s="137" t="str">
        <f t="shared" si="804"/>
        <v/>
      </c>
    </row>
    <row r="5682" spans="63:68" ht="20.100000000000001" customHeight="1" x14ac:dyDescent="0.25">
      <c r="BK5682" s="137">
        <v>4835</v>
      </c>
      <c r="BL5682" s="137">
        <f t="shared" si="805"/>
        <v>30.937599999997637</v>
      </c>
      <c r="BM5682" s="137">
        <f t="shared" si="806"/>
        <v>6.3843202943892558E-5</v>
      </c>
      <c r="BN5682" s="137">
        <f t="shared" si="807"/>
        <v>1.7322812418109844E-7</v>
      </c>
      <c r="BO5682" s="137">
        <f t="shared" si="808"/>
        <v>1.7322812418109844E-7</v>
      </c>
      <c r="BP5682" s="137" t="str">
        <f t="shared" si="804"/>
        <v/>
      </c>
    </row>
    <row r="5683" spans="63:68" ht="20.100000000000001" customHeight="1" x14ac:dyDescent="0.25">
      <c r="BK5683" s="137">
        <v>4836</v>
      </c>
      <c r="BL5683" s="137">
        <f t="shared" si="805"/>
        <v>30.943999999997637</v>
      </c>
      <c r="BM5683" s="137">
        <f t="shared" si="806"/>
        <v>6.366997481971146E-5</v>
      </c>
      <c r="BN5683" s="137">
        <f t="shared" si="807"/>
        <v>1.7276398696037599E-7</v>
      </c>
      <c r="BO5683" s="137">
        <f t="shared" si="808"/>
        <v>1.7276398696037599E-7</v>
      </c>
      <c r="BP5683" s="137" t="str">
        <f t="shared" si="804"/>
        <v/>
      </c>
    </row>
    <row r="5684" spans="63:68" ht="20.100000000000001" customHeight="1" x14ac:dyDescent="0.25">
      <c r="BK5684" s="137">
        <v>4837</v>
      </c>
      <c r="BL5684" s="137">
        <f t="shared" si="805"/>
        <v>30.950399999997636</v>
      </c>
      <c r="BM5684" s="137">
        <f t="shared" si="806"/>
        <v>6.3497210832751084E-5</v>
      </c>
      <c r="BN5684" s="137">
        <f t="shared" si="807"/>
        <v>1.7230107489880138E-7</v>
      </c>
      <c r="BO5684" s="137">
        <f t="shared" si="808"/>
        <v>1.7230107489880138E-7</v>
      </c>
      <c r="BP5684" s="137" t="str">
        <f t="shared" si="804"/>
        <v/>
      </c>
    </row>
    <row r="5685" spans="63:68" ht="20.100000000000001" customHeight="1" x14ac:dyDescent="0.25">
      <c r="BK5685" s="137">
        <v>4838</v>
      </c>
      <c r="BL5685" s="137">
        <f t="shared" si="805"/>
        <v>30.956799999997635</v>
      </c>
      <c r="BM5685" s="137">
        <f t="shared" si="806"/>
        <v>6.3324909757852283E-5</v>
      </c>
      <c r="BN5685" s="137">
        <f t="shared" si="807"/>
        <v>1.7183938482044831E-7</v>
      </c>
      <c r="BO5685" s="137">
        <f t="shared" si="808"/>
        <v>1.7183938482044831E-7</v>
      </c>
      <c r="BP5685" s="137" t="str">
        <f t="shared" si="804"/>
        <v/>
      </c>
    </row>
    <row r="5686" spans="63:68" ht="20.100000000000001" customHeight="1" x14ac:dyDescent="0.25">
      <c r="BK5686" s="137">
        <v>4839</v>
      </c>
      <c r="BL5686" s="137">
        <f t="shared" si="805"/>
        <v>30.963199999997634</v>
      </c>
      <c r="BM5686" s="137">
        <f t="shared" si="806"/>
        <v>6.3153070373031834E-5</v>
      </c>
      <c r="BN5686" s="137">
        <f t="shared" si="807"/>
        <v>1.7137891355730513E-7</v>
      </c>
      <c r="BO5686" s="137">
        <f t="shared" si="808"/>
        <v>1.7137891355730513E-7</v>
      </c>
      <c r="BP5686" s="137" t="str">
        <f t="shared" si="804"/>
        <v/>
      </c>
    </row>
    <row r="5687" spans="63:68" ht="20.100000000000001" customHeight="1" x14ac:dyDescent="0.25">
      <c r="BK5687" s="137">
        <v>4840</v>
      </c>
      <c r="BL5687" s="137">
        <f t="shared" si="805"/>
        <v>30.969599999997634</v>
      </c>
      <c r="BM5687" s="137">
        <f t="shared" si="806"/>
        <v>6.2981691459474529E-5</v>
      </c>
      <c r="BN5687" s="137">
        <f t="shared" si="807"/>
        <v>1.7091965794889541E-7</v>
      </c>
      <c r="BO5687" s="137">
        <f t="shared" si="808"/>
        <v>1.7091965794889541E-7</v>
      </c>
      <c r="BP5687" s="137" t="str">
        <f t="shared" si="804"/>
        <v/>
      </c>
    </row>
    <row r="5688" spans="63:68" ht="20.100000000000001" customHeight="1" x14ac:dyDescent="0.25">
      <c r="BK5688" s="137">
        <v>4841</v>
      </c>
      <c r="BL5688" s="137">
        <f t="shared" si="805"/>
        <v>30.975999999997633</v>
      </c>
      <c r="BM5688" s="137">
        <f t="shared" si="806"/>
        <v>6.2810771801525634E-5</v>
      </c>
      <c r="BN5688" s="137">
        <f t="shared" si="807"/>
        <v>1.7046161484282E-7</v>
      </c>
      <c r="BO5688" s="137">
        <f t="shared" si="808"/>
        <v>1.7046161484282E-7</v>
      </c>
      <c r="BP5688" s="137" t="str">
        <f t="shared" si="804"/>
        <v/>
      </c>
    </row>
    <row r="5689" spans="63:68" ht="20.100000000000001" customHeight="1" x14ac:dyDescent="0.25">
      <c r="BK5689" s="137">
        <v>4842</v>
      </c>
      <c r="BL5689" s="137">
        <f t="shared" si="805"/>
        <v>30.982399999997632</v>
      </c>
      <c r="BM5689" s="137">
        <f t="shared" si="806"/>
        <v>6.2640310186682814E-5</v>
      </c>
      <c r="BN5689" s="137">
        <f t="shared" si="807"/>
        <v>1.700047810956109E-7</v>
      </c>
      <c r="BO5689" s="137">
        <f t="shared" si="808"/>
        <v>1.700047810956109E-7</v>
      </c>
      <c r="BP5689" s="137" t="str">
        <f t="shared" si="804"/>
        <v/>
      </c>
    </row>
    <row r="5690" spans="63:68" ht="20.100000000000001" customHeight="1" x14ac:dyDescent="0.25">
      <c r="BK5690" s="137">
        <v>4843</v>
      </c>
      <c r="BL5690" s="137">
        <f t="shared" si="805"/>
        <v>30.988799999997632</v>
      </c>
      <c r="BM5690" s="137">
        <f t="shared" si="806"/>
        <v>6.2470305405587203E-5</v>
      </c>
      <c r="BN5690" s="137">
        <f t="shared" si="807"/>
        <v>1.695491535700207E-7</v>
      </c>
      <c r="BO5690" s="137">
        <f t="shared" si="808"/>
        <v>1.695491535700207E-7</v>
      </c>
      <c r="BP5690" s="137" t="str">
        <f t="shared" si="804"/>
        <v/>
      </c>
    </row>
    <row r="5691" spans="63:68" ht="20.100000000000001" customHeight="1" x14ac:dyDescent="0.25">
      <c r="BK5691" s="137">
        <v>4844</v>
      </c>
      <c r="BL5691" s="137">
        <f t="shared" si="805"/>
        <v>30.995199999997631</v>
      </c>
      <c r="BM5691" s="137">
        <f t="shared" si="806"/>
        <v>6.2300756252017182E-5</v>
      </c>
      <c r="BN5691" s="137">
        <f t="shared" si="807"/>
        <v>1.6909472913888507E-7</v>
      </c>
      <c r="BO5691" s="137">
        <f t="shared" si="808"/>
        <v>1.6909472913888507E-7</v>
      </c>
      <c r="BP5691" s="137" t="str">
        <f t="shared" si="804"/>
        <v/>
      </c>
    </row>
    <row r="5692" spans="63:68" ht="20.100000000000001" customHeight="1" x14ac:dyDescent="0.25">
      <c r="BK5692" s="137">
        <v>4845</v>
      </c>
      <c r="BL5692" s="137">
        <f t="shared" si="805"/>
        <v>31.00159999999763</v>
      </c>
      <c r="BM5692" s="137">
        <f t="shared" si="806"/>
        <v>6.2131661522878297E-5</v>
      </c>
      <c r="BN5692" s="137">
        <f t="shared" si="807"/>
        <v>1.6864150468077241E-7</v>
      </c>
      <c r="BO5692" s="137">
        <f t="shared" si="808"/>
        <v>1.6864150468077241E-7</v>
      </c>
      <c r="BP5692" s="137" t="str">
        <f t="shared" si="804"/>
        <v/>
      </c>
    </row>
    <row r="5693" spans="63:68" ht="20.100000000000001" customHeight="1" x14ac:dyDescent="0.25">
      <c r="BK5693" s="137">
        <v>4846</v>
      </c>
      <c r="BL5693" s="137">
        <f t="shared" si="805"/>
        <v>31.007999999997629</v>
      </c>
      <c r="BM5693" s="137">
        <f t="shared" si="806"/>
        <v>6.1963020018197525E-5</v>
      </c>
      <c r="BN5693" s="137">
        <f t="shared" si="807"/>
        <v>1.6818947708409024E-7</v>
      </c>
      <c r="BO5693" s="137">
        <f t="shared" si="808"/>
        <v>1.6818947708409024E-7</v>
      </c>
      <c r="BP5693" s="137" t="str">
        <f t="shared" si="804"/>
        <v/>
      </c>
    </row>
    <row r="5694" spans="63:68" ht="20.100000000000001" customHeight="1" x14ac:dyDescent="0.25">
      <c r="BK5694" s="137">
        <v>4847</v>
      </c>
      <c r="BL5694" s="137">
        <f t="shared" si="805"/>
        <v>31.014399999997629</v>
      </c>
      <c r="BM5694" s="137">
        <f t="shared" si="806"/>
        <v>6.1794830541113434E-5</v>
      </c>
      <c r="BN5694" s="137">
        <f t="shared" si="807"/>
        <v>1.6773864324398169E-7</v>
      </c>
      <c r="BO5694" s="137">
        <f t="shared" si="808"/>
        <v>1.6773864324398169E-7</v>
      </c>
      <c r="BP5694" s="137" t="str">
        <f t="shared" si="804"/>
        <v/>
      </c>
    </row>
    <row r="5695" spans="63:68" ht="20.100000000000001" customHeight="1" x14ac:dyDescent="0.25">
      <c r="BK5695" s="137">
        <v>4848</v>
      </c>
      <c r="BL5695" s="137">
        <f t="shared" si="805"/>
        <v>31.020799999997628</v>
      </c>
      <c r="BM5695" s="137">
        <f t="shared" si="806"/>
        <v>6.1627091897869453E-5</v>
      </c>
      <c r="BN5695" s="137">
        <f t="shared" si="807"/>
        <v>1.6728900006369432E-7</v>
      </c>
      <c r="BO5695" s="137">
        <f t="shared" si="808"/>
        <v>1.6728900006369432E-7</v>
      </c>
      <c r="BP5695" s="137" t="str">
        <f t="shared" si="804"/>
        <v/>
      </c>
    </row>
    <row r="5696" spans="63:68" ht="20.100000000000001" customHeight="1" x14ac:dyDescent="0.25">
      <c r="BK5696" s="137">
        <v>4849</v>
      </c>
      <c r="BL5696" s="137">
        <f t="shared" si="805"/>
        <v>31.027199999997627</v>
      </c>
      <c r="BM5696" s="137">
        <f t="shared" si="806"/>
        <v>6.1459802897805758E-5</v>
      </c>
      <c r="BN5696" s="137">
        <f t="shared" si="807"/>
        <v>1.6684054445478336E-7</v>
      </c>
      <c r="BO5696" s="137">
        <f t="shared" si="808"/>
        <v>1.6684054445478336E-7</v>
      </c>
      <c r="BP5696" s="137" t="str">
        <f t="shared" si="804"/>
        <v/>
      </c>
    </row>
    <row r="5697" spans="63:68" ht="20.100000000000001" customHeight="1" x14ac:dyDescent="0.25">
      <c r="BK5697" s="137">
        <v>4850</v>
      </c>
      <c r="BL5697" s="137">
        <f t="shared" si="805"/>
        <v>31.033599999997627</v>
      </c>
      <c r="BM5697" s="137">
        <f t="shared" si="806"/>
        <v>6.1292962353350975E-5</v>
      </c>
      <c r="BN5697" s="137">
        <f t="shared" si="807"/>
        <v>1.6639327333594625E-7</v>
      </c>
      <c r="BO5697" s="137">
        <f t="shared" si="808"/>
        <v>1.6639327333594625E-7</v>
      </c>
      <c r="BP5697" s="137" t="str">
        <f t="shared" si="804"/>
        <v/>
      </c>
    </row>
    <row r="5698" spans="63:68" ht="20.100000000000001" customHeight="1" x14ac:dyDescent="0.25">
      <c r="BK5698" s="137">
        <v>4851</v>
      </c>
      <c r="BL5698" s="137">
        <f t="shared" si="805"/>
        <v>31.039999999997626</v>
      </c>
      <c r="BM5698" s="137">
        <f t="shared" si="806"/>
        <v>6.1126569080015029E-5</v>
      </c>
      <c r="BN5698" s="137">
        <f t="shared" si="807"/>
        <v>1.6594718363397803E-7</v>
      </c>
      <c r="BO5698" s="137">
        <f t="shared" si="808"/>
        <v>1.6594718363397803E-7</v>
      </c>
      <c r="BP5698" s="137" t="str">
        <f t="shared" si="804"/>
        <v/>
      </c>
    </row>
    <row r="5699" spans="63:68" ht="20.100000000000001" customHeight="1" x14ac:dyDescent="0.25">
      <c r="BK5699" s="137">
        <v>4852</v>
      </c>
      <c r="BL5699" s="137">
        <f t="shared" si="805"/>
        <v>31.046399999997625</v>
      </c>
      <c r="BM5699" s="137">
        <f t="shared" si="806"/>
        <v>6.0960621896381051E-5</v>
      </c>
      <c r="BN5699" s="137">
        <f t="shared" si="807"/>
        <v>1.6550227228428641E-7</v>
      </c>
      <c r="BO5699" s="137">
        <f t="shared" si="808"/>
        <v>1.6550227228428641E-7</v>
      </c>
      <c r="BP5699" s="137" t="str">
        <f t="shared" si="804"/>
        <v/>
      </c>
    </row>
    <row r="5700" spans="63:68" ht="20.100000000000001" customHeight="1" x14ac:dyDescent="0.25">
      <c r="BK5700" s="137">
        <v>4853</v>
      </c>
      <c r="BL5700" s="137">
        <f t="shared" si="805"/>
        <v>31.052799999997625</v>
      </c>
      <c r="BM5700" s="137">
        <f t="shared" si="806"/>
        <v>6.0795119624096764E-5</v>
      </c>
      <c r="BN5700" s="137">
        <f t="shared" si="807"/>
        <v>1.6505853622834384E-7</v>
      </c>
      <c r="BO5700" s="137">
        <f t="shared" si="808"/>
        <v>1.6505853622834384E-7</v>
      </c>
      <c r="BP5700" s="137" t="str">
        <f t="shared" si="804"/>
        <v/>
      </c>
    </row>
    <row r="5701" spans="63:68" ht="20.100000000000001" customHeight="1" x14ac:dyDescent="0.25">
      <c r="BK5701" s="137">
        <v>4854</v>
      </c>
      <c r="BL5701" s="137">
        <f t="shared" si="805"/>
        <v>31.059199999997624</v>
      </c>
      <c r="BM5701" s="137">
        <f t="shared" si="806"/>
        <v>6.063006108786842E-5</v>
      </c>
      <c r="BN5701" s="137">
        <f t="shared" si="807"/>
        <v>1.6461597241692656E-7</v>
      </c>
      <c r="BO5701" s="137">
        <f t="shared" si="808"/>
        <v>1.6461597241692656E-7</v>
      </c>
      <c r="BP5701" s="137" t="str">
        <f t="shared" si="804"/>
        <v/>
      </c>
    </row>
    <row r="5702" spans="63:68" ht="20.100000000000001" customHeight="1" x14ac:dyDescent="0.25">
      <c r="BK5702" s="137">
        <v>4855</v>
      </c>
      <c r="BL5702" s="137">
        <f t="shared" si="805"/>
        <v>31.065599999997623</v>
      </c>
      <c r="BM5702" s="137">
        <f t="shared" si="806"/>
        <v>6.0465445115451494E-5</v>
      </c>
      <c r="BN5702" s="137">
        <f t="shared" si="807"/>
        <v>1.641745778078717E-7</v>
      </c>
      <c r="BO5702" s="137">
        <f t="shared" si="808"/>
        <v>1.641745778078717E-7</v>
      </c>
      <c r="BP5702" s="137" t="str">
        <f t="shared" si="804"/>
        <v/>
      </c>
    </row>
    <row r="5703" spans="63:68" ht="20.100000000000001" customHeight="1" x14ac:dyDescent="0.25">
      <c r="BK5703" s="137">
        <v>4856</v>
      </c>
      <c r="BL5703" s="137">
        <f t="shared" si="805"/>
        <v>31.071999999997622</v>
      </c>
      <c r="BM5703" s="137">
        <f t="shared" si="806"/>
        <v>6.0301270537643622E-5</v>
      </c>
      <c r="BN5703" s="137">
        <f t="shared" si="807"/>
        <v>1.6373434936671423E-7</v>
      </c>
      <c r="BO5703" s="137">
        <f t="shared" si="808"/>
        <v>1.6373434936671423E-7</v>
      </c>
      <c r="BP5703" s="137" t="str">
        <f t="shared" si="804"/>
        <v/>
      </c>
    </row>
    <row r="5704" spans="63:68" ht="20.100000000000001" customHeight="1" x14ac:dyDescent="0.25">
      <c r="BK5704" s="137">
        <v>4857</v>
      </c>
      <c r="BL5704" s="137">
        <f t="shared" si="805"/>
        <v>31.078399999997622</v>
      </c>
      <c r="BM5704" s="137">
        <f t="shared" si="806"/>
        <v>6.0137536188276908E-5</v>
      </c>
      <c r="BN5704" s="137">
        <f t="shared" si="807"/>
        <v>1.6329528406717483E-7</v>
      </c>
      <c r="BO5704" s="137">
        <f t="shared" si="808"/>
        <v>1.6329528406717483E-7</v>
      </c>
      <c r="BP5704" s="137" t="str">
        <f t="shared" si="804"/>
        <v/>
      </c>
    </row>
    <row r="5705" spans="63:68" ht="20.100000000000001" customHeight="1" x14ac:dyDescent="0.25">
      <c r="BK5705" s="137">
        <v>4858</v>
      </c>
      <c r="BL5705" s="137">
        <f t="shared" si="805"/>
        <v>31.084799999997621</v>
      </c>
      <c r="BM5705" s="137">
        <f t="shared" si="806"/>
        <v>5.9974240904209733E-5</v>
      </c>
      <c r="BN5705" s="137">
        <f t="shared" si="807"/>
        <v>1.628573788897911E-7</v>
      </c>
      <c r="BO5705" s="137">
        <f t="shared" si="808"/>
        <v>1.628573788897911E-7</v>
      </c>
      <c r="BP5705" s="137" t="str">
        <f t="shared" si="804"/>
        <v/>
      </c>
    </row>
    <row r="5706" spans="63:68" ht="20.100000000000001" customHeight="1" x14ac:dyDescent="0.25">
      <c r="BK5706" s="137">
        <v>4859</v>
      </c>
      <c r="BL5706" s="137">
        <f t="shared" si="805"/>
        <v>31.09119999999762</v>
      </c>
      <c r="BM5706" s="137">
        <f t="shared" si="806"/>
        <v>5.9811383525319942E-5</v>
      </c>
      <c r="BN5706" s="137">
        <f t="shared" si="807"/>
        <v>1.6242063082360487E-7</v>
      </c>
      <c r="BO5706" s="137">
        <f t="shared" si="808"/>
        <v>1.6242063082360487E-7</v>
      </c>
      <c r="BP5706" s="137" t="str">
        <f t="shared" si="804"/>
        <v/>
      </c>
    </row>
    <row r="5707" spans="63:68" ht="20.100000000000001" customHeight="1" x14ac:dyDescent="0.25">
      <c r="BK5707" s="137">
        <v>4860</v>
      </c>
      <c r="BL5707" s="137">
        <f t="shared" si="805"/>
        <v>31.09759999999762</v>
      </c>
      <c r="BM5707" s="137">
        <f t="shared" si="806"/>
        <v>5.9648962894496337E-5</v>
      </c>
      <c r="BN5707" s="137">
        <f t="shared" si="807"/>
        <v>1.6198503686508473E-7</v>
      </c>
      <c r="BO5707" s="137">
        <f t="shared" si="808"/>
        <v>1.6198503686508473E-7</v>
      </c>
      <c r="BP5707" s="137" t="str">
        <f t="shared" si="804"/>
        <v/>
      </c>
    </row>
    <row r="5708" spans="63:68" ht="20.100000000000001" customHeight="1" x14ac:dyDescent="0.25">
      <c r="BK5708" s="137">
        <v>4861</v>
      </c>
      <c r="BL5708" s="137">
        <f t="shared" si="805"/>
        <v>31.103999999997619</v>
      </c>
      <c r="BM5708" s="137">
        <f t="shared" si="806"/>
        <v>5.9486977857631252E-5</v>
      </c>
      <c r="BN5708" s="137">
        <f t="shared" si="807"/>
        <v>1.6155059401813963E-7</v>
      </c>
      <c r="BO5708" s="137">
        <f t="shared" si="808"/>
        <v>1.6155059401813963E-7</v>
      </c>
      <c r="BP5708" s="137" t="str">
        <f t="shared" si="804"/>
        <v/>
      </c>
    </row>
    <row r="5709" spans="63:68" ht="20.100000000000001" customHeight="1" x14ac:dyDescent="0.25">
      <c r="BK5709" s="137">
        <v>4862</v>
      </c>
      <c r="BL5709" s="137">
        <f t="shared" si="805"/>
        <v>31.110399999997618</v>
      </c>
      <c r="BM5709" s="137">
        <f t="shared" si="806"/>
        <v>5.9325427263613113E-5</v>
      </c>
      <c r="BN5709" s="137">
        <f t="shared" si="807"/>
        <v>1.6111729929422727E-7</v>
      </c>
      <c r="BO5709" s="137">
        <f t="shared" si="808"/>
        <v>1.6111729929422727E-7</v>
      </c>
      <c r="BP5709" s="137" t="str">
        <f t="shared" si="804"/>
        <v/>
      </c>
    </row>
    <row r="5710" spans="63:68" ht="20.100000000000001" customHeight="1" x14ac:dyDescent="0.25">
      <c r="BK5710" s="137">
        <v>4863</v>
      </c>
      <c r="BL5710" s="137">
        <f t="shared" si="805"/>
        <v>31.116799999997617</v>
      </c>
      <c r="BM5710" s="137">
        <f t="shared" si="806"/>
        <v>5.9164309964318886E-5</v>
      </c>
      <c r="BN5710" s="137">
        <f t="shared" si="807"/>
        <v>1.6068514971253028E-7</v>
      </c>
      <c r="BO5710" s="137">
        <f t="shared" si="808"/>
        <v>1.6068514971253028E-7</v>
      </c>
      <c r="BP5710" s="137" t="str">
        <f t="shared" si="804"/>
        <v/>
      </c>
    </row>
    <row r="5711" spans="63:68" ht="20.100000000000001" customHeight="1" x14ac:dyDescent="0.25">
      <c r="BK5711" s="137">
        <v>4864</v>
      </c>
      <c r="BL5711" s="137">
        <f t="shared" si="805"/>
        <v>31.123199999997617</v>
      </c>
      <c r="BM5711" s="137">
        <f t="shared" si="806"/>
        <v>5.9003624814606355E-5</v>
      </c>
      <c r="BN5711" s="137">
        <f t="shared" si="807"/>
        <v>1.6025414230005789E-7</v>
      </c>
      <c r="BO5711" s="137">
        <f t="shared" si="808"/>
        <v>1.6025414230005789E-7</v>
      </c>
      <c r="BP5711" s="137" t="str">
        <f t="shared" si="804"/>
        <v/>
      </c>
    </row>
    <row r="5712" spans="63:68" ht="20.100000000000001" customHeight="1" x14ac:dyDescent="0.25">
      <c r="BK5712" s="137">
        <v>4865</v>
      </c>
      <c r="BL5712" s="137">
        <f t="shared" si="805"/>
        <v>31.129599999997616</v>
      </c>
      <c r="BM5712" s="137">
        <f t="shared" si="806"/>
        <v>5.8843370672306297E-5</v>
      </c>
      <c r="BN5712" s="137">
        <f t="shared" si="807"/>
        <v>1.5982427409103603E-7</v>
      </c>
      <c r="BO5712" s="137">
        <f t="shared" si="808"/>
        <v>1.5982427409103603E-7</v>
      </c>
      <c r="BP5712" s="137" t="str">
        <f t="shared" ref="BP5712:BP5775" si="809">IF($BM5712&lt;(1-$BI$860),$BN5712,"")</f>
        <v/>
      </c>
    </row>
    <row r="5713" spans="63:68" ht="20.100000000000001" customHeight="1" x14ac:dyDescent="0.25">
      <c r="BK5713" s="137">
        <v>4866</v>
      </c>
      <c r="BL5713" s="137">
        <f t="shared" si="805"/>
        <v>31.135999999997615</v>
      </c>
      <c r="BM5713" s="137">
        <f t="shared" si="806"/>
        <v>5.8683546398215261E-5</v>
      </c>
      <c r="BN5713" s="137">
        <f t="shared" si="807"/>
        <v>1.5939554212725975E-7</v>
      </c>
      <c r="BO5713" s="137">
        <f t="shared" si="808"/>
        <v>1.5939554212725975E-7</v>
      </c>
      <c r="BP5713" s="137" t="str">
        <f t="shared" si="809"/>
        <v/>
      </c>
    </row>
    <row r="5714" spans="63:68" ht="20.100000000000001" customHeight="1" x14ac:dyDescent="0.25">
      <c r="BK5714" s="137">
        <v>4867</v>
      </c>
      <c r="BL5714" s="137">
        <f t="shared" si="805"/>
        <v>31.142399999997615</v>
      </c>
      <c r="BM5714" s="137">
        <f t="shared" si="806"/>
        <v>5.8524150856088002E-5</v>
      </c>
      <c r="BN5714" s="137">
        <f t="shared" si="807"/>
        <v>1.5896794345814059E-7</v>
      </c>
      <c r="BO5714" s="137">
        <f t="shared" si="808"/>
        <v>1.5896794345814059E-7</v>
      </c>
      <c r="BP5714" s="137" t="str">
        <f t="shared" si="809"/>
        <v/>
      </c>
    </row>
    <row r="5715" spans="63:68" ht="20.100000000000001" customHeight="1" x14ac:dyDescent="0.25">
      <c r="BK5715" s="137">
        <v>4868</v>
      </c>
      <c r="BL5715" s="137">
        <f t="shared" si="805"/>
        <v>31.148799999997614</v>
      </c>
      <c r="BM5715" s="137">
        <f t="shared" si="806"/>
        <v>5.8365182912629861E-5</v>
      </c>
      <c r="BN5715" s="137">
        <f t="shared" si="807"/>
        <v>1.5854147514028649E-7</v>
      </c>
      <c r="BO5715" s="137">
        <f t="shared" si="808"/>
        <v>1.5854147514028649E-7</v>
      </c>
      <c r="BP5715" s="137" t="str">
        <f t="shared" si="809"/>
        <v/>
      </c>
    </row>
    <row r="5716" spans="63:68" ht="20.100000000000001" customHeight="1" x14ac:dyDescent="0.25">
      <c r="BK5716" s="137">
        <v>4869</v>
      </c>
      <c r="BL5716" s="137">
        <f t="shared" si="805"/>
        <v>31.155199999997613</v>
      </c>
      <c r="BM5716" s="137">
        <f t="shared" si="806"/>
        <v>5.8206641437489575E-5</v>
      </c>
      <c r="BN5716" s="137">
        <f t="shared" si="807"/>
        <v>1.5811613423877572E-7</v>
      </c>
      <c r="BO5716" s="137">
        <f t="shared" si="808"/>
        <v>1.5811613423877572E-7</v>
      </c>
      <c r="BP5716" s="137" t="str">
        <f t="shared" si="809"/>
        <v/>
      </c>
    </row>
    <row r="5717" spans="63:68" ht="20.100000000000001" customHeight="1" x14ac:dyDescent="0.25">
      <c r="BK5717" s="137">
        <v>4870</v>
      </c>
      <c r="BL5717" s="137">
        <f t="shared" si="805"/>
        <v>31.161599999997613</v>
      </c>
      <c r="BM5717" s="137">
        <f t="shared" si="806"/>
        <v>5.8048525303250799E-5</v>
      </c>
      <c r="BN5717" s="137">
        <f t="shared" si="807"/>
        <v>1.5769191782442606E-7</v>
      </c>
      <c r="BO5717" s="137">
        <f t="shared" si="808"/>
        <v>1.5769191782442606E-7</v>
      </c>
      <c r="BP5717" s="137" t="str">
        <f t="shared" si="809"/>
        <v/>
      </c>
    </row>
    <row r="5718" spans="63:68" ht="20.100000000000001" customHeight="1" x14ac:dyDescent="0.25">
      <c r="BK5718" s="137">
        <v>4871</v>
      </c>
      <c r="BL5718" s="137">
        <f t="shared" si="805"/>
        <v>31.167999999997612</v>
      </c>
      <c r="BM5718" s="137">
        <f t="shared" si="806"/>
        <v>5.7890833385426373E-5</v>
      </c>
      <c r="BN5718" s="137">
        <f t="shared" si="807"/>
        <v>1.5726882297724387E-7</v>
      </c>
      <c r="BO5718" s="137">
        <f t="shared" si="808"/>
        <v>1.5726882297724387E-7</v>
      </c>
      <c r="BP5718" s="137" t="str">
        <f t="shared" si="809"/>
        <v/>
      </c>
    </row>
    <row r="5719" spans="63:68" ht="20.100000000000001" customHeight="1" x14ac:dyDescent="0.25">
      <c r="BK5719" s="137">
        <v>4872</v>
      </c>
      <c r="BL5719" s="137">
        <f t="shared" si="805"/>
        <v>31.174399999997611</v>
      </c>
      <c r="BM5719" s="137">
        <f t="shared" si="806"/>
        <v>5.7733564562449129E-5</v>
      </c>
      <c r="BN5719" s="137">
        <f t="shared" si="807"/>
        <v>1.5684684678360524E-7</v>
      </c>
      <c r="BO5719" s="137">
        <f t="shared" si="808"/>
        <v>1.5684684678360524E-7</v>
      </c>
      <c r="BP5719" s="137" t="str">
        <f t="shared" si="809"/>
        <v/>
      </c>
    </row>
    <row r="5720" spans="63:68" ht="20.100000000000001" customHeight="1" x14ac:dyDescent="0.25">
      <c r="BK5720" s="137">
        <v>4873</v>
      </c>
      <c r="BL5720" s="137">
        <f t="shared" si="805"/>
        <v>31.18079999999761</v>
      </c>
      <c r="BM5720" s="137">
        <f t="shared" si="806"/>
        <v>5.7576717715665524E-5</v>
      </c>
      <c r="BN5720" s="137">
        <f t="shared" si="807"/>
        <v>1.564259863374011E-7</v>
      </c>
      <c r="BO5720" s="137">
        <f t="shared" si="808"/>
        <v>1.564259863374011E-7</v>
      </c>
      <c r="BP5720" s="137" t="str">
        <f t="shared" si="809"/>
        <v/>
      </c>
    </row>
    <row r="5721" spans="63:68" ht="20.100000000000001" customHeight="1" x14ac:dyDescent="0.25">
      <c r="BK5721" s="137">
        <v>4874</v>
      </c>
      <c r="BL5721" s="137">
        <f t="shared" si="805"/>
        <v>31.18719999999761</v>
      </c>
      <c r="BM5721" s="137">
        <f t="shared" si="806"/>
        <v>5.7420291729328123E-5</v>
      </c>
      <c r="BN5721" s="137">
        <f t="shared" si="807"/>
        <v>1.5600623874074878E-7</v>
      </c>
      <c r="BO5721" s="137">
        <f t="shared" si="808"/>
        <v>1.5600623874074878E-7</v>
      </c>
      <c r="BP5721" s="137" t="str">
        <f t="shared" si="809"/>
        <v/>
      </c>
    </row>
    <row r="5722" spans="63:68" ht="20.100000000000001" customHeight="1" x14ac:dyDescent="0.25">
      <c r="BK5722" s="137">
        <v>4875</v>
      </c>
      <c r="BL5722" s="137">
        <f t="shared" si="805"/>
        <v>31.193599999997609</v>
      </c>
      <c r="BM5722" s="137">
        <f t="shared" si="806"/>
        <v>5.7264285490587374E-5</v>
      </c>
      <c r="BN5722" s="137">
        <f t="shared" si="807"/>
        <v>1.5558760110159997E-7</v>
      </c>
      <c r="BO5722" s="137">
        <f t="shared" si="808"/>
        <v>1.5558760110159997E-7</v>
      </c>
      <c r="BP5722" s="137" t="str">
        <f t="shared" si="809"/>
        <v/>
      </c>
    </row>
    <row r="5723" spans="63:68" ht="20.100000000000001" customHeight="1" x14ac:dyDescent="0.25">
      <c r="BK5723" s="137">
        <v>4876</v>
      </c>
      <c r="BL5723" s="137">
        <f t="shared" si="805"/>
        <v>31.199999999997608</v>
      </c>
      <c r="BM5723" s="137">
        <f t="shared" si="806"/>
        <v>5.7108697889485774E-5</v>
      </c>
      <c r="BN5723" s="137">
        <f t="shared" si="807"/>
        <v>1.5517007053675617E-7</v>
      </c>
      <c r="BO5723" s="137">
        <f t="shared" si="808"/>
        <v>1.5517007053675617E-7</v>
      </c>
      <c r="BP5723" s="137" t="str">
        <f t="shared" si="809"/>
        <v/>
      </c>
    </row>
    <row r="5724" spans="63:68" ht="20.100000000000001" customHeight="1" x14ac:dyDescent="0.25">
      <c r="BK5724" s="137">
        <v>4877</v>
      </c>
      <c r="BL5724" s="137">
        <f t="shared" si="805"/>
        <v>31.206399999997608</v>
      </c>
      <c r="BM5724" s="137">
        <f t="shared" si="806"/>
        <v>5.6953527818949018E-5</v>
      </c>
      <c r="BN5724" s="137">
        <f t="shared" si="807"/>
        <v>1.5475364416932757E-7</v>
      </c>
      <c r="BO5724" s="137">
        <f t="shared" si="808"/>
        <v>1.5475364416932757E-7</v>
      </c>
      <c r="BP5724" s="137" t="str">
        <f t="shared" si="809"/>
        <v/>
      </c>
    </row>
    <row r="5725" spans="63:68" ht="20.100000000000001" customHeight="1" x14ac:dyDescent="0.25">
      <c r="BK5725" s="137">
        <v>4878</v>
      </c>
      <c r="BL5725" s="137">
        <f t="shared" si="805"/>
        <v>31.212799999997607</v>
      </c>
      <c r="BM5725" s="137">
        <f t="shared" si="806"/>
        <v>5.679877417477969E-5</v>
      </c>
      <c r="BN5725" s="137">
        <f t="shared" si="807"/>
        <v>1.5433831913072528E-7</v>
      </c>
      <c r="BO5725" s="137">
        <f t="shared" si="808"/>
        <v>1.5433831913072528E-7</v>
      </c>
      <c r="BP5725" s="137" t="str">
        <f t="shared" si="809"/>
        <v/>
      </c>
    </row>
    <row r="5726" spans="63:68" ht="20.100000000000001" customHeight="1" x14ac:dyDescent="0.25">
      <c r="BK5726" s="137">
        <v>4879</v>
      </c>
      <c r="BL5726" s="137">
        <f t="shared" si="805"/>
        <v>31.219199999997606</v>
      </c>
      <c r="BM5726" s="137">
        <f t="shared" si="806"/>
        <v>5.6644435855648965E-5</v>
      </c>
      <c r="BN5726" s="137">
        <f t="shared" si="807"/>
        <v>1.5392409255833708E-7</v>
      </c>
      <c r="BO5726" s="137">
        <f t="shared" si="808"/>
        <v>1.5392409255833708E-7</v>
      </c>
      <c r="BP5726" s="137" t="str">
        <f t="shared" si="809"/>
        <v/>
      </c>
    </row>
    <row r="5727" spans="63:68" ht="20.100000000000001" customHeight="1" x14ac:dyDescent="0.25">
      <c r="BK5727" s="137">
        <v>4880</v>
      </c>
      <c r="BL5727" s="137">
        <f t="shared" si="805"/>
        <v>31.225599999997605</v>
      </c>
      <c r="BM5727" s="137">
        <f t="shared" si="806"/>
        <v>5.6490511763090628E-5</v>
      </c>
      <c r="BN5727" s="137">
        <f t="shared" si="807"/>
        <v>1.5351096159801431E-7</v>
      </c>
      <c r="BO5727" s="137">
        <f t="shared" si="808"/>
        <v>1.5351096159801431E-7</v>
      </c>
      <c r="BP5727" s="137" t="str">
        <f t="shared" si="809"/>
        <v/>
      </c>
    </row>
    <row r="5728" spans="63:68" ht="20.100000000000001" customHeight="1" x14ac:dyDescent="0.25">
      <c r="BK5728" s="137">
        <v>4881</v>
      </c>
      <c r="BL5728" s="137">
        <f t="shared" si="805"/>
        <v>31.231999999997605</v>
      </c>
      <c r="BM5728" s="137">
        <f t="shared" si="806"/>
        <v>5.6337000801492613E-5</v>
      </c>
      <c r="BN5728" s="137">
        <f t="shared" si="807"/>
        <v>1.5309892340214739E-7</v>
      </c>
      <c r="BO5728" s="137">
        <f t="shared" si="808"/>
        <v>1.5309892340214739E-7</v>
      </c>
      <c r="BP5728" s="137" t="str">
        <f t="shared" si="809"/>
        <v/>
      </c>
    </row>
    <row r="5729" spans="63:68" ht="20.100000000000001" customHeight="1" x14ac:dyDescent="0.25">
      <c r="BK5729" s="137">
        <v>4882</v>
      </c>
      <c r="BL5729" s="137">
        <f t="shared" si="805"/>
        <v>31.238399999997604</v>
      </c>
      <c r="BM5729" s="137">
        <f t="shared" si="806"/>
        <v>5.6183901878090466E-5</v>
      </c>
      <c r="BN5729" s="137">
        <f t="shared" si="807"/>
        <v>1.526879751311363E-7</v>
      </c>
      <c r="BO5729" s="137">
        <f t="shared" si="808"/>
        <v>1.526879751311363E-7</v>
      </c>
      <c r="BP5729" s="137" t="str">
        <f t="shared" si="809"/>
        <v/>
      </c>
    </row>
    <row r="5730" spans="63:68" ht="20.100000000000001" customHeight="1" x14ac:dyDescent="0.25">
      <c r="BK5730" s="137">
        <v>4883</v>
      </c>
      <c r="BL5730" s="137">
        <f t="shared" si="805"/>
        <v>31.244799999997603</v>
      </c>
      <c r="BM5730" s="137">
        <f t="shared" si="806"/>
        <v>5.603121390295933E-5</v>
      </c>
      <c r="BN5730" s="137">
        <f t="shared" si="807"/>
        <v>1.5227811395138478E-7</v>
      </c>
      <c r="BO5730" s="137">
        <f t="shared" si="808"/>
        <v>1.5227811395138478E-7</v>
      </c>
      <c r="BP5730" s="137" t="str">
        <f t="shared" si="809"/>
        <v/>
      </c>
    </row>
    <row r="5731" spans="63:68" ht="20.100000000000001" customHeight="1" x14ac:dyDescent="0.25">
      <c r="BK5731" s="137">
        <v>4884</v>
      </c>
      <c r="BL5731" s="137">
        <f t="shared" si="805"/>
        <v>31.251199999997603</v>
      </c>
      <c r="BM5731" s="137">
        <f t="shared" si="806"/>
        <v>5.5878935789007945E-5</v>
      </c>
      <c r="BN5731" s="137">
        <f t="shared" si="807"/>
        <v>1.5186933703790242E-7</v>
      </c>
      <c r="BO5731" s="137">
        <f t="shared" si="808"/>
        <v>1.5186933703790242E-7</v>
      </c>
      <c r="BP5731" s="137" t="str">
        <f t="shared" si="809"/>
        <v/>
      </c>
    </row>
    <row r="5732" spans="63:68" ht="20.100000000000001" customHeight="1" x14ac:dyDescent="0.25">
      <c r="BK5732" s="137">
        <v>4885</v>
      </c>
      <c r="BL5732" s="137">
        <f t="shared" si="805"/>
        <v>31.257599999997602</v>
      </c>
      <c r="BM5732" s="137">
        <f t="shared" si="806"/>
        <v>5.5727066451970042E-5</v>
      </c>
      <c r="BN5732" s="137">
        <f t="shared" si="807"/>
        <v>1.5146164157151285E-7</v>
      </c>
      <c r="BO5732" s="137">
        <f t="shared" si="808"/>
        <v>1.5146164157151285E-7</v>
      </c>
      <c r="BP5732" s="137" t="str">
        <f t="shared" si="809"/>
        <v/>
      </c>
    </row>
    <row r="5733" spans="63:68" ht="20.100000000000001" customHeight="1" x14ac:dyDescent="0.25">
      <c r="BK5733" s="137">
        <v>4886</v>
      </c>
      <c r="BL5733" s="137">
        <f t="shared" ref="BL5733:BL5796" si="810">BL5732+$BO$845</f>
        <v>31.263999999997601</v>
      </c>
      <c r="BM5733" s="137">
        <f t="shared" ref="BM5733:BM5796" si="811">_xlfn.CHISQ.DIST.RT(BL5733,7)</f>
        <v>5.557560481039853E-5</v>
      </c>
      <c r="BN5733" s="137">
        <f t="shared" ref="BN5733:BN5796" si="812">BM5733-BM5734</f>
        <v>1.5105502474161168E-7</v>
      </c>
      <c r="BO5733" s="137">
        <f t="shared" ref="BO5733:BO5796" si="813">IF(BM5733&lt;(1-$BI$852),BN5733,"")</f>
        <v>1.5105502474161168E-7</v>
      </c>
      <c r="BP5733" s="137" t="str">
        <f t="shared" si="809"/>
        <v/>
      </c>
    </row>
    <row r="5734" spans="63:68" ht="20.100000000000001" customHeight="1" x14ac:dyDescent="0.25">
      <c r="BK5734" s="137">
        <v>4887</v>
      </c>
      <c r="BL5734" s="137">
        <f t="shared" si="810"/>
        <v>31.270399999997601</v>
      </c>
      <c r="BM5734" s="137">
        <f t="shared" si="811"/>
        <v>5.5424549785656918E-5</v>
      </c>
      <c r="BN5734" s="137">
        <f t="shared" si="812"/>
        <v>1.5064948374349664E-7</v>
      </c>
      <c r="BO5734" s="137">
        <f t="shared" si="813"/>
        <v>1.5064948374349664E-7</v>
      </c>
      <c r="BP5734" s="137" t="str">
        <f t="shared" si="809"/>
        <v/>
      </c>
    </row>
    <row r="5735" spans="63:68" ht="20.100000000000001" customHeight="1" x14ac:dyDescent="0.25">
      <c r="BK5735" s="137">
        <v>4888</v>
      </c>
      <c r="BL5735" s="137">
        <f t="shared" si="810"/>
        <v>31.2767999999976</v>
      </c>
      <c r="BM5735" s="137">
        <f t="shared" si="811"/>
        <v>5.5273900301913421E-5</v>
      </c>
      <c r="BN5735" s="137">
        <f t="shared" si="812"/>
        <v>1.5024501578025814E-7</v>
      </c>
      <c r="BO5735" s="137">
        <f t="shared" si="813"/>
        <v>1.5024501578025814E-7</v>
      </c>
      <c r="BP5735" s="137" t="str">
        <f t="shared" si="809"/>
        <v/>
      </c>
    </row>
    <row r="5736" spans="63:68" ht="20.100000000000001" customHeight="1" x14ac:dyDescent="0.25">
      <c r="BK5736" s="137">
        <v>4889</v>
      </c>
      <c r="BL5736" s="137">
        <f t="shared" si="810"/>
        <v>31.283199999997599</v>
      </c>
      <c r="BM5736" s="137">
        <f t="shared" si="811"/>
        <v>5.5123655286133163E-5</v>
      </c>
      <c r="BN5736" s="137">
        <f t="shared" si="812"/>
        <v>1.4984161806227113E-7</v>
      </c>
      <c r="BO5736" s="137">
        <f t="shared" si="813"/>
        <v>1.4984161806227113E-7</v>
      </c>
      <c r="BP5736" s="137" t="str">
        <f t="shared" si="809"/>
        <v/>
      </c>
    </row>
    <row r="5737" spans="63:68" ht="20.100000000000001" customHeight="1" x14ac:dyDescent="0.25">
      <c r="BK5737" s="137">
        <v>4890</v>
      </c>
      <c r="BL5737" s="137">
        <f t="shared" si="810"/>
        <v>31.289599999997598</v>
      </c>
      <c r="BM5737" s="137">
        <f t="shared" si="811"/>
        <v>5.4973813668070892E-5</v>
      </c>
      <c r="BN5737" s="137">
        <f t="shared" si="812"/>
        <v>1.4943928780639538E-7</v>
      </c>
      <c r="BO5737" s="137">
        <f t="shared" si="813"/>
        <v>1.4943928780639538E-7</v>
      </c>
      <c r="BP5737" s="137" t="str">
        <f t="shared" si="809"/>
        <v/>
      </c>
    </row>
    <row r="5738" spans="63:68" ht="20.100000000000001" customHeight="1" x14ac:dyDescent="0.25">
      <c r="BK5738" s="137">
        <v>4891</v>
      </c>
      <c r="BL5738" s="137">
        <f t="shared" si="810"/>
        <v>31.295999999997598</v>
      </c>
      <c r="BM5738" s="137">
        <f t="shared" si="811"/>
        <v>5.4824374380264497E-5</v>
      </c>
      <c r="BN5738" s="137">
        <f t="shared" si="812"/>
        <v>1.4903802223682939E-7</v>
      </c>
      <c r="BO5738" s="137">
        <f t="shared" si="813"/>
        <v>1.4903802223682939E-7</v>
      </c>
      <c r="BP5738" s="137" t="str">
        <f t="shared" si="809"/>
        <v/>
      </c>
    </row>
    <row r="5739" spans="63:68" ht="20.100000000000001" customHeight="1" x14ac:dyDescent="0.25">
      <c r="BK5739" s="137">
        <v>4892</v>
      </c>
      <c r="BL5739" s="137">
        <f t="shared" si="810"/>
        <v>31.302399999997597</v>
      </c>
      <c r="BM5739" s="137">
        <f t="shared" si="811"/>
        <v>5.4675336358027667E-5</v>
      </c>
      <c r="BN5739" s="137">
        <f t="shared" si="812"/>
        <v>1.4863781858539496E-7</v>
      </c>
      <c r="BO5739" s="137">
        <f t="shared" si="813"/>
        <v>1.4863781858539496E-7</v>
      </c>
      <c r="BP5739" s="137" t="str">
        <f t="shared" si="809"/>
        <v/>
      </c>
    </row>
    <row r="5740" spans="63:68" ht="20.100000000000001" customHeight="1" x14ac:dyDescent="0.25">
      <c r="BK5740" s="137">
        <v>4893</v>
      </c>
      <c r="BL5740" s="137">
        <f t="shared" si="810"/>
        <v>31.308799999997596</v>
      </c>
      <c r="BM5740" s="137">
        <f t="shared" si="811"/>
        <v>5.4526698539442272E-5</v>
      </c>
      <c r="BN5740" s="137">
        <f t="shared" si="812"/>
        <v>1.4823867408973469E-7</v>
      </c>
      <c r="BO5740" s="137">
        <f t="shared" si="813"/>
        <v>1.4823867408973469E-7</v>
      </c>
      <c r="BP5740" s="137" t="str">
        <f t="shared" si="809"/>
        <v/>
      </c>
    </row>
    <row r="5741" spans="63:68" ht="20.100000000000001" customHeight="1" x14ac:dyDescent="0.25">
      <c r="BK5741" s="137">
        <v>4894</v>
      </c>
      <c r="BL5741" s="137">
        <f t="shared" si="810"/>
        <v>31.315199999997596</v>
      </c>
      <c r="BM5741" s="137">
        <f t="shared" si="811"/>
        <v>5.4378459865352538E-5</v>
      </c>
      <c r="BN5741" s="137">
        <f t="shared" si="812"/>
        <v>1.4784058599619189E-7</v>
      </c>
      <c r="BO5741" s="137">
        <f t="shared" si="813"/>
        <v>1.4784058599619189E-7</v>
      </c>
      <c r="BP5741" s="137" t="str">
        <f t="shared" si="809"/>
        <v/>
      </c>
    </row>
    <row r="5742" spans="63:68" ht="20.100000000000001" customHeight="1" x14ac:dyDescent="0.25">
      <c r="BK5742" s="137">
        <v>4895</v>
      </c>
      <c r="BL5742" s="137">
        <f t="shared" si="810"/>
        <v>31.321599999997595</v>
      </c>
      <c r="BM5742" s="137">
        <f t="shared" si="811"/>
        <v>5.4230619279356346E-5</v>
      </c>
      <c r="BN5742" s="137">
        <f t="shared" si="812"/>
        <v>1.4744355155643603E-7</v>
      </c>
      <c r="BO5742" s="137">
        <f t="shared" si="813"/>
        <v>1.4744355155643603E-7</v>
      </c>
      <c r="BP5742" s="137" t="str">
        <f t="shared" si="809"/>
        <v/>
      </c>
    </row>
    <row r="5743" spans="63:68" ht="20.100000000000001" customHeight="1" x14ac:dyDescent="0.25">
      <c r="BK5743" s="137">
        <v>4896</v>
      </c>
      <c r="BL5743" s="137">
        <f t="shared" si="810"/>
        <v>31.327999999997594</v>
      </c>
      <c r="BM5743" s="137">
        <f t="shared" si="811"/>
        <v>5.408317572779991E-5</v>
      </c>
      <c r="BN5743" s="137">
        <f t="shared" si="812"/>
        <v>1.4704756802982086E-7</v>
      </c>
      <c r="BO5743" s="137">
        <f t="shared" si="813"/>
        <v>1.4704756802982086E-7</v>
      </c>
      <c r="BP5743" s="137" t="str">
        <f t="shared" si="809"/>
        <v/>
      </c>
    </row>
    <row r="5744" spans="63:68" ht="20.100000000000001" customHeight="1" x14ac:dyDescent="0.25">
      <c r="BK5744" s="137">
        <v>4897</v>
      </c>
      <c r="BL5744" s="137">
        <f t="shared" si="810"/>
        <v>31.334399999997594</v>
      </c>
      <c r="BM5744" s="137">
        <f t="shared" si="811"/>
        <v>5.3936128159770089E-5</v>
      </c>
      <c r="BN5744" s="137">
        <f t="shared" si="812"/>
        <v>1.4665263268356059E-7</v>
      </c>
      <c r="BO5744" s="137">
        <f t="shared" si="813"/>
        <v>1.4665263268356059E-7</v>
      </c>
      <c r="BP5744" s="137" t="str">
        <f t="shared" si="809"/>
        <v/>
      </c>
    </row>
    <row r="5745" spans="63:68" ht="20.100000000000001" customHeight="1" x14ac:dyDescent="0.25">
      <c r="BK5745" s="137">
        <v>4898</v>
      </c>
      <c r="BL5745" s="137">
        <f t="shared" si="810"/>
        <v>31.340799999997593</v>
      </c>
      <c r="BM5745" s="137">
        <f t="shared" si="811"/>
        <v>5.3789475527086528E-5</v>
      </c>
      <c r="BN5745" s="137">
        <f t="shared" si="812"/>
        <v>1.4625874279000585E-7</v>
      </c>
      <c r="BO5745" s="137">
        <f t="shared" si="813"/>
        <v>1.4625874279000585E-7</v>
      </c>
      <c r="BP5745" s="137" t="str">
        <f t="shared" si="809"/>
        <v/>
      </c>
    </row>
    <row r="5746" spans="63:68" ht="20.100000000000001" customHeight="1" x14ac:dyDescent="0.25">
      <c r="BK5746" s="137">
        <v>4899</v>
      </c>
      <c r="BL5746" s="137">
        <f t="shared" si="810"/>
        <v>31.347199999997592</v>
      </c>
      <c r="BM5746" s="137">
        <f t="shared" si="811"/>
        <v>5.3643216784296522E-5</v>
      </c>
      <c r="BN5746" s="137">
        <f t="shared" si="812"/>
        <v>1.4586589563025541E-7</v>
      </c>
      <c r="BO5746" s="137">
        <f t="shared" si="813"/>
        <v>1.4586589563025541E-7</v>
      </c>
      <c r="BP5746" s="137" t="str">
        <f t="shared" si="809"/>
        <v/>
      </c>
    </row>
    <row r="5747" spans="63:68" ht="20.100000000000001" customHeight="1" x14ac:dyDescent="0.25">
      <c r="BK5747" s="137">
        <v>4900</v>
      </c>
      <c r="BL5747" s="137">
        <f t="shared" si="810"/>
        <v>31.353599999997591</v>
      </c>
      <c r="BM5747" s="137">
        <f t="shared" si="811"/>
        <v>5.3497350888666267E-5</v>
      </c>
      <c r="BN5747" s="137">
        <f t="shared" si="812"/>
        <v>1.4547408849103913E-7</v>
      </c>
      <c r="BO5747" s="137">
        <f t="shared" si="813"/>
        <v>1.4547408849103913E-7</v>
      </c>
      <c r="BP5747" s="137" t="str">
        <f t="shared" si="809"/>
        <v/>
      </c>
    </row>
    <row r="5748" spans="63:68" ht="20.100000000000001" customHeight="1" x14ac:dyDescent="0.25">
      <c r="BK5748" s="137">
        <v>4901</v>
      </c>
      <c r="BL5748" s="137">
        <f t="shared" si="810"/>
        <v>31.359999999997591</v>
      </c>
      <c r="BM5748" s="137">
        <f t="shared" si="811"/>
        <v>5.3351876800175228E-5</v>
      </c>
      <c r="BN5748" s="137">
        <f t="shared" si="812"/>
        <v>1.4508331866658141E-7</v>
      </c>
      <c r="BO5748" s="137">
        <f t="shared" si="813"/>
        <v>1.4508331866658141E-7</v>
      </c>
      <c r="BP5748" s="137" t="str">
        <f t="shared" si="809"/>
        <v/>
      </c>
    </row>
    <row r="5749" spans="63:68" ht="20.100000000000001" customHeight="1" x14ac:dyDescent="0.25">
      <c r="BK5749" s="137">
        <v>4902</v>
      </c>
      <c r="BL5749" s="137">
        <f t="shared" si="810"/>
        <v>31.36639999999759</v>
      </c>
      <c r="BM5749" s="137">
        <f t="shared" si="811"/>
        <v>5.3206793481508646E-5</v>
      </c>
      <c r="BN5749" s="137">
        <f t="shared" si="812"/>
        <v>1.4469358345784225E-7</v>
      </c>
      <c r="BO5749" s="137">
        <f t="shared" si="813"/>
        <v>1.4469358345784225E-7</v>
      </c>
      <c r="BP5749" s="137" t="str">
        <f t="shared" si="809"/>
        <v/>
      </c>
    </row>
    <row r="5750" spans="63:68" ht="20.100000000000001" customHeight="1" x14ac:dyDescent="0.25">
      <c r="BK5750" s="137">
        <v>4903</v>
      </c>
      <c r="BL5750" s="137">
        <f t="shared" si="810"/>
        <v>31.372799999997589</v>
      </c>
      <c r="BM5750" s="137">
        <f t="shared" si="811"/>
        <v>5.3062099898050804E-5</v>
      </c>
      <c r="BN5750" s="137">
        <f t="shared" si="812"/>
        <v>1.4430488017328299E-7</v>
      </c>
      <c r="BO5750" s="137">
        <f t="shared" si="813"/>
        <v>1.4430488017328299E-7</v>
      </c>
      <c r="BP5750" s="137" t="str">
        <f t="shared" si="809"/>
        <v/>
      </c>
    </row>
    <row r="5751" spans="63:68" ht="20.100000000000001" customHeight="1" x14ac:dyDescent="0.25">
      <c r="BK5751" s="137">
        <v>4904</v>
      </c>
      <c r="BL5751" s="137">
        <f t="shared" si="810"/>
        <v>31.379199999997589</v>
      </c>
      <c r="BM5751" s="137">
        <f t="shared" si="811"/>
        <v>5.2917795017877521E-5</v>
      </c>
      <c r="BN5751" s="137">
        <f t="shared" si="812"/>
        <v>1.4391720612669788E-7</v>
      </c>
      <c r="BO5751" s="137">
        <f t="shared" si="813"/>
        <v>1.4391720612669788E-7</v>
      </c>
      <c r="BP5751" s="137" t="str">
        <f t="shared" si="809"/>
        <v/>
      </c>
    </row>
    <row r="5752" spans="63:68" ht="20.100000000000001" customHeight="1" x14ac:dyDescent="0.25">
      <c r="BK5752" s="137">
        <v>4905</v>
      </c>
      <c r="BL5752" s="137">
        <f t="shared" si="810"/>
        <v>31.385599999997588</v>
      </c>
      <c r="BM5752" s="137">
        <f t="shared" si="811"/>
        <v>5.2773877811750823E-5</v>
      </c>
      <c r="BN5752" s="137">
        <f t="shared" si="812"/>
        <v>1.4353055864042602E-7</v>
      </c>
      <c r="BO5752" s="137">
        <f t="shared" si="813"/>
        <v>1.4353055864042602E-7</v>
      </c>
      <c r="BP5752" s="137" t="str">
        <f t="shared" si="809"/>
        <v/>
      </c>
    </row>
    <row r="5753" spans="63:68" ht="20.100000000000001" customHeight="1" x14ac:dyDescent="0.25">
      <c r="BK5753" s="137">
        <v>4906</v>
      </c>
      <c r="BL5753" s="137">
        <f t="shared" si="810"/>
        <v>31.391999999997587</v>
      </c>
      <c r="BM5753" s="137">
        <f t="shared" si="811"/>
        <v>5.2630347253110397E-5</v>
      </c>
      <c r="BN5753" s="137">
        <f t="shared" si="812"/>
        <v>1.4314493504249184E-7</v>
      </c>
      <c r="BO5753" s="137">
        <f t="shared" si="813"/>
        <v>1.4314493504249184E-7</v>
      </c>
      <c r="BP5753" s="137" t="str">
        <f t="shared" si="809"/>
        <v/>
      </c>
    </row>
    <row r="5754" spans="63:68" ht="20.100000000000001" customHeight="1" x14ac:dyDescent="0.25">
      <c r="BK5754" s="137">
        <v>4907</v>
      </c>
      <c r="BL5754" s="137">
        <f t="shared" si="810"/>
        <v>31.398399999997586</v>
      </c>
      <c r="BM5754" s="137">
        <f t="shared" si="811"/>
        <v>5.2487202318067905E-5</v>
      </c>
      <c r="BN5754" s="137">
        <f t="shared" si="812"/>
        <v>1.4276033266828552E-7</v>
      </c>
      <c r="BO5754" s="137">
        <f t="shared" si="813"/>
        <v>1.4276033266828552E-7</v>
      </c>
      <c r="BP5754" s="137" t="str">
        <f t="shared" si="809"/>
        <v/>
      </c>
    </row>
    <row r="5755" spans="63:68" ht="20.100000000000001" customHeight="1" x14ac:dyDescent="0.25">
      <c r="BK5755" s="137">
        <v>4908</v>
      </c>
      <c r="BL5755" s="137">
        <f t="shared" si="810"/>
        <v>31.404799999997586</v>
      </c>
      <c r="BM5755" s="137">
        <f t="shared" si="811"/>
        <v>5.234444198539962E-5</v>
      </c>
      <c r="BN5755" s="137">
        <f t="shared" si="812"/>
        <v>1.4237674885979735E-7</v>
      </c>
      <c r="BO5755" s="137">
        <f t="shared" si="813"/>
        <v>1.4237674885979735E-7</v>
      </c>
      <c r="BP5755" s="137" t="str">
        <f t="shared" si="809"/>
        <v/>
      </c>
    </row>
    <row r="5756" spans="63:68" ht="20.100000000000001" customHeight="1" x14ac:dyDescent="0.25">
      <c r="BK5756" s="137">
        <v>4909</v>
      </c>
      <c r="BL5756" s="137">
        <f t="shared" si="810"/>
        <v>31.411199999997585</v>
      </c>
      <c r="BM5756" s="137">
        <f t="shared" si="811"/>
        <v>5.2202065236539823E-5</v>
      </c>
      <c r="BN5756" s="137">
        <f t="shared" si="812"/>
        <v>1.4199418096569902E-7</v>
      </c>
      <c r="BO5756" s="137">
        <f t="shared" si="813"/>
        <v>1.4199418096569902E-7</v>
      </c>
      <c r="BP5756" s="137" t="str">
        <f t="shared" si="809"/>
        <v/>
      </c>
    </row>
    <row r="5757" spans="63:68" ht="20.100000000000001" customHeight="1" x14ac:dyDescent="0.25">
      <c r="BK5757" s="137">
        <v>4910</v>
      </c>
      <c r="BL5757" s="137">
        <f t="shared" si="810"/>
        <v>31.417599999997584</v>
      </c>
      <c r="BM5757" s="137">
        <f t="shared" si="811"/>
        <v>5.2060071055574124E-5</v>
      </c>
      <c r="BN5757" s="137">
        <f t="shared" si="812"/>
        <v>1.4161262634171628E-7</v>
      </c>
      <c r="BO5757" s="137">
        <f t="shared" si="813"/>
        <v>1.4161262634171628E-7</v>
      </c>
      <c r="BP5757" s="137" t="str">
        <f t="shared" si="809"/>
        <v/>
      </c>
    </row>
    <row r="5758" spans="63:68" ht="20.100000000000001" customHeight="1" x14ac:dyDescent="0.25">
      <c r="BK5758" s="137">
        <v>4911</v>
      </c>
      <c r="BL5758" s="137">
        <f t="shared" si="810"/>
        <v>31.423999999997584</v>
      </c>
      <c r="BM5758" s="137">
        <f t="shared" si="811"/>
        <v>5.1918458429232407E-5</v>
      </c>
      <c r="BN5758" s="137">
        <f t="shared" si="812"/>
        <v>1.4123208234993783E-7</v>
      </c>
      <c r="BO5758" s="137">
        <f t="shared" si="813"/>
        <v>1.4123208234993783E-7</v>
      </c>
      <c r="BP5758" s="137" t="str">
        <f t="shared" si="809"/>
        <v/>
      </c>
    </row>
    <row r="5759" spans="63:68" ht="20.100000000000001" customHeight="1" x14ac:dyDescent="0.25">
      <c r="BK5759" s="137">
        <v>4912</v>
      </c>
      <c r="BL5759" s="137">
        <f t="shared" si="810"/>
        <v>31.430399999997583</v>
      </c>
      <c r="BM5759" s="137">
        <f t="shared" si="811"/>
        <v>5.1777226346882469E-5</v>
      </c>
      <c r="BN5759" s="137">
        <f t="shared" si="812"/>
        <v>1.4085254635935057E-7</v>
      </c>
      <c r="BO5759" s="137">
        <f t="shared" si="813"/>
        <v>1.4085254635935057E-7</v>
      </c>
      <c r="BP5759" s="137" t="str">
        <f t="shared" si="809"/>
        <v/>
      </c>
    </row>
    <row r="5760" spans="63:68" ht="20.100000000000001" customHeight="1" x14ac:dyDescent="0.25">
      <c r="BK5760" s="137">
        <v>4913</v>
      </c>
      <c r="BL5760" s="137">
        <f t="shared" si="810"/>
        <v>31.436799999997582</v>
      </c>
      <c r="BM5760" s="137">
        <f t="shared" si="811"/>
        <v>5.1636373800523119E-5</v>
      </c>
      <c r="BN5760" s="137">
        <f t="shared" si="812"/>
        <v>1.4047401574579223E-7</v>
      </c>
      <c r="BO5760" s="137">
        <f t="shared" si="813"/>
        <v>1.4047401574579223E-7</v>
      </c>
      <c r="BP5760" s="137" t="str">
        <f t="shared" si="809"/>
        <v/>
      </c>
    </row>
    <row r="5761" spans="63:68" ht="20.100000000000001" customHeight="1" x14ac:dyDescent="0.25">
      <c r="BK5761" s="137">
        <v>4914</v>
      </c>
      <c r="BL5761" s="137">
        <f t="shared" si="810"/>
        <v>31.443199999997582</v>
      </c>
      <c r="BM5761" s="137">
        <f t="shared" si="811"/>
        <v>5.1495899784777327E-5</v>
      </c>
      <c r="BN5761" s="137">
        <f t="shared" si="812"/>
        <v>1.4009648789175481E-7</v>
      </c>
      <c r="BO5761" s="137">
        <f t="shared" si="813"/>
        <v>1.4009648789175481E-7</v>
      </c>
      <c r="BP5761" s="137" t="str">
        <f t="shared" si="809"/>
        <v/>
      </c>
    </row>
    <row r="5762" spans="63:68" ht="20.100000000000001" customHeight="1" x14ac:dyDescent="0.25">
      <c r="BK5762" s="137">
        <v>4915</v>
      </c>
      <c r="BL5762" s="137">
        <f t="shared" si="810"/>
        <v>31.449599999997581</v>
      </c>
      <c r="BM5762" s="137">
        <f t="shared" si="811"/>
        <v>5.1355803296885572E-5</v>
      </c>
      <c r="BN5762" s="137">
        <f t="shared" si="812"/>
        <v>1.3971996018593739E-7</v>
      </c>
      <c r="BO5762" s="137">
        <f t="shared" si="813"/>
        <v>1.3971996018593739E-7</v>
      </c>
      <c r="BP5762" s="137" t="str">
        <f t="shared" si="809"/>
        <v/>
      </c>
    </row>
    <row r="5763" spans="63:68" ht="20.100000000000001" customHeight="1" x14ac:dyDescent="0.25">
      <c r="BK5763" s="137">
        <v>4916</v>
      </c>
      <c r="BL5763" s="137">
        <f t="shared" si="810"/>
        <v>31.45599999999758</v>
      </c>
      <c r="BM5763" s="137">
        <f t="shared" si="811"/>
        <v>5.1216083336699634E-5</v>
      </c>
      <c r="BN5763" s="137">
        <f t="shared" si="812"/>
        <v>1.3934443002421509E-7</v>
      </c>
      <c r="BO5763" s="137">
        <f t="shared" si="813"/>
        <v>1.3934443002421509E-7</v>
      </c>
      <c r="BP5763" s="137" t="str">
        <f t="shared" si="809"/>
        <v/>
      </c>
    </row>
    <row r="5764" spans="63:68" ht="20.100000000000001" customHeight="1" x14ac:dyDescent="0.25">
      <c r="BK5764" s="137">
        <v>4917</v>
      </c>
      <c r="BL5764" s="137">
        <f t="shared" si="810"/>
        <v>31.462399999997579</v>
      </c>
      <c r="BM5764" s="137">
        <f t="shared" si="811"/>
        <v>5.1076738906675419E-5</v>
      </c>
      <c r="BN5764" s="137">
        <f t="shared" si="812"/>
        <v>1.3896989480915799E-7</v>
      </c>
      <c r="BO5764" s="137">
        <f t="shared" si="813"/>
        <v>1.3896989480915799E-7</v>
      </c>
      <c r="BP5764" s="137" t="str">
        <f t="shared" si="809"/>
        <v/>
      </c>
    </row>
    <row r="5765" spans="63:68" ht="20.100000000000001" customHeight="1" x14ac:dyDescent="0.25">
      <c r="BK5765" s="137">
        <v>4918</v>
      </c>
      <c r="BL5765" s="137">
        <f t="shared" si="810"/>
        <v>31.468799999997579</v>
      </c>
      <c r="BM5765" s="137">
        <f t="shared" si="811"/>
        <v>5.0937769011866261E-5</v>
      </c>
      <c r="BN5765" s="137">
        <f t="shared" si="812"/>
        <v>1.3859635194950258E-7</v>
      </c>
      <c r="BO5765" s="137">
        <f t="shared" si="813"/>
        <v>1.3859635194950258E-7</v>
      </c>
      <c r="BP5765" s="137" t="str">
        <f t="shared" si="809"/>
        <v/>
      </c>
    </row>
    <row r="5766" spans="63:68" ht="20.100000000000001" customHeight="1" x14ac:dyDescent="0.25">
      <c r="BK5766" s="137">
        <v>4919</v>
      </c>
      <c r="BL5766" s="137">
        <f t="shared" si="810"/>
        <v>31.475199999997578</v>
      </c>
      <c r="BM5766" s="137">
        <f t="shared" si="811"/>
        <v>5.0799172659916759E-5</v>
      </c>
      <c r="BN5766" s="137">
        <f t="shared" si="812"/>
        <v>1.3822379886089034E-7</v>
      </c>
      <c r="BO5766" s="137">
        <f t="shared" si="813"/>
        <v>1.3822379886089034E-7</v>
      </c>
      <c r="BP5766" s="137" t="str">
        <f t="shared" si="809"/>
        <v/>
      </c>
    </row>
    <row r="5767" spans="63:68" ht="20.100000000000001" customHeight="1" x14ac:dyDescent="0.25">
      <c r="BK5767" s="137">
        <v>4920</v>
      </c>
      <c r="BL5767" s="137">
        <f t="shared" si="810"/>
        <v>31.481599999997577</v>
      </c>
      <c r="BM5767" s="137">
        <f t="shared" si="811"/>
        <v>5.0660948861055868E-5</v>
      </c>
      <c r="BN5767" s="137">
        <f t="shared" si="812"/>
        <v>1.3785223296554252E-7</v>
      </c>
      <c r="BO5767" s="137">
        <f t="shared" si="813"/>
        <v>1.3785223296554252E-7</v>
      </c>
      <c r="BP5767" s="137" t="str">
        <f t="shared" si="809"/>
        <v/>
      </c>
    </row>
    <row r="5768" spans="63:68" ht="20.100000000000001" customHeight="1" x14ac:dyDescent="0.25">
      <c r="BK5768" s="137">
        <v>4921</v>
      </c>
      <c r="BL5768" s="137">
        <f t="shared" si="810"/>
        <v>31.487999999997577</v>
      </c>
      <c r="BM5768" s="137">
        <f t="shared" si="811"/>
        <v>5.0523096628090326E-5</v>
      </c>
      <c r="BN5768" s="137">
        <f t="shared" si="812"/>
        <v>1.3748165169201617E-7</v>
      </c>
      <c r="BO5768" s="137">
        <f t="shared" si="813"/>
        <v>1.3748165169201617E-7</v>
      </c>
      <c r="BP5768" s="137" t="str">
        <f t="shared" si="809"/>
        <v/>
      </c>
    </row>
    <row r="5769" spans="63:68" ht="20.100000000000001" customHeight="1" x14ac:dyDescent="0.25">
      <c r="BK5769" s="137">
        <v>4922</v>
      </c>
      <c r="BL5769" s="137">
        <f t="shared" si="810"/>
        <v>31.494399999997576</v>
      </c>
      <c r="BM5769" s="137">
        <f t="shared" si="811"/>
        <v>5.038561497639831E-5</v>
      </c>
      <c r="BN5769" s="137">
        <f t="shared" si="812"/>
        <v>1.3711205247598341E-7</v>
      </c>
      <c r="BO5769" s="137">
        <f t="shared" si="813"/>
        <v>1.3711205247598341E-7</v>
      </c>
      <c r="BP5769" s="137" t="str">
        <f t="shared" si="809"/>
        <v/>
      </c>
    </row>
    <row r="5770" spans="63:68" ht="20.100000000000001" customHeight="1" x14ac:dyDescent="0.25">
      <c r="BK5770" s="137">
        <v>4923</v>
      </c>
      <c r="BL5770" s="137">
        <f t="shared" si="810"/>
        <v>31.500799999997575</v>
      </c>
      <c r="BM5770" s="137">
        <f t="shared" si="811"/>
        <v>5.0248502923922326E-5</v>
      </c>
      <c r="BN5770" s="137">
        <f t="shared" si="812"/>
        <v>1.3674343275882198E-7</v>
      </c>
      <c r="BO5770" s="137">
        <f t="shared" si="813"/>
        <v>1.3674343275882198E-7</v>
      </c>
      <c r="BP5770" s="137" t="str">
        <f t="shared" si="809"/>
        <v/>
      </c>
    </row>
    <row r="5771" spans="63:68" ht="20.100000000000001" customHeight="1" x14ac:dyDescent="0.25">
      <c r="BK5771" s="137">
        <v>4924</v>
      </c>
      <c r="BL5771" s="137">
        <f t="shared" si="810"/>
        <v>31.507199999997574</v>
      </c>
      <c r="BM5771" s="137">
        <f t="shared" si="811"/>
        <v>5.0111759491163504E-5</v>
      </c>
      <c r="BN5771" s="137">
        <f t="shared" si="812"/>
        <v>1.3637578998956004E-7</v>
      </c>
      <c r="BO5771" s="137">
        <f t="shared" si="813"/>
        <v>1.3637578998956004E-7</v>
      </c>
      <c r="BP5771" s="137" t="str">
        <f t="shared" si="809"/>
        <v/>
      </c>
    </row>
    <row r="5772" spans="63:68" ht="20.100000000000001" customHeight="1" x14ac:dyDescent="0.25">
      <c r="BK5772" s="137">
        <v>4925</v>
      </c>
      <c r="BL5772" s="137">
        <f t="shared" si="810"/>
        <v>31.513599999997574</v>
      </c>
      <c r="BM5772" s="137">
        <f t="shared" si="811"/>
        <v>4.9975383701173944E-5</v>
      </c>
      <c r="BN5772" s="137">
        <f t="shared" si="812"/>
        <v>1.360091216222808E-7</v>
      </c>
      <c r="BO5772" s="137">
        <f t="shared" si="813"/>
        <v>1.360091216222808E-7</v>
      </c>
      <c r="BP5772" s="137" t="str">
        <f t="shared" si="809"/>
        <v/>
      </c>
    </row>
    <row r="5773" spans="63:68" ht="20.100000000000001" customHeight="1" x14ac:dyDescent="0.25">
      <c r="BK5773" s="137">
        <v>4926</v>
      </c>
      <c r="BL5773" s="137">
        <f t="shared" si="810"/>
        <v>31.519999999997573</v>
      </c>
      <c r="BM5773" s="137">
        <f t="shared" si="811"/>
        <v>4.9839374579551664E-5</v>
      </c>
      <c r="BN5773" s="137">
        <f t="shared" si="812"/>
        <v>1.3564342511890087E-7</v>
      </c>
      <c r="BO5773" s="137">
        <f t="shared" si="813"/>
        <v>1.3564342511890087E-7</v>
      </c>
      <c r="BP5773" s="137" t="str">
        <f t="shared" si="809"/>
        <v/>
      </c>
    </row>
    <row r="5774" spans="63:68" ht="20.100000000000001" customHeight="1" x14ac:dyDescent="0.25">
      <c r="BK5774" s="137">
        <v>4927</v>
      </c>
      <c r="BL5774" s="137">
        <f t="shared" si="810"/>
        <v>31.526399999997572</v>
      </c>
      <c r="BM5774" s="137">
        <f t="shared" si="811"/>
        <v>4.9703731154432763E-5</v>
      </c>
      <c r="BN5774" s="137">
        <f t="shared" si="812"/>
        <v>1.3527869794719831E-7</v>
      </c>
      <c r="BO5774" s="137">
        <f t="shared" si="813"/>
        <v>1.3527869794719831E-7</v>
      </c>
      <c r="BP5774" s="137" t="str">
        <f t="shared" si="809"/>
        <v/>
      </c>
    </row>
    <row r="5775" spans="63:68" ht="20.100000000000001" customHeight="1" x14ac:dyDescent="0.25">
      <c r="BK5775" s="137">
        <v>4928</v>
      </c>
      <c r="BL5775" s="137">
        <f t="shared" si="810"/>
        <v>31.532799999997572</v>
      </c>
      <c r="BM5775" s="137">
        <f t="shared" si="811"/>
        <v>4.9568452456485564E-5</v>
      </c>
      <c r="BN5775" s="137">
        <f t="shared" si="812"/>
        <v>1.3491493758121246E-7</v>
      </c>
      <c r="BO5775" s="137">
        <f t="shared" si="813"/>
        <v>1.3491493758121246E-7</v>
      </c>
      <c r="BP5775" s="137" t="str">
        <f t="shared" si="809"/>
        <v/>
      </c>
    </row>
    <row r="5776" spans="63:68" ht="20.100000000000001" customHeight="1" x14ac:dyDescent="0.25">
      <c r="BK5776" s="137">
        <v>4929</v>
      </c>
      <c r="BL5776" s="137">
        <f t="shared" si="810"/>
        <v>31.539199999997571</v>
      </c>
      <c r="BM5776" s="137">
        <f t="shared" si="811"/>
        <v>4.9433537518904352E-5</v>
      </c>
      <c r="BN5776" s="137">
        <f t="shared" si="812"/>
        <v>1.3455214150212482E-7</v>
      </c>
      <c r="BO5776" s="137">
        <f t="shared" si="813"/>
        <v>1.3455214150212482E-7</v>
      </c>
      <c r="BP5776" s="137" t="str">
        <f t="shared" ref="BP5776:BP5839" si="814">IF($BM5776&lt;(1-$BI$860),$BN5776,"")</f>
        <v/>
      </c>
    </row>
    <row r="5777" spans="63:68" ht="20.100000000000001" customHeight="1" x14ac:dyDescent="0.25">
      <c r="BK5777" s="137">
        <v>4930</v>
      </c>
      <c r="BL5777" s="137">
        <f t="shared" si="810"/>
        <v>31.54559999999757</v>
      </c>
      <c r="BM5777" s="137">
        <f t="shared" si="811"/>
        <v>4.9298985377402227E-5</v>
      </c>
      <c r="BN5777" s="137">
        <f t="shared" si="812"/>
        <v>1.3419030719664634E-7</v>
      </c>
      <c r="BO5777" s="137">
        <f t="shared" si="813"/>
        <v>1.3419030719664634E-7</v>
      </c>
      <c r="BP5777" s="137" t="str">
        <f t="shared" si="814"/>
        <v/>
      </c>
    </row>
    <row r="5778" spans="63:68" ht="20.100000000000001" customHeight="1" x14ac:dyDescent="0.25">
      <c r="BK5778" s="137">
        <v>4931</v>
      </c>
      <c r="BL5778" s="137">
        <f t="shared" si="810"/>
        <v>31.55199999999757</v>
      </c>
      <c r="BM5778" s="137">
        <f t="shared" si="811"/>
        <v>4.9164795070205581E-5</v>
      </c>
      <c r="BN5778" s="137">
        <f t="shared" si="812"/>
        <v>1.3382943215880632E-7</v>
      </c>
      <c r="BO5778" s="137">
        <f t="shared" si="813"/>
        <v>1.3382943215880632E-7</v>
      </c>
      <c r="BP5778" s="137" t="str">
        <f t="shared" si="814"/>
        <v/>
      </c>
    </row>
    <row r="5779" spans="63:68" ht="20.100000000000001" customHeight="1" x14ac:dyDescent="0.25">
      <c r="BK5779" s="137">
        <v>4932</v>
      </c>
      <c r="BL5779" s="137">
        <f t="shared" si="810"/>
        <v>31.558399999997569</v>
      </c>
      <c r="BM5779" s="137">
        <f t="shared" si="811"/>
        <v>4.9030965638046774E-5</v>
      </c>
      <c r="BN5779" s="137">
        <f t="shared" si="812"/>
        <v>1.334695138881093E-7</v>
      </c>
      <c r="BO5779" s="137">
        <f t="shared" si="813"/>
        <v>1.334695138881093E-7</v>
      </c>
      <c r="BP5779" s="137" t="str">
        <f t="shared" si="814"/>
        <v/>
      </c>
    </row>
    <row r="5780" spans="63:68" ht="20.100000000000001" customHeight="1" x14ac:dyDescent="0.25">
      <c r="BK5780" s="137">
        <v>4933</v>
      </c>
      <c r="BL5780" s="137">
        <f t="shared" si="810"/>
        <v>31.564799999997568</v>
      </c>
      <c r="BM5780" s="137">
        <f t="shared" si="811"/>
        <v>4.8897496124158665E-5</v>
      </c>
      <c r="BN5780" s="137">
        <f t="shared" si="812"/>
        <v>1.3311054989141206E-7</v>
      </c>
      <c r="BO5780" s="137">
        <f t="shared" si="813"/>
        <v>1.3311054989141206E-7</v>
      </c>
      <c r="BP5780" s="137" t="str">
        <f t="shared" si="814"/>
        <v/>
      </c>
    </row>
    <row r="5781" spans="63:68" ht="20.100000000000001" customHeight="1" x14ac:dyDescent="0.25">
      <c r="BK5781" s="137">
        <v>4934</v>
      </c>
      <c r="BL5781" s="137">
        <f t="shared" si="810"/>
        <v>31.571199999997567</v>
      </c>
      <c r="BM5781" s="137">
        <f t="shared" si="811"/>
        <v>4.8764385574267253E-5</v>
      </c>
      <c r="BN5781" s="137">
        <f t="shared" si="812"/>
        <v>1.3275253768113467E-7</v>
      </c>
      <c r="BO5781" s="137">
        <f t="shared" si="813"/>
        <v>1.3275253768113467E-7</v>
      </c>
      <c r="BP5781" s="137" t="str">
        <f t="shared" si="814"/>
        <v/>
      </c>
    </row>
    <row r="5782" spans="63:68" ht="20.100000000000001" customHeight="1" x14ac:dyDescent="0.25">
      <c r="BK5782" s="137">
        <v>4935</v>
      </c>
      <c r="BL5782" s="137">
        <f t="shared" si="810"/>
        <v>31.577599999997567</v>
      </c>
      <c r="BM5782" s="137">
        <f t="shared" si="811"/>
        <v>4.8631633036586118E-5</v>
      </c>
      <c r="BN5782" s="137">
        <f t="shared" si="812"/>
        <v>1.3239547477656837E-7</v>
      </c>
      <c r="BO5782" s="137">
        <f t="shared" si="813"/>
        <v>1.3239547477656837E-7</v>
      </c>
      <c r="BP5782" s="137" t="str">
        <f t="shared" si="814"/>
        <v/>
      </c>
    </row>
    <row r="5783" spans="63:68" ht="20.100000000000001" customHeight="1" x14ac:dyDescent="0.25">
      <c r="BK5783" s="137">
        <v>4936</v>
      </c>
      <c r="BL5783" s="137">
        <f t="shared" si="810"/>
        <v>31.583999999997566</v>
      </c>
      <c r="BM5783" s="137">
        <f t="shared" si="811"/>
        <v>4.849923756180955E-5</v>
      </c>
      <c r="BN5783" s="137">
        <f t="shared" si="812"/>
        <v>1.3203935870275741E-7</v>
      </c>
      <c r="BO5783" s="137">
        <f t="shared" si="813"/>
        <v>1.3203935870275741E-7</v>
      </c>
      <c r="BP5783" s="137" t="str">
        <f t="shared" si="814"/>
        <v/>
      </c>
    </row>
    <row r="5784" spans="63:68" ht="20.100000000000001" customHeight="1" x14ac:dyDescent="0.25">
      <c r="BK5784" s="137">
        <v>4937</v>
      </c>
      <c r="BL5784" s="137">
        <f t="shared" si="810"/>
        <v>31.590399999997565</v>
      </c>
      <c r="BM5784" s="137">
        <f t="shared" si="811"/>
        <v>4.8367198203106793E-5</v>
      </c>
      <c r="BN5784" s="137">
        <f t="shared" si="812"/>
        <v>1.3168418699178661E-7</v>
      </c>
      <c r="BO5784" s="137">
        <f t="shared" si="813"/>
        <v>1.3168418699178661E-7</v>
      </c>
      <c r="BP5784" s="137" t="str">
        <f t="shared" si="814"/>
        <v/>
      </c>
    </row>
    <row r="5785" spans="63:68" ht="20.100000000000001" customHeight="1" x14ac:dyDescent="0.25">
      <c r="BK5785" s="137">
        <v>4938</v>
      </c>
      <c r="BL5785" s="137">
        <f t="shared" si="810"/>
        <v>31.596799999997565</v>
      </c>
      <c r="BM5785" s="137">
        <f t="shared" si="811"/>
        <v>4.8235514016115006E-5</v>
      </c>
      <c r="BN5785" s="137">
        <f t="shared" si="812"/>
        <v>1.3132995718177841E-7</v>
      </c>
      <c r="BO5785" s="137">
        <f t="shared" si="813"/>
        <v>1.3132995718177841E-7</v>
      </c>
      <c r="BP5785" s="137" t="str">
        <f t="shared" si="814"/>
        <v/>
      </c>
    </row>
    <row r="5786" spans="63:68" ht="20.100000000000001" customHeight="1" x14ac:dyDescent="0.25">
      <c r="BK5786" s="137">
        <v>4939</v>
      </c>
      <c r="BL5786" s="137">
        <f t="shared" si="810"/>
        <v>31.603199999997564</v>
      </c>
      <c r="BM5786" s="137">
        <f t="shared" si="811"/>
        <v>4.8104184058933228E-5</v>
      </c>
      <c r="BN5786" s="137">
        <f t="shared" si="812"/>
        <v>1.3097666681644569E-7</v>
      </c>
      <c r="BO5786" s="137">
        <f t="shared" si="813"/>
        <v>1.3097666681644569E-7</v>
      </c>
      <c r="BP5786" s="137" t="str">
        <f t="shared" si="814"/>
        <v/>
      </c>
    </row>
    <row r="5787" spans="63:68" ht="20.100000000000001" customHeight="1" x14ac:dyDescent="0.25">
      <c r="BK5787" s="137">
        <v>4940</v>
      </c>
      <c r="BL5787" s="137">
        <f t="shared" si="810"/>
        <v>31.609599999997563</v>
      </c>
      <c r="BM5787" s="137">
        <f t="shared" si="811"/>
        <v>4.7973207392116782E-5</v>
      </c>
      <c r="BN5787" s="137">
        <f t="shared" si="812"/>
        <v>1.306243134471314E-7</v>
      </c>
      <c r="BO5787" s="137">
        <f t="shared" si="813"/>
        <v>1.306243134471314E-7</v>
      </c>
      <c r="BP5787" s="137" t="str">
        <f t="shared" si="814"/>
        <v/>
      </c>
    </row>
    <row r="5788" spans="63:68" ht="20.100000000000001" customHeight="1" x14ac:dyDescent="0.25">
      <c r="BK5788" s="137">
        <v>4941</v>
      </c>
      <c r="BL5788" s="137">
        <f t="shared" si="810"/>
        <v>31.615999999997562</v>
      </c>
      <c r="BM5788" s="137">
        <f t="shared" si="811"/>
        <v>4.784258307866965E-5</v>
      </c>
      <c r="BN5788" s="137">
        <f t="shared" si="812"/>
        <v>1.3027289463021324E-7</v>
      </c>
      <c r="BO5788" s="137">
        <f t="shared" si="813"/>
        <v>1.3027289463021324E-7</v>
      </c>
      <c r="BP5788" s="137" t="str">
        <f t="shared" si="814"/>
        <v/>
      </c>
    </row>
    <row r="5789" spans="63:68" ht="20.100000000000001" customHeight="1" x14ac:dyDescent="0.25">
      <c r="BK5789" s="137">
        <v>4942</v>
      </c>
      <c r="BL5789" s="137">
        <f t="shared" si="810"/>
        <v>31.622399999997562</v>
      </c>
      <c r="BM5789" s="137">
        <f t="shared" si="811"/>
        <v>4.7712310184039437E-5</v>
      </c>
      <c r="BN5789" s="137">
        <f t="shared" si="812"/>
        <v>1.2992240792887908E-7</v>
      </c>
      <c r="BO5789" s="137">
        <f t="shared" si="813"/>
        <v>1.2992240792887908E-7</v>
      </c>
      <c r="BP5789" s="137" t="str">
        <f t="shared" si="814"/>
        <v/>
      </c>
    </row>
    <row r="5790" spans="63:68" ht="20.100000000000001" customHeight="1" x14ac:dyDescent="0.25">
      <c r="BK5790" s="137">
        <v>4943</v>
      </c>
      <c r="BL5790" s="137">
        <f t="shared" si="810"/>
        <v>31.628799999997561</v>
      </c>
      <c r="BM5790" s="137">
        <f t="shared" si="811"/>
        <v>4.7582387776110558E-5</v>
      </c>
      <c r="BN5790" s="137">
        <f t="shared" si="812"/>
        <v>1.2957285091244928E-7</v>
      </c>
      <c r="BO5790" s="137">
        <f t="shared" si="813"/>
        <v>1.2957285091244928E-7</v>
      </c>
      <c r="BP5790" s="137" t="str">
        <f t="shared" si="814"/>
        <v/>
      </c>
    </row>
    <row r="5791" spans="63:68" ht="20.100000000000001" customHeight="1" x14ac:dyDescent="0.25">
      <c r="BK5791" s="137">
        <v>4944</v>
      </c>
      <c r="BL5791" s="137">
        <f t="shared" si="810"/>
        <v>31.63519999999756</v>
      </c>
      <c r="BM5791" s="137">
        <f t="shared" si="811"/>
        <v>4.7452814925198109E-5</v>
      </c>
      <c r="BN5791" s="137">
        <f t="shared" si="812"/>
        <v>1.2922422115638351E-7</v>
      </c>
      <c r="BO5791" s="137">
        <f t="shared" si="813"/>
        <v>1.2922422115638351E-7</v>
      </c>
      <c r="BP5791" s="137" t="str">
        <f t="shared" si="814"/>
        <v/>
      </c>
    </row>
    <row r="5792" spans="63:68" ht="20.100000000000001" customHeight="1" x14ac:dyDescent="0.25">
      <c r="BK5792" s="137">
        <v>4945</v>
      </c>
      <c r="BL5792" s="137">
        <f t="shared" si="810"/>
        <v>31.64159999999756</v>
      </c>
      <c r="BM5792" s="137">
        <f t="shared" si="811"/>
        <v>4.7323590704041725E-5</v>
      </c>
      <c r="BN5792" s="137">
        <f t="shared" si="812"/>
        <v>1.2887651624243659E-7</v>
      </c>
      <c r="BO5792" s="137">
        <f t="shared" si="813"/>
        <v>1.2887651624243659E-7</v>
      </c>
      <c r="BP5792" s="137" t="str">
        <f t="shared" si="814"/>
        <v/>
      </c>
    </row>
    <row r="5793" spans="63:68" ht="20.100000000000001" customHeight="1" x14ac:dyDescent="0.25">
      <c r="BK5793" s="137">
        <v>4946</v>
      </c>
      <c r="BL5793" s="137">
        <f t="shared" si="810"/>
        <v>31.647999999997559</v>
      </c>
      <c r="BM5793" s="137">
        <f t="shared" si="811"/>
        <v>4.7194714187799289E-5</v>
      </c>
      <c r="BN5793" s="137">
        <f t="shared" si="812"/>
        <v>1.2852973375856362E-7</v>
      </c>
      <c r="BO5793" s="137">
        <f t="shared" si="813"/>
        <v>1.2852973375856362E-7</v>
      </c>
      <c r="BP5793" s="137" t="str">
        <f t="shared" si="814"/>
        <v/>
      </c>
    </row>
    <row r="5794" spans="63:68" ht="20.100000000000001" customHeight="1" x14ac:dyDescent="0.25">
      <c r="BK5794" s="137">
        <v>4947</v>
      </c>
      <c r="BL5794" s="137">
        <f t="shared" si="810"/>
        <v>31.654399999997558</v>
      </c>
      <c r="BM5794" s="137">
        <f t="shared" si="811"/>
        <v>4.7066184454040725E-5</v>
      </c>
      <c r="BN5794" s="137">
        <f t="shared" si="812"/>
        <v>1.2818387129836433E-7</v>
      </c>
      <c r="BO5794" s="137">
        <f t="shared" si="813"/>
        <v>1.2818387129836433E-7</v>
      </c>
      <c r="BP5794" s="137" t="str">
        <f t="shared" si="814"/>
        <v/>
      </c>
    </row>
    <row r="5795" spans="63:68" ht="20.100000000000001" customHeight="1" x14ac:dyDescent="0.25">
      <c r="BK5795" s="137">
        <v>4948</v>
      </c>
      <c r="BL5795" s="137">
        <f t="shared" si="810"/>
        <v>31.660799999997558</v>
      </c>
      <c r="BM5795" s="137">
        <f t="shared" si="811"/>
        <v>4.6938000582742361E-5</v>
      </c>
      <c r="BN5795" s="137">
        <f t="shared" si="812"/>
        <v>1.2783892646293297E-7</v>
      </c>
      <c r="BO5795" s="137">
        <f t="shared" si="813"/>
        <v>1.2783892646293297E-7</v>
      </c>
      <c r="BP5795" s="137" t="str">
        <f t="shared" si="814"/>
        <v/>
      </c>
    </row>
    <row r="5796" spans="63:68" ht="20.100000000000001" customHeight="1" x14ac:dyDescent="0.25">
      <c r="BK5796" s="137">
        <v>4949</v>
      </c>
      <c r="BL5796" s="137">
        <f t="shared" si="810"/>
        <v>31.667199999997557</v>
      </c>
      <c r="BM5796" s="137">
        <f t="shared" si="811"/>
        <v>4.6810161656279428E-5</v>
      </c>
      <c r="BN5796" s="137">
        <f t="shared" si="812"/>
        <v>1.2749489685747703E-7</v>
      </c>
      <c r="BO5796" s="137">
        <f t="shared" si="813"/>
        <v>1.2749489685747703E-7</v>
      </c>
      <c r="BP5796" s="137" t="str">
        <f t="shared" si="814"/>
        <v/>
      </c>
    </row>
    <row r="5797" spans="63:68" ht="20.100000000000001" customHeight="1" x14ac:dyDescent="0.25">
      <c r="BK5797" s="137">
        <v>4950</v>
      </c>
      <c r="BL5797" s="137">
        <f t="shared" ref="BL5797:BL5848" si="815">BL5796+$BO$845</f>
        <v>31.673599999997556</v>
      </c>
      <c r="BM5797" s="137">
        <f t="shared" ref="BM5797:BM5848" si="816">_xlfn.CHISQ.DIST.RT(BL5797,7)</f>
        <v>4.6682666759421951E-5</v>
      </c>
      <c r="BN5797" s="137">
        <f t="shared" ref="BN5797:BN5847" si="817">BM5797-BM5798</f>
        <v>1.2715178009536937E-7</v>
      </c>
      <c r="BO5797" s="137">
        <f t="shared" ref="BO5797:BO5847" si="818">IF(BM5797&lt;(1-$BI$852),BN5797,"")</f>
        <v>1.2715178009536937E-7</v>
      </c>
      <c r="BP5797" s="137" t="str">
        <f t="shared" si="814"/>
        <v/>
      </c>
    </row>
    <row r="5798" spans="63:68" ht="20.100000000000001" customHeight="1" x14ac:dyDescent="0.25">
      <c r="BK5798" s="137">
        <v>4951</v>
      </c>
      <c r="BL5798" s="137">
        <f t="shared" si="815"/>
        <v>31.679999999997555</v>
      </c>
      <c r="BM5798" s="137">
        <f t="shared" si="816"/>
        <v>4.6555514979326581E-5</v>
      </c>
      <c r="BN5798" s="137">
        <f t="shared" si="817"/>
        <v>1.2680957379451616E-7</v>
      </c>
      <c r="BO5798" s="137">
        <f t="shared" si="818"/>
        <v>1.2680957379451616E-7</v>
      </c>
      <c r="BP5798" s="137" t="str">
        <f t="shared" si="814"/>
        <v/>
      </c>
    </row>
    <row r="5799" spans="63:68" ht="20.100000000000001" customHeight="1" x14ac:dyDescent="0.25">
      <c r="BK5799" s="137">
        <v>4952</v>
      </c>
      <c r="BL5799" s="137">
        <f t="shared" si="815"/>
        <v>31.686399999997555</v>
      </c>
      <c r="BM5799" s="137">
        <f t="shared" si="816"/>
        <v>4.6428705405532065E-5</v>
      </c>
      <c r="BN5799" s="137">
        <f t="shared" si="817"/>
        <v>1.2646827558008097E-7</v>
      </c>
      <c r="BO5799" s="137">
        <f t="shared" si="818"/>
        <v>1.2646827558008097E-7</v>
      </c>
      <c r="BP5799" s="137" t="str">
        <f t="shared" si="814"/>
        <v/>
      </c>
    </row>
    <row r="5800" spans="63:68" ht="20.100000000000001" customHeight="1" x14ac:dyDescent="0.25">
      <c r="BK5800" s="137">
        <v>4953</v>
      </c>
      <c r="BL5800" s="137">
        <f t="shared" si="815"/>
        <v>31.692799999997554</v>
      </c>
      <c r="BM5800" s="137">
        <f t="shared" si="816"/>
        <v>4.6302237129951984E-5</v>
      </c>
      <c r="BN5800" s="137">
        <f t="shared" si="817"/>
        <v>1.2612788308204528E-7</v>
      </c>
      <c r="BO5800" s="137">
        <f t="shared" si="818"/>
        <v>1.2612788308204528E-7</v>
      </c>
      <c r="BP5800" s="137" t="str">
        <f t="shared" si="814"/>
        <v/>
      </c>
    </row>
    <row r="5801" spans="63:68" ht="20.100000000000001" customHeight="1" x14ac:dyDescent="0.25">
      <c r="BK5801" s="137">
        <v>4954</v>
      </c>
      <c r="BL5801" s="137">
        <f t="shared" si="815"/>
        <v>31.699199999997553</v>
      </c>
      <c r="BM5801" s="137">
        <f t="shared" si="816"/>
        <v>4.6176109246869939E-5</v>
      </c>
      <c r="BN5801" s="137">
        <f t="shared" si="817"/>
        <v>1.2578839393787835E-7</v>
      </c>
      <c r="BO5801" s="137">
        <f t="shared" si="818"/>
        <v>1.2578839393787835E-7</v>
      </c>
      <c r="BP5801" s="137" t="str">
        <f t="shared" si="814"/>
        <v/>
      </c>
    </row>
    <row r="5802" spans="63:68" ht="20.100000000000001" customHeight="1" x14ac:dyDescent="0.25">
      <c r="BK5802" s="137">
        <v>4955</v>
      </c>
      <c r="BL5802" s="137">
        <f t="shared" si="815"/>
        <v>31.705599999997553</v>
      </c>
      <c r="BM5802" s="137">
        <f t="shared" si="816"/>
        <v>4.6050320852932061E-5</v>
      </c>
      <c r="BN5802" s="137">
        <f t="shared" si="817"/>
        <v>1.254498057900571E-7</v>
      </c>
      <c r="BO5802" s="137">
        <f t="shared" si="818"/>
        <v>1.254498057900571E-7</v>
      </c>
      <c r="BP5802" s="137" t="str">
        <f t="shared" si="814"/>
        <v/>
      </c>
    </row>
    <row r="5803" spans="63:68" ht="20.100000000000001" customHeight="1" x14ac:dyDescent="0.25">
      <c r="BK5803" s="137">
        <v>4956</v>
      </c>
      <c r="BL5803" s="137">
        <f t="shared" si="815"/>
        <v>31.711999999997552</v>
      </c>
      <c r="BM5803" s="137">
        <f t="shared" si="816"/>
        <v>4.5924871047142004E-5</v>
      </c>
      <c r="BN5803" s="137">
        <f t="shared" si="817"/>
        <v>1.251121162871503E-7</v>
      </c>
      <c r="BO5803" s="137">
        <f t="shared" si="818"/>
        <v>1.251121162871503E-7</v>
      </c>
      <c r="BP5803" s="137" t="str">
        <f t="shared" si="814"/>
        <v/>
      </c>
    </row>
    <row r="5804" spans="63:68" ht="20.100000000000001" customHeight="1" x14ac:dyDescent="0.25">
      <c r="BK5804" s="137">
        <v>4957</v>
      </c>
      <c r="BL5804" s="137">
        <f t="shared" si="815"/>
        <v>31.718399999997551</v>
      </c>
      <c r="BM5804" s="137">
        <f t="shared" si="816"/>
        <v>4.5799758930854853E-5</v>
      </c>
      <c r="BN5804" s="137">
        <f t="shared" si="817"/>
        <v>1.2477532308438101E-7</v>
      </c>
      <c r="BO5804" s="137">
        <f t="shared" si="818"/>
        <v>1.2477532308438101E-7</v>
      </c>
      <c r="BP5804" s="137" t="str">
        <f t="shared" si="814"/>
        <v/>
      </c>
    </row>
    <row r="5805" spans="63:68" ht="20.100000000000001" customHeight="1" x14ac:dyDescent="0.25">
      <c r="BK5805" s="137">
        <v>4958</v>
      </c>
      <c r="BL5805" s="137">
        <f t="shared" si="815"/>
        <v>31.724799999997551</v>
      </c>
      <c r="BM5805" s="137">
        <f t="shared" si="816"/>
        <v>4.5674983607770472E-5</v>
      </c>
      <c r="BN5805" s="137">
        <f t="shared" si="817"/>
        <v>1.2443942384248141E-7</v>
      </c>
      <c r="BO5805" s="137">
        <f t="shared" si="818"/>
        <v>1.2443942384248141E-7</v>
      </c>
      <c r="BP5805" s="137" t="str">
        <f t="shared" si="814"/>
        <v/>
      </c>
    </row>
    <row r="5806" spans="63:68" ht="20.100000000000001" customHeight="1" x14ac:dyDescent="0.25">
      <c r="BK5806" s="137">
        <v>4959</v>
      </c>
      <c r="BL5806" s="137">
        <f t="shared" si="815"/>
        <v>31.73119999999755</v>
      </c>
      <c r="BM5806" s="137">
        <f t="shared" si="816"/>
        <v>4.5550544183927991E-5</v>
      </c>
      <c r="BN5806" s="137">
        <f t="shared" si="817"/>
        <v>1.2410441622792993E-7</v>
      </c>
      <c r="BO5806" s="137">
        <f t="shared" si="818"/>
        <v>1.2410441622792993E-7</v>
      </c>
      <c r="BP5806" s="137" t="str">
        <f t="shared" si="814"/>
        <v/>
      </c>
    </row>
    <row r="5807" spans="63:68" ht="20.100000000000001" customHeight="1" x14ac:dyDescent="0.25">
      <c r="BK5807" s="137">
        <v>4960</v>
      </c>
      <c r="BL5807" s="137">
        <f t="shared" si="815"/>
        <v>31.737599999997549</v>
      </c>
      <c r="BM5807" s="137">
        <f t="shared" si="816"/>
        <v>4.5426439767700061E-5</v>
      </c>
      <c r="BN5807" s="137">
        <f t="shared" si="817"/>
        <v>1.23770297913778E-7</v>
      </c>
      <c r="BO5807" s="137">
        <f t="shared" si="818"/>
        <v>1.23770297913778E-7</v>
      </c>
      <c r="BP5807" s="137" t="str">
        <f t="shared" si="814"/>
        <v/>
      </c>
    </row>
    <row r="5808" spans="63:68" ht="20.100000000000001" customHeight="1" x14ac:dyDescent="0.25">
      <c r="BK5808" s="137">
        <v>4961</v>
      </c>
      <c r="BL5808" s="137">
        <f t="shared" si="815"/>
        <v>31.743999999997548</v>
      </c>
      <c r="BM5808" s="137">
        <f t="shared" si="816"/>
        <v>4.5302669469786283E-5</v>
      </c>
      <c r="BN5808" s="137">
        <f t="shared" si="817"/>
        <v>1.2343706657891816E-7</v>
      </c>
      <c r="BO5808" s="137">
        <f t="shared" si="818"/>
        <v>1.2343706657891816E-7</v>
      </c>
      <c r="BP5808" s="137" t="str">
        <f t="shared" si="814"/>
        <v/>
      </c>
    </row>
    <row r="5809" spans="63:68" ht="20.100000000000001" customHeight="1" x14ac:dyDescent="0.25">
      <c r="BK5809" s="137">
        <v>4962</v>
      </c>
      <c r="BL5809" s="137">
        <f t="shared" si="815"/>
        <v>31.750399999997548</v>
      </c>
      <c r="BM5809" s="137">
        <f t="shared" si="816"/>
        <v>4.5179232403207365E-5</v>
      </c>
      <c r="BN5809" s="137">
        <f t="shared" si="817"/>
        <v>1.2310471990742682E-7</v>
      </c>
      <c r="BO5809" s="137">
        <f t="shared" si="818"/>
        <v>1.2310471990742682E-7</v>
      </c>
      <c r="BP5809" s="137" t="str">
        <f t="shared" si="814"/>
        <v/>
      </c>
    </row>
    <row r="5810" spans="63:68" ht="20.100000000000001" customHeight="1" x14ac:dyDescent="0.25">
      <c r="BK5810" s="137">
        <v>4963</v>
      </c>
      <c r="BL5810" s="137">
        <f t="shared" si="815"/>
        <v>31.756799999997547</v>
      </c>
      <c r="BM5810" s="137">
        <f t="shared" si="816"/>
        <v>4.5056127683299938E-5</v>
      </c>
      <c r="BN5810" s="137">
        <f t="shared" si="817"/>
        <v>1.2277325559043446E-7</v>
      </c>
      <c r="BO5810" s="137">
        <f t="shared" si="818"/>
        <v>1.2277325559043446E-7</v>
      </c>
      <c r="BP5810" s="137" t="str">
        <f t="shared" si="814"/>
        <v/>
      </c>
    </row>
    <row r="5811" spans="63:68" ht="20.100000000000001" customHeight="1" x14ac:dyDescent="0.25">
      <c r="BK5811" s="137">
        <v>4964</v>
      </c>
      <c r="BL5811" s="137">
        <f t="shared" si="815"/>
        <v>31.763199999997546</v>
      </c>
      <c r="BM5811" s="137">
        <f t="shared" si="816"/>
        <v>4.4933354427709504E-5</v>
      </c>
      <c r="BN5811" s="137">
        <f t="shared" si="817"/>
        <v>1.2244267132396403E-7</v>
      </c>
      <c r="BO5811" s="137">
        <f t="shared" si="818"/>
        <v>1.2244267132396403E-7</v>
      </c>
      <c r="BP5811" s="137" t="str">
        <f t="shared" si="814"/>
        <v/>
      </c>
    </row>
    <row r="5812" spans="63:68" ht="20.100000000000001" customHeight="1" x14ac:dyDescent="0.25">
      <c r="BK5812" s="137">
        <v>4965</v>
      </c>
      <c r="BL5812" s="137">
        <f t="shared" si="815"/>
        <v>31.769599999997546</v>
      </c>
      <c r="BM5812" s="137">
        <f t="shared" si="816"/>
        <v>4.4810911756385539E-5</v>
      </c>
      <c r="BN5812" s="137">
        <f t="shared" si="817"/>
        <v>1.2211296481077409E-7</v>
      </c>
      <c r="BO5812" s="137">
        <f t="shared" si="818"/>
        <v>1.2211296481077409E-7</v>
      </c>
      <c r="BP5812" s="137" t="str">
        <f t="shared" si="814"/>
        <v/>
      </c>
    </row>
    <row r="5813" spans="63:68" ht="20.100000000000001" customHeight="1" x14ac:dyDescent="0.25">
      <c r="BK5813" s="137">
        <v>4966</v>
      </c>
      <c r="BL5813" s="137">
        <f t="shared" si="815"/>
        <v>31.775999999997545</v>
      </c>
      <c r="BM5813" s="137">
        <f t="shared" si="816"/>
        <v>4.4688798791574765E-5</v>
      </c>
      <c r="BN5813" s="137">
        <f t="shared" si="817"/>
        <v>1.2178413375903065E-7</v>
      </c>
      <c r="BO5813" s="137">
        <f t="shared" si="818"/>
        <v>1.2178413375903065E-7</v>
      </c>
      <c r="BP5813" s="137" t="str">
        <f t="shared" si="814"/>
        <v/>
      </c>
    </row>
    <row r="5814" spans="63:68" ht="20.100000000000001" customHeight="1" x14ac:dyDescent="0.25">
      <c r="BK5814" s="137">
        <v>4967</v>
      </c>
      <c r="BL5814" s="137">
        <f t="shared" si="815"/>
        <v>31.782399999997544</v>
      </c>
      <c r="BM5814" s="137">
        <f t="shared" si="816"/>
        <v>4.4567014657815735E-5</v>
      </c>
      <c r="BN5814" s="137">
        <f t="shared" si="817"/>
        <v>1.2145617588239527E-7</v>
      </c>
      <c r="BO5814" s="137">
        <f t="shared" si="818"/>
        <v>1.2145617588239527E-7</v>
      </c>
      <c r="BP5814" s="137" t="str">
        <f t="shared" si="814"/>
        <v/>
      </c>
    </row>
    <row r="5815" spans="63:68" ht="20.100000000000001" customHeight="1" x14ac:dyDescent="0.25">
      <c r="BK5815" s="137">
        <v>4968</v>
      </c>
      <c r="BL5815" s="137">
        <f t="shared" si="815"/>
        <v>31.788799999997543</v>
      </c>
      <c r="BM5815" s="137">
        <f t="shared" si="816"/>
        <v>4.4445558481933339E-5</v>
      </c>
      <c r="BN5815" s="137">
        <f t="shared" si="817"/>
        <v>1.2112908890135322E-7</v>
      </c>
      <c r="BO5815" s="137">
        <f t="shared" si="818"/>
        <v>1.2112908890135322E-7</v>
      </c>
      <c r="BP5815" s="137" t="str">
        <f t="shared" si="814"/>
        <v/>
      </c>
    </row>
    <row r="5816" spans="63:68" ht="20.100000000000001" customHeight="1" x14ac:dyDescent="0.25">
      <c r="BK5816" s="137">
        <v>4969</v>
      </c>
      <c r="BL5816" s="137">
        <f t="shared" si="815"/>
        <v>31.795199999997543</v>
      </c>
      <c r="BM5816" s="137">
        <f t="shared" si="816"/>
        <v>4.4324429393031986E-5</v>
      </c>
      <c r="BN5816" s="137">
        <f t="shared" si="817"/>
        <v>1.2080287054144485E-7</v>
      </c>
      <c r="BO5816" s="137">
        <f t="shared" si="818"/>
        <v>1.2080287054144485E-7</v>
      </c>
      <c r="BP5816" s="137" t="str">
        <f t="shared" si="814"/>
        <v/>
      </c>
    </row>
    <row r="5817" spans="63:68" ht="20.100000000000001" customHeight="1" x14ac:dyDescent="0.25">
      <c r="BK5817" s="137">
        <v>4970</v>
      </c>
      <c r="BL5817" s="137">
        <f t="shared" si="815"/>
        <v>31.801599999997542</v>
      </c>
      <c r="BM5817" s="137">
        <f t="shared" si="816"/>
        <v>4.4203626522490541E-5</v>
      </c>
      <c r="BN5817" s="137">
        <f t="shared" si="817"/>
        <v>1.204775185343227E-7</v>
      </c>
      <c r="BO5817" s="137">
        <f t="shared" si="818"/>
        <v>1.204775185343227E-7</v>
      </c>
      <c r="BP5817" s="137" t="str">
        <f t="shared" si="814"/>
        <v/>
      </c>
    </row>
    <row r="5818" spans="63:68" ht="20.100000000000001" customHeight="1" x14ac:dyDescent="0.25">
      <c r="BK5818" s="137">
        <v>4971</v>
      </c>
      <c r="BL5818" s="137">
        <f t="shared" si="815"/>
        <v>31.807999999997541</v>
      </c>
      <c r="BM5818" s="137">
        <f t="shared" si="816"/>
        <v>4.4083149003956219E-5</v>
      </c>
      <c r="BN5818" s="137">
        <f t="shared" si="817"/>
        <v>1.201530306172975E-7</v>
      </c>
      <c r="BO5818" s="137">
        <f t="shared" si="818"/>
        <v>1.201530306172975E-7</v>
      </c>
      <c r="BP5818" s="137" t="str">
        <f t="shared" si="814"/>
        <v/>
      </c>
    </row>
    <row r="5819" spans="63:68" ht="20.100000000000001" customHeight="1" x14ac:dyDescent="0.25">
      <c r="BK5819" s="137">
        <v>4972</v>
      </c>
      <c r="BL5819" s="137">
        <f t="shared" si="815"/>
        <v>31.814399999997541</v>
      </c>
      <c r="BM5819" s="137">
        <f t="shared" si="816"/>
        <v>4.3962995973338921E-5</v>
      </c>
      <c r="BN5819" s="137">
        <f t="shared" si="817"/>
        <v>1.1982940453377183E-7</v>
      </c>
      <c r="BO5819" s="137">
        <f t="shared" si="818"/>
        <v>1.1982940453377183E-7</v>
      </c>
      <c r="BP5819" s="137" t="str">
        <f t="shared" si="814"/>
        <v/>
      </c>
    </row>
    <row r="5820" spans="63:68" ht="20.100000000000001" customHeight="1" x14ac:dyDescent="0.25">
      <c r="BK5820" s="137">
        <v>4973</v>
      </c>
      <c r="BL5820" s="137">
        <f t="shared" si="815"/>
        <v>31.82079999999754</v>
      </c>
      <c r="BM5820" s="137">
        <f t="shared" si="816"/>
        <v>4.3843166568805149E-5</v>
      </c>
      <c r="BN5820" s="137">
        <f t="shared" si="817"/>
        <v>1.1950663803263027E-7</v>
      </c>
      <c r="BO5820" s="137">
        <f t="shared" si="818"/>
        <v>1.1950663803263027E-7</v>
      </c>
      <c r="BP5820" s="137" t="str">
        <f t="shared" si="814"/>
        <v/>
      </c>
    </row>
    <row r="5821" spans="63:68" ht="20.100000000000001" customHeight="1" x14ac:dyDescent="0.25">
      <c r="BK5821" s="137">
        <v>4974</v>
      </c>
      <c r="BL5821" s="137">
        <f t="shared" si="815"/>
        <v>31.827199999997539</v>
      </c>
      <c r="BM5821" s="137">
        <f t="shared" si="816"/>
        <v>4.3723659930772519E-5</v>
      </c>
      <c r="BN5821" s="137">
        <f t="shared" si="817"/>
        <v>1.1918472886834105E-7</v>
      </c>
      <c r="BO5821" s="137">
        <f t="shared" si="818"/>
        <v>1.1918472886834105E-7</v>
      </c>
      <c r="BP5821" s="137" t="str">
        <f t="shared" si="814"/>
        <v/>
      </c>
    </row>
    <row r="5822" spans="63:68" ht="20.100000000000001" customHeight="1" x14ac:dyDescent="0.25">
      <c r="BK5822" s="137">
        <v>4975</v>
      </c>
      <c r="BL5822" s="137">
        <f t="shared" si="815"/>
        <v>31.833599999997539</v>
      </c>
      <c r="BM5822" s="137">
        <f t="shared" si="816"/>
        <v>4.3604475201904178E-5</v>
      </c>
      <c r="BN5822" s="137">
        <f t="shared" si="817"/>
        <v>1.18863674801593E-7</v>
      </c>
      <c r="BO5822" s="137">
        <f t="shared" si="818"/>
        <v>1.18863674801593E-7</v>
      </c>
      <c r="BP5822" s="137" t="str">
        <f t="shared" si="814"/>
        <v/>
      </c>
    </row>
    <row r="5823" spans="63:68" ht="20.100000000000001" customHeight="1" x14ac:dyDescent="0.25">
      <c r="BK5823" s="137">
        <v>4976</v>
      </c>
      <c r="BL5823" s="137">
        <f t="shared" si="815"/>
        <v>31.839999999997538</v>
      </c>
      <c r="BM5823" s="137">
        <f t="shared" si="816"/>
        <v>4.3485611527102585E-5</v>
      </c>
      <c r="BN5823" s="137">
        <f t="shared" si="817"/>
        <v>1.1854347359894997E-7</v>
      </c>
      <c r="BO5823" s="137">
        <f t="shared" si="818"/>
        <v>1.1854347359894997E-7</v>
      </c>
      <c r="BP5823" s="137" t="str">
        <f t="shared" si="814"/>
        <v/>
      </c>
    </row>
    <row r="5824" spans="63:68" ht="20.100000000000001" customHeight="1" x14ac:dyDescent="0.25">
      <c r="BK5824" s="137">
        <v>4977</v>
      </c>
      <c r="BL5824" s="137">
        <f t="shared" si="815"/>
        <v>31.846399999997537</v>
      </c>
      <c r="BM5824" s="137">
        <f t="shared" si="816"/>
        <v>4.3367068053503635E-5</v>
      </c>
      <c r="BN5824" s="137">
        <f t="shared" si="817"/>
        <v>1.1822412303146847E-7</v>
      </c>
      <c r="BO5824" s="137">
        <f t="shared" si="818"/>
        <v>1.1822412303146847E-7</v>
      </c>
      <c r="BP5824" s="137" t="str">
        <f t="shared" si="814"/>
        <v/>
      </c>
    </row>
    <row r="5825" spans="63:68" ht="20.100000000000001" customHeight="1" x14ac:dyDescent="0.25">
      <c r="BK5825" s="137">
        <v>4978</v>
      </c>
      <c r="BL5825" s="137">
        <f t="shared" si="815"/>
        <v>31.852799999997536</v>
      </c>
      <c r="BM5825" s="137">
        <f t="shared" si="816"/>
        <v>4.3248843930472167E-5</v>
      </c>
      <c r="BN5825" s="137">
        <f t="shared" si="817"/>
        <v>1.1790562087765215E-7</v>
      </c>
      <c r="BO5825" s="137">
        <f t="shared" si="818"/>
        <v>1.1790562087765215E-7</v>
      </c>
      <c r="BP5825" s="137" t="str">
        <f t="shared" si="814"/>
        <v/>
      </c>
    </row>
    <row r="5826" spans="63:68" ht="20.100000000000001" customHeight="1" x14ac:dyDescent="0.25">
      <c r="BK5826" s="137">
        <v>4979</v>
      </c>
      <c r="BL5826" s="137">
        <f t="shared" si="815"/>
        <v>31.859199999997536</v>
      </c>
      <c r="BM5826" s="137">
        <f t="shared" si="816"/>
        <v>4.3130938309594514E-5</v>
      </c>
      <c r="BN5826" s="137">
        <f t="shared" si="817"/>
        <v>1.1758796492034143E-7</v>
      </c>
      <c r="BO5826" s="137">
        <f t="shared" si="818"/>
        <v>1.1758796492034143E-7</v>
      </c>
      <c r="BP5826" s="137" t="str">
        <f t="shared" si="814"/>
        <v/>
      </c>
    </row>
    <row r="5827" spans="63:68" ht="20.100000000000001" customHeight="1" x14ac:dyDescent="0.25">
      <c r="BK5827" s="137">
        <v>4980</v>
      </c>
      <c r="BL5827" s="137">
        <f t="shared" si="815"/>
        <v>31.865599999997535</v>
      </c>
      <c r="BM5827" s="137">
        <f t="shared" si="816"/>
        <v>4.3013350344674173E-5</v>
      </c>
      <c r="BN5827" s="137">
        <f t="shared" si="817"/>
        <v>1.1727115294859737E-7</v>
      </c>
      <c r="BO5827" s="137">
        <f t="shared" si="818"/>
        <v>1.1727115294859737E-7</v>
      </c>
      <c r="BP5827" s="137" t="str">
        <f t="shared" si="814"/>
        <v/>
      </c>
    </row>
    <row r="5828" spans="63:68" ht="20.100000000000001" customHeight="1" x14ac:dyDescent="0.25">
      <c r="BK5828" s="137">
        <v>4981</v>
      </c>
      <c r="BL5828" s="137">
        <f t="shared" si="815"/>
        <v>31.871999999997534</v>
      </c>
      <c r="BM5828" s="137">
        <f t="shared" si="816"/>
        <v>4.2896079191725576E-5</v>
      </c>
      <c r="BN5828" s="137">
        <f t="shared" si="817"/>
        <v>1.1695518275719341E-7</v>
      </c>
      <c r="BO5828" s="137">
        <f t="shared" si="818"/>
        <v>1.1695518275719341E-7</v>
      </c>
      <c r="BP5828" s="137" t="str">
        <f t="shared" si="814"/>
        <v/>
      </c>
    </row>
    <row r="5829" spans="63:68" ht="20.100000000000001" customHeight="1" x14ac:dyDescent="0.25">
      <c r="BK5829" s="137">
        <v>4982</v>
      </c>
      <c r="BL5829" s="137">
        <f t="shared" si="815"/>
        <v>31.878399999997534</v>
      </c>
      <c r="BM5829" s="137">
        <f t="shared" si="816"/>
        <v>4.2779124008968382E-5</v>
      </c>
      <c r="BN5829" s="137">
        <f t="shared" si="817"/>
        <v>1.1664005214607326E-7</v>
      </c>
      <c r="BO5829" s="137">
        <f t="shared" si="818"/>
        <v>1.1664005214607326E-7</v>
      </c>
      <c r="BP5829" s="137" t="str">
        <f t="shared" si="814"/>
        <v/>
      </c>
    </row>
    <row r="5830" spans="63:68" ht="20.100000000000001" customHeight="1" x14ac:dyDescent="0.25">
      <c r="BK5830" s="137">
        <v>4983</v>
      </c>
      <c r="BL5830" s="137">
        <f t="shared" si="815"/>
        <v>31.884799999997533</v>
      </c>
      <c r="BM5830" s="137">
        <f t="shared" si="816"/>
        <v>4.2662483956822309E-5</v>
      </c>
      <c r="BN5830" s="137">
        <f t="shared" si="817"/>
        <v>1.1632575892176042E-7</v>
      </c>
      <c r="BO5830" s="137">
        <f t="shared" si="818"/>
        <v>1.1632575892176042E-7</v>
      </c>
      <c r="BP5830" s="137" t="str">
        <f t="shared" si="814"/>
        <v/>
      </c>
    </row>
    <row r="5831" spans="63:68" ht="20.100000000000001" customHeight="1" x14ac:dyDescent="0.25">
      <c r="BK5831" s="137">
        <v>4984</v>
      </c>
      <c r="BL5831" s="137">
        <f t="shared" si="815"/>
        <v>31.891199999997532</v>
      </c>
      <c r="BM5831" s="137">
        <f t="shared" si="816"/>
        <v>4.2546158197900549E-5</v>
      </c>
      <c r="BN5831" s="137">
        <f t="shared" si="817"/>
        <v>1.1601230089521003E-7</v>
      </c>
      <c r="BO5831" s="137">
        <f t="shared" si="818"/>
        <v>1.1601230089521003E-7</v>
      </c>
      <c r="BP5831" s="137" t="str">
        <f t="shared" si="814"/>
        <v/>
      </c>
    </row>
    <row r="5832" spans="63:68" ht="20.100000000000001" customHeight="1" x14ac:dyDescent="0.25">
      <c r="BK5832" s="137">
        <v>4985</v>
      </c>
      <c r="BL5832" s="137">
        <f t="shared" si="815"/>
        <v>31.897599999997531</v>
      </c>
      <c r="BM5832" s="137">
        <f t="shared" si="816"/>
        <v>4.2430145897005338E-5</v>
      </c>
      <c r="BN5832" s="137">
        <f t="shared" si="817"/>
        <v>1.1569967588395024E-7</v>
      </c>
      <c r="BO5832" s="137">
        <f t="shared" si="818"/>
        <v>1.1569967588395024E-7</v>
      </c>
      <c r="BP5832" s="137" t="str">
        <f t="shared" si="814"/>
        <v/>
      </c>
    </row>
    <row r="5833" spans="63:68" ht="20.100000000000001" customHeight="1" x14ac:dyDescent="0.25">
      <c r="BK5833" s="137">
        <v>4986</v>
      </c>
      <c r="BL5833" s="137">
        <f t="shared" si="815"/>
        <v>31.903999999997531</v>
      </c>
      <c r="BM5833" s="137">
        <f t="shared" si="816"/>
        <v>4.2314446221121388E-5</v>
      </c>
      <c r="BN5833" s="137">
        <f t="shared" si="817"/>
        <v>1.1538788171062525E-7</v>
      </c>
      <c r="BO5833" s="137">
        <f t="shared" si="818"/>
        <v>1.1538788171062525E-7</v>
      </c>
      <c r="BP5833" s="137" t="str">
        <f t="shared" si="814"/>
        <v/>
      </c>
    </row>
    <row r="5834" spans="63:68" ht="20.100000000000001" customHeight="1" x14ac:dyDescent="0.25">
      <c r="BK5834" s="137">
        <v>4987</v>
      </c>
      <c r="BL5834" s="137">
        <f t="shared" si="815"/>
        <v>31.91039999999753</v>
      </c>
      <c r="BM5834" s="137">
        <f t="shared" si="816"/>
        <v>4.2199058339410763E-5</v>
      </c>
      <c r="BN5834" s="137">
        <f t="shared" si="817"/>
        <v>1.1507691620344935E-7</v>
      </c>
      <c r="BO5834" s="137">
        <f t="shared" si="818"/>
        <v>1.1507691620344935E-7</v>
      </c>
      <c r="BP5834" s="137" t="str">
        <f t="shared" si="814"/>
        <v/>
      </c>
    </row>
    <row r="5835" spans="63:68" ht="20.100000000000001" customHeight="1" x14ac:dyDescent="0.25">
      <c r="BK5835" s="137">
        <v>4988</v>
      </c>
      <c r="BL5835" s="137">
        <f t="shared" si="815"/>
        <v>31.916799999997529</v>
      </c>
      <c r="BM5835" s="137">
        <f t="shared" si="816"/>
        <v>4.2083981423207314E-5</v>
      </c>
      <c r="BN5835" s="137">
        <f t="shared" si="817"/>
        <v>1.1476677719651188E-7</v>
      </c>
      <c r="BO5835" s="137">
        <f t="shared" si="818"/>
        <v>1.1476677719651188E-7</v>
      </c>
      <c r="BP5835" s="137" t="str">
        <f t="shared" si="814"/>
        <v/>
      </c>
    </row>
    <row r="5836" spans="63:68" ht="20.100000000000001" customHeight="1" x14ac:dyDescent="0.25">
      <c r="BK5836" s="137">
        <v>4989</v>
      </c>
      <c r="BL5836" s="137">
        <f t="shared" si="815"/>
        <v>31.923199999997529</v>
      </c>
      <c r="BM5836" s="137">
        <f t="shared" si="816"/>
        <v>4.1969214646010802E-5</v>
      </c>
      <c r="BN5836" s="137">
        <f t="shared" si="817"/>
        <v>1.144574625289979E-7</v>
      </c>
      <c r="BO5836" s="137">
        <f t="shared" si="818"/>
        <v>1.144574625289979E-7</v>
      </c>
      <c r="BP5836" s="137" t="str">
        <f t="shared" si="814"/>
        <v/>
      </c>
    </row>
    <row r="5837" spans="63:68" ht="20.100000000000001" customHeight="1" x14ac:dyDescent="0.25">
      <c r="BK5837" s="137">
        <v>4990</v>
      </c>
      <c r="BL5837" s="137">
        <f t="shared" si="815"/>
        <v>31.929599999997528</v>
      </c>
      <c r="BM5837" s="137">
        <f t="shared" si="816"/>
        <v>4.1854757183481804E-5</v>
      </c>
      <c r="BN5837" s="137">
        <f t="shared" si="817"/>
        <v>1.1414897004592006E-7</v>
      </c>
      <c r="BO5837" s="137">
        <f t="shared" si="818"/>
        <v>1.1414897004592006E-7</v>
      </c>
      <c r="BP5837" s="137" t="str">
        <f t="shared" si="814"/>
        <v/>
      </c>
    </row>
    <row r="5838" spans="63:68" ht="20.100000000000001" customHeight="1" x14ac:dyDescent="0.25">
      <c r="BK5838" s="137">
        <v>4991</v>
      </c>
      <c r="BL5838" s="137">
        <f t="shared" si="815"/>
        <v>31.935999999997527</v>
      </c>
      <c r="BM5838" s="137">
        <f t="shared" si="816"/>
        <v>4.1740608213435884E-5</v>
      </c>
      <c r="BN5838" s="137">
        <f t="shared" si="817"/>
        <v>1.1384129759796954E-7</v>
      </c>
      <c r="BO5838" s="137">
        <f t="shared" si="818"/>
        <v>1.1384129759796954E-7</v>
      </c>
      <c r="BP5838" s="137" t="str">
        <f t="shared" si="814"/>
        <v/>
      </c>
    </row>
    <row r="5839" spans="63:68" ht="20.100000000000001" customHeight="1" x14ac:dyDescent="0.25">
      <c r="BK5839" s="137">
        <v>4992</v>
      </c>
      <c r="BL5839" s="137">
        <f t="shared" si="815"/>
        <v>31.942399999997527</v>
      </c>
      <c r="BM5839" s="137">
        <f t="shared" si="816"/>
        <v>4.1626766915837914E-5</v>
      </c>
      <c r="BN5839" s="137">
        <f t="shared" si="817"/>
        <v>1.1353444304087226E-7</v>
      </c>
      <c r="BO5839" s="137">
        <f t="shared" si="818"/>
        <v>1.1353444304087226E-7</v>
      </c>
      <c r="BP5839" s="137" t="str">
        <f t="shared" si="814"/>
        <v/>
      </c>
    </row>
    <row r="5840" spans="63:68" ht="20.100000000000001" customHeight="1" x14ac:dyDescent="0.25">
      <c r="BK5840" s="137">
        <v>4993</v>
      </c>
      <c r="BL5840" s="137">
        <f t="shared" si="815"/>
        <v>31.948799999997526</v>
      </c>
      <c r="BM5840" s="137">
        <f t="shared" si="816"/>
        <v>4.1513232472797042E-5</v>
      </c>
      <c r="BN5840" s="137">
        <f t="shared" si="817"/>
        <v>1.1322840423635792E-7</v>
      </c>
      <c r="BO5840" s="137">
        <f t="shared" si="818"/>
        <v>1.1322840423635792E-7</v>
      </c>
      <c r="BP5840" s="137" t="str">
        <f t="shared" ref="BP5840:BP5847" si="819">IF($BM5840&lt;(1-$BI$860),$BN5840,"")</f>
        <v/>
      </c>
    </row>
    <row r="5841" spans="63:68" ht="20.100000000000001" customHeight="1" x14ac:dyDescent="0.25">
      <c r="BK5841" s="137">
        <v>4994</v>
      </c>
      <c r="BL5841" s="137">
        <f t="shared" si="815"/>
        <v>31.955199999997525</v>
      </c>
      <c r="BM5841" s="137">
        <f t="shared" si="816"/>
        <v>4.1400004068560684E-5</v>
      </c>
      <c r="BN5841" s="137">
        <f t="shared" si="817"/>
        <v>1.1292317905113E-7</v>
      </c>
      <c r="BO5841" s="137">
        <f t="shared" si="818"/>
        <v>1.1292317905113E-7</v>
      </c>
      <c r="BP5841" s="137" t="str">
        <f t="shared" si="819"/>
        <v/>
      </c>
    </row>
    <row r="5842" spans="63:68" ht="20.100000000000001" customHeight="1" x14ac:dyDescent="0.25">
      <c r="BK5842" s="137">
        <v>4995</v>
      </c>
      <c r="BL5842" s="137">
        <f t="shared" si="815"/>
        <v>31.961599999997524</v>
      </c>
      <c r="BM5842" s="137">
        <f t="shared" si="816"/>
        <v>4.1287080889509554E-5</v>
      </c>
      <c r="BN5842" s="137">
        <f t="shared" si="817"/>
        <v>1.1261876535792286E-7</v>
      </c>
      <c r="BO5842" s="137">
        <f t="shared" si="818"/>
        <v>1.1261876535792286E-7</v>
      </c>
      <c r="BP5842" s="137" t="str">
        <f t="shared" si="819"/>
        <v/>
      </c>
    </row>
    <row r="5843" spans="63:68" ht="20.100000000000001" customHeight="1" x14ac:dyDescent="0.25">
      <c r="BK5843" s="137">
        <v>4996</v>
      </c>
      <c r="BL5843" s="137">
        <f t="shared" si="815"/>
        <v>31.967999999997524</v>
      </c>
      <c r="BM5843" s="137">
        <f t="shared" si="816"/>
        <v>4.1174462124151631E-5</v>
      </c>
      <c r="BN5843" s="137">
        <f t="shared" si="817"/>
        <v>1.1231516103429553E-7</v>
      </c>
      <c r="BO5843" s="137">
        <f t="shared" si="818"/>
        <v>1.1231516103429553E-7</v>
      </c>
      <c r="BP5843" s="137" t="str">
        <f t="shared" si="819"/>
        <v/>
      </c>
    </row>
    <row r="5844" spans="63:68" ht="20.100000000000001" customHeight="1" x14ac:dyDescent="0.25">
      <c r="BK5844" s="137">
        <v>4997</v>
      </c>
      <c r="BL5844" s="137">
        <f t="shared" si="815"/>
        <v>31.974399999997523</v>
      </c>
      <c r="BM5844" s="137">
        <f t="shared" si="816"/>
        <v>4.1062146963117336E-5</v>
      </c>
      <c r="BN5844" s="137">
        <f t="shared" si="817"/>
        <v>1.1201236396370242E-7</v>
      </c>
      <c r="BO5844" s="137">
        <f t="shared" si="818"/>
        <v>1.1201236396370242E-7</v>
      </c>
      <c r="BP5844" s="137" t="str">
        <f t="shared" si="819"/>
        <v/>
      </c>
    </row>
    <row r="5845" spans="63:68" ht="20.100000000000001" customHeight="1" x14ac:dyDescent="0.25">
      <c r="BK5845" s="137">
        <v>4998</v>
      </c>
      <c r="BL5845" s="137">
        <f t="shared" si="815"/>
        <v>31.980799999997522</v>
      </c>
      <c r="BM5845" s="137">
        <f t="shared" si="816"/>
        <v>4.0950134599153633E-5</v>
      </c>
      <c r="BN5845" s="137">
        <f t="shared" si="817"/>
        <v>1.1171037203514092E-7</v>
      </c>
      <c r="BO5845" s="137">
        <f t="shared" si="818"/>
        <v>1.1171037203514092E-7</v>
      </c>
      <c r="BP5845" s="137" t="str">
        <f t="shared" si="819"/>
        <v/>
      </c>
    </row>
    <row r="5846" spans="63:68" ht="20.100000000000001" customHeight="1" x14ac:dyDescent="0.25">
      <c r="BK5846" s="137">
        <v>4999</v>
      </c>
      <c r="BL5846" s="137">
        <f t="shared" si="815"/>
        <v>31.987199999997522</v>
      </c>
      <c r="BM5846" s="137">
        <f t="shared" si="816"/>
        <v>4.0838424227118492E-5</v>
      </c>
      <c r="BN5846" s="137">
        <f t="shared" si="817"/>
        <v>1.1140918314222982E-7</v>
      </c>
      <c r="BO5846" s="137">
        <f t="shared" si="818"/>
        <v>1.1140918314222982E-7</v>
      </c>
      <c r="BP5846" s="137" t="str">
        <f t="shared" si="819"/>
        <v/>
      </c>
    </row>
    <row r="5847" spans="63:68" ht="20.100000000000001" customHeight="1" x14ac:dyDescent="0.25">
      <c r="BK5847" s="137">
        <v>5000</v>
      </c>
      <c r="BL5847" s="137">
        <f t="shared" si="815"/>
        <v>31.993599999997521</v>
      </c>
      <c r="BM5847" s="137">
        <f t="shared" si="816"/>
        <v>4.0727015043976263E-5</v>
      </c>
      <c r="BN5847" s="137">
        <f t="shared" si="817"/>
        <v>1.1110879518497115E-7</v>
      </c>
      <c r="BO5847" s="137">
        <f t="shared" si="818"/>
        <v>1.1110879518497115E-7</v>
      </c>
      <c r="BP5847" s="137" t="str">
        <f t="shared" si="819"/>
        <v/>
      </c>
    </row>
    <row r="5848" spans="63:68" ht="20.100000000000001" customHeight="1" x14ac:dyDescent="0.25">
      <c r="BL5848" s="137">
        <f t="shared" si="815"/>
        <v>31.99999999999752</v>
      </c>
      <c r="BM5848" s="137">
        <f t="shared" si="816"/>
        <v>4.0615906248791291E-5</v>
      </c>
    </row>
  </sheetData>
  <autoFilter ref="B11:L55" xr:uid="{18CA3339-6272-475F-A9BE-AC367CACDF3B}">
    <sortState xmlns:xlrd2="http://schemas.microsoft.com/office/spreadsheetml/2017/richdata2" ref="B12:L55">
      <sortCondition ref="L11:L55"/>
    </sortState>
  </autoFilter>
  <sortState xmlns:xlrd2="http://schemas.microsoft.com/office/spreadsheetml/2017/richdata2" ref="J376:J399">
    <sortCondition ref="J376:J399"/>
  </sortState>
  <mergeCells count="326">
    <mergeCell ref="F512:G512"/>
    <mergeCell ref="U23:V23"/>
    <mergeCell ref="N78:P79"/>
    <mergeCell ref="Q78:Q79"/>
    <mergeCell ref="R78:R79"/>
    <mergeCell ref="U25:V25"/>
    <mergeCell ref="Q18:R18"/>
    <mergeCell ref="Q28:R28"/>
    <mergeCell ref="Q19:R19"/>
    <mergeCell ref="Q20:R20"/>
    <mergeCell ref="Q21:R21"/>
    <mergeCell ref="Q22:R22"/>
    <mergeCell ref="Q23:R23"/>
    <mergeCell ref="Q24:R24"/>
    <mergeCell ref="Q25:R25"/>
    <mergeCell ref="N8:V8"/>
    <mergeCell ref="U12:V12"/>
    <mergeCell ref="U13:V13"/>
    <mergeCell ref="U14:V14"/>
    <mergeCell ref="U15:V15"/>
    <mergeCell ref="Q12:R12"/>
    <mergeCell ref="Q13:R13"/>
    <mergeCell ref="Q14:R14"/>
    <mergeCell ref="Q15:R15"/>
    <mergeCell ref="N10:N11"/>
    <mergeCell ref="O10:O11"/>
    <mergeCell ref="P10:P11"/>
    <mergeCell ref="S10:S11"/>
    <mergeCell ref="T10:T11"/>
    <mergeCell ref="Q10:R11"/>
    <mergeCell ref="U10:V11"/>
    <mergeCell ref="Q70:Q71"/>
    <mergeCell ref="Q76:Q77"/>
    <mergeCell ref="R76:R77"/>
    <mergeCell ref="U16:V16"/>
    <mergeCell ref="U17:V17"/>
    <mergeCell ref="N76:P77"/>
    <mergeCell ref="L123:O123"/>
    <mergeCell ref="U24:V24"/>
    <mergeCell ref="U46:V46"/>
    <mergeCell ref="U47:V47"/>
    <mergeCell ref="U54:V54"/>
    <mergeCell ref="Q55:R55"/>
    <mergeCell ref="U52:V52"/>
    <mergeCell ref="U53:V53"/>
    <mergeCell ref="Q54:R54"/>
    <mergeCell ref="U37:V37"/>
    <mergeCell ref="U38:V38"/>
    <mergeCell ref="U39:V39"/>
    <mergeCell ref="U40:V40"/>
    <mergeCell ref="U41:V41"/>
    <mergeCell ref="U42:V42"/>
    <mergeCell ref="U43:V43"/>
    <mergeCell ref="Q16:R16"/>
    <mergeCell ref="Q17:R17"/>
    <mergeCell ref="Q72:Q73"/>
    <mergeCell ref="R72:R73"/>
    <mergeCell ref="B241:C241"/>
    <mergeCell ref="C160:C161"/>
    <mergeCell ref="B135:K135"/>
    <mergeCell ref="E160:E161"/>
    <mergeCell ref="F160:F161"/>
    <mergeCell ref="N82:P83"/>
    <mergeCell ref="Q82:Q83"/>
    <mergeCell ref="R82:R83"/>
    <mergeCell ref="E170:E181"/>
    <mergeCell ref="B165:B169"/>
    <mergeCell ref="E165:E169"/>
    <mergeCell ref="F165:F169"/>
    <mergeCell ref="A193:K193"/>
    <mergeCell ref="A138:F138"/>
    <mergeCell ref="F182:F186"/>
    <mergeCell ref="B187:B190"/>
    <mergeCell ref="D187:D190"/>
    <mergeCell ref="E187:E190"/>
    <mergeCell ref="F187:F190"/>
    <mergeCell ref="B160:B161"/>
    <mergeCell ref="N72:P73"/>
    <mergeCell ref="L129:O129"/>
    <mergeCell ref="A497:B497"/>
    <mergeCell ref="A498:B498"/>
    <mergeCell ref="A349:K349"/>
    <mergeCell ref="A345:F345"/>
    <mergeCell ref="A158:A190"/>
    <mergeCell ref="L122:O122"/>
    <mergeCell ref="L124:O124"/>
    <mergeCell ref="L127:O127"/>
    <mergeCell ref="D158:F158"/>
    <mergeCell ref="A151:F151"/>
    <mergeCell ref="L132:O132"/>
    <mergeCell ref="L126:O126"/>
    <mergeCell ref="L125:O125"/>
    <mergeCell ref="G458:J458"/>
    <mergeCell ref="L130:O130"/>
    <mergeCell ref="C165:C169"/>
    <mergeCell ref="B158:B159"/>
    <mergeCell ref="F170:F181"/>
    <mergeCell ref="D160:D161"/>
    <mergeCell ref="E162:E164"/>
    <mergeCell ref="F162:F164"/>
    <mergeCell ref="A445:K445"/>
    <mergeCell ref="B182:B186"/>
    <mergeCell ref="H345:K345"/>
    <mergeCell ref="C187:C190"/>
    <mergeCell ref="B162:B164"/>
    <mergeCell ref="C182:C186"/>
    <mergeCell ref="C170:C181"/>
    <mergeCell ref="D170:D181"/>
    <mergeCell ref="C162:C164"/>
    <mergeCell ref="D162:D164"/>
    <mergeCell ref="D165:D169"/>
    <mergeCell ref="A370:F370"/>
    <mergeCell ref="A342:K342"/>
    <mergeCell ref="A502:A503"/>
    <mergeCell ref="F505:G505"/>
    <mergeCell ref="A444:K444"/>
    <mergeCell ref="A576:K576"/>
    <mergeCell ref="A551:K551"/>
    <mergeCell ref="A516:K516"/>
    <mergeCell ref="F506:G506"/>
    <mergeCell ref="B502:B503"/>
    <mergeCell ref="C502:C503"/>
    <mergeCell ref="F510:G510"/>
    <mergeCell ref="F511:G511"/>
    <mergeCell ref="G454:H454"/>
    <mergeCell ref="G455:H455"/>
    <mergeCell ref="G456:H456"/>
    <mergeCell ref="H464:K464"/>
    <mergeCell ref="H463:K463"/>
    <mergeCell ref="F507:G507"/>
    <mergeCell ref="F508:G508"/>
    <mergeCell ref="F513:G513"/>
    <mergeCell ref="F502:G503"/>
    <mergeCell ref="F504:G504"/>
    <mergeCell ref="A450:K451"/>
    <mergeCell ref="A499:B499"/>
    <mergeCell ref="A500:B500"/>
    <mergeCell ref="A773:K773"/>
    <mergeCell ref="A774:K774"/>
    <mergeCell ref="A770:K770"/>
    <mergeCell ref="A769:K769"/>
    <mergeCell ref="A775:K775"/>
    <mergeCell ref="A776:K776"/>
    <mergeCell ref="H711:I711"/>
    <mergeCell ref="A777:K777"/>
    <mergeCell ref="A778:K778"/>
    <mergeCell ref="C746:F746"/>
    <mergeCell ref="C748:F748"/>
    <mergeCell ref="B739:C739"/>
    <mergeCell ref="B740:C740"/>
    <mergeCell ref="B741:C741"/>
    <mergeCell ref="D739:E739"/>
    <mergeCell ref="F739:G739"/>
    <mergeCell ref="D740:E740"/>
    <mergeCell ref="F740:G740"/>
    <mergeCell ref="D741:E741"/>
    <mergeCell ref="F741:G741"/>
    <mergeCell ref="A717:B718"/>
    <mergeCell ref="A719:B720"/>
    <mergeCell ref="A771:K771"/>
    <mergeCell ref="A759:K759"/>
    <mergeCell ref="A579:K579"/>
    <mergeCell ref="A518:K522"/>
    <mergeCell ref="A553:K554"/>
    <mergeCell ref="A610:K610"/>
    <mergeCell ref="A772:K772"/>
    <mergeCell ref="C744:F744"/>
    <mergeCell ref="A760:K760"/>
    <mergeCell ref="A722:B722"/>
    <mergeCell ref="A723:B723"/>
    <mergeCell ref="A724:B724"/>
    <mergeCell ref="A725:B725"/>
    <mergeCell ref="A726:B726"/>
    <mergeCell ref="A727:B727"/>
    <mergeCell ref="A728:B728"/>
    <mergeCell ref="A729:B729"/>
    <mergeCell ref="A605:K607"/>
    <mergeCell ref="L762:O762"/>
    <mergeCell ref="G667:K667"/>
    <mergeCell ref="G663:K663"/>
    <mergeCell ref="A704:K704"/>
    <mergeCell ref="A612:K612"/>
    <mergeCell ref="A613:K613"/>
    <mergeCell ref="A614:K614"/>
    <mergeCell ref="A672:K672"/>
    <mergeCell ref="A683:K683"/>
    <mergeCell ref="C717:E717"/>
    <mergeCell ref="C719:C720"/>
    <mergeCell ref="D719:D720"/>
    <mergeCell ref="E719:E720"/>
    <mergeCell ref="A714:K714"/>
    <mergeCell ref="A732:K732"/>
    <mergeCell ref="A733:K737"/>
    <mergeCell ref="G666:K666"/>
    <mergeCell ref="A475:K475"/>
    <mergeCell ref="A452:F452"/>
    <mergeCell ref="A347:F347"/>
    <mergeCell ref="A373:F373"/>
    <mergeCell ref="A548:K548"/>
    <mergeCell ref="N62:P63"/>
    <mergeCell ref="Q62:Q63"/>
    <mergeCell ref="N68:P69"/>
    <mergeCell ref="Q68:Q69"/>
    <mergeCell ref="A581:K584"/>
    <mergeCell ref="F509:G509"/>
    <mergeCell ref="D502:D503"/>
    <mergeCell ref="E502:E503"/>
    <mergeCell ref="A448:K448"/>
    <mergeCell ref="A496:B496"/>
    <mergeCell ref="L128:O128"/>
    <mergeCell ref="A95:K96"/>
    <mergeCell ref="D101:E101"/>
    <mergeCell ref="D107:E107"/>
    <mergeCell ref="Q74:Q75"/>
    <mergeCell ref="L116:O116"/>
    <mergeCell ref="G347:K347"/>
    <mergeCell ref="N70:P71"/>
    <mergeCell ref="U44:V44"/>
    <mergeCell ref="U45:V45"/>
    <mergeCell ref="U18:V18"/>
    <mergeCell ref="U19:V19"/>
    <mergeCell ref="U34:V34"/>
    <mergeCell ref="U35:V35"/>
    <mergeCell ref="U31:V31"/>
    <mergeCell ref="U32:V32"/>
    <mergeCell ref="U33:V33"/>
    <mergeCell ref="U22:V22"/>
    <mergeCell ref="U21:V21"/>
    <mergeCell ref="Q34:R34"/>
    <mergeCell ref="Q35:R35"/>
    <mergeCell ref="Q33:R33"/>
    <mergeCell ref="U20:V20"/>
    <mergeCell ref="Q26:R26"/>
    <mergeCell ref="Q27:R27"/>
    <mergeCell ref="Q29:R29"/>
    <mergeCell ref="Q30:R30"/>
    <mergeCell ref="Q31:R31"/>
    <mergeCell ref="Q32:R32"/>
    <mergeCell ref="U26:V26"/>
    <mergeCell ref="U27:V27"/>
    <mergeCell ref="U28:V28"/>
    <mergeCell ref="U29:V29"/>
    <mergeCell ref="U30:V30"/>
    <mergeCell ref="Q36:R36"/>
    <mergeCell ref="U36:V36"/>
    <mergeCell ref="N59:P59"/>
    <mergeCell ref="N66:P67"/>
    <mergeCell ref="Q66:Q67"/>
    <mergeCell ref="R66:R67"/>
    <mergeCell ref="R68:R69"/>
    <mergeCell ref="U48:V48"/>
    <mergeCell ref="Q49:R49"/>
    <mergeCell ref="U49:V49"/>
    <mergeCell ref="Q50:R50"/>
    <mergeCell ref="U50:V50"/>
    <mergeCell ref="Q51:R51"/>
    <mergeCell ref="U51:V51"/>
    <mergeCell ref="Q46:R46"/>
    <mergeCell ref="Q47:R47"/>
    <mergeCell ref="Q48:R48"/>
    <mergeCell ref="Q53:R53"/>
    <mergeCell ref="U55:V55"/>
    <mergeCell ref="R62:R63"/>
    <mergeCell ref="N64:P65"/>
    <mergeCell ref="Q64:Q65"/>
    <mergeCell ref="R64:R65"/>
    <mergeCell ref="N60:P61"/>
    <mergeCell ref="A5:K5"/>
    <mergeCell ref="C69:D69"/>
    <mergeCell ref="E69:F69"/>
    <mergeCell ref="C70:D70"/>
    <mergeCell ref="E70:F70"/>
    <mergeCell ref="A7:K7"/>
    <mergeCell ref="E68:F68"/>
    <mergeCell ref="A66:K66"/>
    <mergeCell ref="C68:D68"/>
    <mergeCell ref="B8:K8"/>
    <mergeCell ref="B9:H9"/>
    <mergeCell ref="A153:K156"/>
    <mergeCell ref="A477:C477"/>
    <mergeCell ref="H373:K373"/>
    <mergeCell ref="Q52:R52"/>
    <mergeCell ref="R60:R61"/>
    <mergeCell ref="Q37:R37"/>
    <mergeCell ref="Q38:R38"/>
    <mergeCell ref="Q39:R39"/>
    <mergeCell ref="Q40:R40"/>
    <mergeCell ref="Q41:R41"/>
    <mergeCell ref="Q42:R42"/>
    <mergeCell ref="Q43:R43"/>
    <mergeCell ref="Q44:R44"/>
    <mergeCell ref="Q45:R45"/>
    <mergeCell ref="N58:R58"/>
    <mergeCell ref="Q60:Q61"/>
    <mergeCell ref="A113:K113"/>
    <mergeCell ref="B290:C290"/>
    <mergeCell ref="B339:C339"/>
    <mergeCell ref="A443:K443"/>
    <mergeCell ref="D182:D186"/>
    <mergeCell ref="E182:E186"/>
    <mergeCell ref="B170:B181"/>
    <mergeCell ref="C158:C159"/>
    <mergeCell ref="C798:H798"/>
    <mergeCell ref="S798:X798"/>
    <mergeCell ref="N74:P75"/>
    <mergeCell ref="R70:R71"/>
    <mergeCell ref="N80:P81"/>
    <mergeCell ref="Q80:Q81"/>
    <mergeCell ref="R80:R81"/>
    <mergeCell ref="R74:R75"/>
    <mergeCell ref="BI860:BJ860"/>
    <mergeCell ref="C71:F78"/>
    <mergeCell ref="F678:L680"/>
    <mergeCell ref="H502:I503"/>
    <mergeCell ref="H504:I504"/>
    <mergeCell ref="H505:I505"/>
    <mergeCell ref="H506:I506"/>
    <mergeCell ref="H507:I507"/>
    <mergeCell ref="H508:I508"/>
    <mergeCell ref="H509:I509"/>
    <mergeCell ref="H510:I510"/>
    <mergeCell ref="H511:I511"/>
    <mergeCell ref="H512:I512"/>
    <mergeCell ref="H513:I513"/>
    <mergeCell ref="A99:K99"/>
    <mergeCell ref="B121:C121"/>
  </mergeCells>
  <phoneticPr fontId="4" type="noConversion"/>
  <conditionalFormatting sqref="C677:L677 J711:K711">
    <cfRule type="containsText" dxfId="17" priority="64" operator="containsText" text="Inadmissível">
      <formula>NOT(ISERROR(SEARCH("Inadmissível",C677)))</formula>
    </cfRule>
  </conditionalFormatting>
  <conditionalFormatting sqref="F122:F132 G124:J127 K124:K134 K358">
    <cfRule type="cellIs" dxfId="16" priority="85" operator="greaterThan">
      <formula>0.3</formula>
    </cfRule>
  </conditionalFormatting>
  <conditionalFormatting sqref="H464:K464">
    <cfRule type="containsText" dxfId="15" priority="10" operator="containsText" text="Não se pode rejeitar a hipótese nula">
      <formula>NOT(ISERROR(SEARCH("Não se pode rejeitar a hipótese nula",H464)))</formula>
    </cfRule>
  </conditionalFormatting>
  <conditionalFormatting sqref="K221:K240 A347 A373:J373 H523:J529 N768:O768">
    <cfRule type="containsText" dxfId="14" priority="61" operator="containsText" text="Ponto atípico">
      <formula>NOT(ISERROR(SEARCH("Ponto atípico",A221)))</formula>
    </cfRule>
  </conditionalFormatting>
  <conditionalFormatting sqref="K764">
    <cfRule type="cellIs" dxfId="13" priority="72" operator="greaterThan">
      <formula>0.01</formula>
    </cfRule>
  </conditionalFormatting>
  <conditionalFormatting sqref="L762:N762">
    <cfRule type="containsText" dxfId="12" priority="65" operator="containsText" text="Reduzir o número de casas decimais">
      <formula>NOT(ISERROR(SEARCH("Reduzir o número de casas decimais",L762)))</formula>
    </cfRule>
  </conditionalFormatting>
  <conditionalFormatting sqref="O12:O55">
    <cfRule type="cellIs" dxfId="11" priority="11" operator="notBetween">
      <formula>-2</formula>
      <formula>2</formula>
    </cfRule>
  </conditionalFormatting>
  <conditionalFormatting sqref="P12:P55">
    <cfRule type="cellIs" dxfId="10" priority="9" operator="greaterThan">
      <formula>1</formula>
    </cfRule>
  </conditionalFormatting>
  <conditionalFormatting sqref="Q12:Q55">
    <cfRule type="containsText" dxfId="9" priority="43" operator="containsText" text="Elemento com maior influência sobre os resultados da regressão">
      <formula>NOT(ISERROR(SEARCH("Elemento com maior influência sobre os resultados da regressão",Q12)))</formula>
    </cfRule>
  </conditionalFormatting>
  <conditionalFormatting sqref="Q60 F116 K455">
    <cfRule type="cellIs" dxfId="8" priority="75" operator="greaterThan">
      <formula>0.05</formula>
    </cfRule>
  </conditionalFormatting>
  <conditionalFormatting sqref="Q82:Q83 F729">
    <cfRule type="cellIs" priority="8" operator="greaterThan">
      <formula>0.5</formula>
    </cfRule>
  </conditionalFormatting>
  <conditionalFormatting sqref="R60 R62 R64 R66 R68 R70 R72 R74 R82 R85:R86">
    <cfRule type="containsText" dxfId="7" priority="40" operator="containsText" text="Revisar os elementos da amostra">
      <formula>NOT(ISERROR(SEARCH("Revisar os elementos da amostra",R60)))</formula>
    </cfRule>
  </conditionalFormatting>
  <conditionalFormatting sqref="R76">
    <cfRule type="containsText" dxfId="6" priority="2" operator="containsText" text="Revisar os elementos da amostra">
      <formula>NOT(ISERROR(SEARCH("Revisar os elementos da amostra",R76)))</formula>
    </cfRule>
  </conditionalFormatting>
  <conditionalFormatting sqref="R78">
    <cfRule type="containsText" dxfId="5" priority="4" operator="containsText" text="Revisar os elementos da amostra">
      <formula>NOT(ISERROR(SEARCH("Revisar os elementos da amostra",R78)))</formula>
    </cfRule>
  </conditionalFormatting>
  <conditionalFormatting sqref="R80">
    <cfRule type="containsText" dxfId="4" priority="3" operator="containsText" text="Revisar os elementos da amostra">
      <formula>NOT(ISERROR(SEARCH("Revisar os elementos da amostra",R80)))</formula>
    </cfRule>
  </conditionalFormatting>
  <conditionalFormatting sqref="T12:T55">
    <cfRule type="cellIs" dxfId="3" priority="17" operator="lessThan">
      <formula>0.1</formula>
    </cfRule>
  </conditionalFormatting>
  <conditionalFormatting sqref="U12:V55">
    <cfRule type="containsText" dxfId="2" priority="20" operator="containsText" text="Rejeitado a um nível de significância de 10% (dez por cento)">
      <formula>NOT(ISERROR(SEARCH("Rejeitado a um nível de significância de 10% (dez por cento)",U12)))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56" t="s">
        <v>359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</row>
    <row r="2" spans="1:38" s="44" customFormat="1" ht="20.100000000000001" customHeight="1" x14ac:dyDescent="0.25">
      <c r="A2" s="256" t="s">
        <v>360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  <c r="AA2" s="256"/>
      <c r="AB2" s="256"/>
      <c r="AC2" s="256"/>
      <c r="AD2" s="256"/>
      <c r="AE2" s="256"/>
      <c r="AF2" s="256"/>
      <c r="AG2" s="256"/>
      <c r="AH2" s="256"/>
      <c r="AI2" s="256"/>
      <c r="AJ2" s="256"/>
      <c r="AK2" s="256"/>
      <c r="AL2" s="256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56" t="s">
        <v>181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57" t="s">
        <v>182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9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48" t="s">
        <v>183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50"/>
    </row>
    <row r="11" spans="1:38" s="44" customFormat="1" ht="20.100000000000001" customHeight="1" x14ac:dyDescent="0.25">
      <c r="A11" s="48"/>
      <c r="B11" s="243" t="s">
        <v>184</v>
      </c>
      <c r="C11" s="244"/>
      <c r="D11" s="244"/>
      <c r="E11" s="244"/>
      <c r="F11" s="244"/>
      <c r="G11" s="244"/>
      <c r="H11" s="244"/>
      <c r="I11" s="244"/>
      <c r="J11" s="244"/>
      <c r="K11" s="245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50"/>
    </row>
    <row r="12" spans="1:38" s="44" customFormat="1" ht="20.100000000000001" customHeight="1" x14ac:dyDescent="0.25">
      <c r="A12" s="48"/>
      <c r="B12" s="243" t="s">
        <v>185</v>
      </c>
      <c r="C12" s="244"/>
      <c r="D12" s="244"/>
      <c r="E12" s="244"/>
      <c r="F12" s="244"/>
      <c r="G12" s="244"/>
      <c r="H12" s="244"/>
      <c r="I12" s="244"/>
      <c r="J12" s="244"/>
      <c r="K12" s="245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50"/>
    </row>
    <row r="13" spans="1:38" s="44" customFormat="1" ht="20.100000000000001" customHeight="1" x14ac:dyDescent="0.25">
      <c r="A13" s="48"/>
      <c r="B13" s="243" t="s">
        <v>186</v>
      </c>
      <c r="C13" s="244"/>
      <c r="D13" s="244"/>
      <c r="E13" s="244"/>
      <c r="F13" s="244"/>
      <c r="G13" s="244"/>
      <c r="H13" s="244"/>
      <c r="I13" s="244"/>
      <c r="J13" s="244"/>
      <c r="K13" s="245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50"/>
    </row>
    <row r="14" spans="1:38" s="44" customFormat="1" ht="20.100000000000001" customHeight="1" x14ac:dyDescent="0.25">
      <c r="A14" s="48"/>
      <c r="B14" s="243" t="s">
        <v>187</v>
      </c>
      <c r="C14" s="244"/>
      <c r="D14" s="244"/>
      <c r="E14" s="244"/>
      <c r="F14" s="244"/>
      <c r="G14" s="244"/>
      <c r="H14" s="244"/>
      <c r="I14" s="244"/>
      <c r="J14" s="244"/>
      <c r="K14" s="245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  <c r="AJ14" s="246"/>
      <c r="AK14" s="246"/>
      <c r="AL14" s="50"/>
    </row>
    <row r="15" spans="1:38" s="44" customFormat="1" ht="20.100000000000001" customHeight="1" x14ac:dyDescent="0.25">
      <c r="A15" s="48"/>
      <c r="B15" s="243" t="s">
        <v>188</v>
      </c>
      <c r="C15" s="244"/>
      <c r="D15" s="244"/>
      <c r="E15" s="244"/>
      <c r="F15" s="244"/>
      <c r="G15" s="244"/>
      <c r="H15" s="244"/>
      <c r="I15" s="244"/>
      <c r="J15" s="244"/>
      <c r="K15" s="245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50"/>
    </row>
    <row r="16" spans="1:38" s="44" customFormat="1" ht="20.100000000000001" customHeight="1" x14ac:dyDescent="0.25">
      <c r="A16" s="48"/>
      <c r="B16" s="250" t="s">
        <v>335</v>
      </c>
      <c r="C16" s="251"/>
      <c r="D16" s="251"/>
      <c r="E16" s="251"/>
      <c r="F16" s="251"/>
      <c r="G16" s="251"/>
      <c r="H16" s="251"/>
      <c r="I16" s="251"/>
      <c r="J16" s="251"/>
      <c r="K16" s="252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253"/>
      <c r="AL16" s="50"/>
    </row>
    <row r="17" spans="1:38" s="44" customFormat="1" ht="20.100000000000001" customHeight="1" x14ac:dyDescent="0.25">
      <c r="A17" s="48"/>
      <c r="B17" s="250" t="s">
        <v>189</v>
      </c>
      <c r="C17" s="251"/>
      <c r="D17" s="251"/>
      <c r="E17" s="251"/>
      <c r="F17" s="251"/>
      <c r="G17" s="251"/>
      <c r="H17" s="251"/>
      <c r="I17" s="251"/>
      <c r="J17" s="251"/>
      <c r="K17" s="252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50"/>
    </row>
    <row r="18" spans="1:38" s="44" customFormat="1" ht="20.100000000000001" customHeight="1" x14ac:dyDescent="0.25">
      <c r="A18" s="48"/>
      <c r="B18" s="250" t="s">
        <v>190</v>
      </c>
      <c r="C18" s="251"/>
      <c r="D18" s="251"/>
      <c r="E18" s="251"/>
      <c r="F18" s="251"/>
      <c r="G18" s="251"/>
      <c r="H18" s="251"/>
      <c r="I18" s="251"/>
      <c r="J18" s="251"/>
      <c r="K18" s="252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  <c r="AJ18" s="253"/>
      <c r="AK18" s="253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57" t="s">
        <v>191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9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53" t="s">
        <v>192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253"/>
      <c r="AL23" s="50"/>
    </row>
    <row r="24" spans="1:38" s="44" customFormat="1" ht="20.100000000000001" customHeight="1" x14ac:dyDescent="0.25">
      <c r="A24" s="48"/>
      <c r="B24" s="253" t="s">
        <v>193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50"/>
    </row>
    <row r="25" spans="1:38" s="44" customFormat="1" ht="20.100000000000001" customHeight="1" x14ac:dyDescent="0.25">
      <c r="A25" s="48"/>
      <c r="B25" s="253" t="s">
        <v>194</v>
      </c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60" t="s">
        <v>195</v>
      </c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261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54" t="s">
        <v>196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/>
      <c r="P29"/>
      <c r="Q29"/>
      <c r="R29"/>
      <c r="S29"/>
      <c r="T29"/>
      <c r="U29"/>
      <c r="V29" s="255" t="s">
        <v>197</v>
      </c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198</v>
      </c>
      <c r="D31"/>
      <c r="E31"/>
      <c r="L31" s="51"/>
      <c r="M31" s="58" t="s">
        <v>199</v>
      </c>
      <c r="N31"/>
      <c r="O31"/>
      <c r="P31"/>
      <c r="Q31"/>
      <c r="R31"/>
      <c r="S31"/>
      <c r="T31"/>
      <c r="U31"/>
      <c r="V31" s="51"/>
      <c r="W31" s="59" t="s">
        <v>200</v>
      </c>
      <c r="X31" s="58"/>
      <c r="Y31" s="58"/>
      <c r="Z31" s="58"/>
      <c r="AA31" s="58"/>
      <c r="AB31" s="58"/>
      <c r="AC31" s="58"/>
      <c r="AD31" s="58"/>
      <c r="AE31" s="51"/>
      <c r="AF31" s="59" t="s">
        <v>201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202</v>
      </c>
      <c r="D33"/>
      <c r="E33"/>
      <c r="L33" s="51"/>
      <c r="M33" s="58" t="s">
        <v>203</v>
      </c>
      <c r="N33"/>
      <c r="O33"/>
      <c r="P33"/>
      <c r="Q33"/>
      <c r="R33"/>
      <c r="S33"/>
      <c r="T33"/>
      <c r="U33"/>
      <c r="V33" s="51"/>
      <c r="W33" s="59" t="s">
        <v>204</v>
      </c>
      <c r="X33" s="58"/>
      <c r="Y33" s="58"/>
      <c r="Z33" s="58"/>
      <c r="AA33" s="58"/>
      <c r="AB33" s="58"/>
      <c r="AC33" s="58"/>
      <c r="AD33" s="58"/>
      <c r="AE33" s="51"/>
      <c r="AF33" s="59" t="s">
        <v>205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206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63" t="s">
        <v>207</v>
      </c>
      <c r="C37" s="264"/>
      <c r="D37" s="264"/>
      <c r="E37" s="264"/>
      <c r="F37" s="264"/>
      <c r="G37" s="264"/>
      <c r="H37" s="265"/>
      <c r="L37" s="51"/>
      <c r="M37" s="58" t="s">
        <v>208</v>
      </c>
      <c r="O37"/>
      <c r="P37"/>
      <c r="Q37"/>
      <c r="R37"/>
      <c r="S37"/>
      <c r="T37"/>
      <c r="U37"/>
      <c r="V37" s="51"/>
      <c r="W37" s="58" t="s">
        <v>209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57" t="s">
        <v>210</v>
      </c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9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211</v>
      </c>
      <c r="D41" s="64"/>
      <c r="E41" s="64"/>
      <c r="F41" s="64"/>
      <c r="G41" s="64"/>
      <c r="H41" s="64"/>
      <c r="I41" s="64"/>
      <c r="L41" s="68"/>
      <c r="M41" s="58" t="s">
        <v>212</v>
      </c>
      <c r="N41" s="58"/>
      <c r="O41" s="58"/>
      <c r="P41" s="58"/>
      <c r="Q41"/>
      <c r="R41" s="68"/>
      <c r="S41" s="58" t="s">
        <v>213</v>
      </c>
      <c r="X41" s="68"/>
      <c r="Y41" s="58" t="s">
        <v>214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215</v>
      </c>
      <c r="D43" s="64"/>
      <c r="E43" s="64"/>
      <c r="F43" s="64"/>
      <c r="G43" s="64"/>
      <c r="H43" s="64"/>
      <c r="I43" s="64"/>
      <c r="L43" s="68"/>
      <c r="M43" s="58" t="s">
        <v>216</v>
      </c>
      <c r="N43" s="58"/>
      <c r="O43" s="58"/>
      <c r="P43" s="58"/>
      <c r="Q43"/>
      <c r="R43" s="68"/>
      <c r="S43" s="58" t="s">
        <v>217</v>
      </c>
      <c r="X43" s="68"/>
      <c r="Y43" s="58" t="s">
        <v>218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60" t="s">
        <v>219</v>
      </c>
      <c r="B45" s="197"/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7"/>
      <c r="Y45" s="197"/>
      <c r="Z45" s="197"/>
      <c r="AA45" s="197"/>
      <c r="AB45" s="197"/>
      <c r="AC45" s="197"/>
      <c r="AD45" s="197"/>
      <c r="AE45" s="197"/>
      <c r="AF45" s="197"/>
      <c r="AG45" s="197"/>
      <c r="AH45" s="197"/>
      <c r="AI45" s="197"/>
      <c r="AJ45" s="197"/>
      <c r="AK45" s="197"/>
      <c r="AL45" s="261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220</v>
      </c>
      <c r="D47" s="64"/>
      <c r="E47" s="64"/>
      <c r="F47" s="64"/>
      <c r="G47" s="64"/>
      <c r="H47" s="64"/>
      <c r="I47" s="64"/>
      <c r="L47" s="68"/>
      <c r="M47" s="58" t="s">
        <v>221</v>
      </c>
      <c r="N47" s="58"/>
      <c r="O47" s="58"/>
      <c r="P47" s="58"/>
      <c r="Q47"/>
      <c r="R47" s="68"/>
      <c r="S47" s="58" t="s">
        <v>222</v>
      </c>
      <c r="X47" s="68"/>
      <c r="Y47" s="58" t="s">
        <v>223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224</v>
      </c>
      <c r="D49" s="64"/>
      <c r="E49" s="64"/>
      <c r="F49" s="64"/>
      <c r="G49" s="64"/>
      <c r="H49" s="64"/>
      <c r="I49" s="64"/>
      <c r="L49" s="68"/>
      <c r="M49" s="58" t="s">
        <v>225</v>
      </c>
      <c r="N49" s="58"/>
      <c r="O49" s="58"/>
      <c r="P49" s="58"/>
      <c r="Q49"/>
      <c r="R49" s="68"/>
      <c r="S49" s="58" t="s">
        <v>226</v>
      </c>
      <c r="X49" s="68"/>
      <c r="Y49" s="58" t="s">
        <v>227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57" t="s">
        <v>228</v>
      </c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9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66" t="s">
        <v>229</v>
      </c>
      <c r="C53" s="267"/>
      <c r="D53" s="267"/>
      <c r="E53" s="267"/>
      <c r="F53" s="267"/>
      <c r="G53" s="267"/>
      <c r="H53" s="267"/>
      <c r="I53" s="267"/>
      <c r="J53" s="267"/>
      <c r="K53" s="248"/>
      <c r="L53" s="248"/>
      <c r="M53" s="248"/>
      <c r="N53" s="248"/>
      <c r="O53" s="248"/>
      <c r="P53"/>
      <c r="Q53" s="266" t="s">
        <v>230</v>
      </c>
      <c r="R53" s="267"/>
      <c r="S53" s="267"/>
      <c r="T53" s="267"/>
      <c r="U53" s="267"/>
      <c r="V53" s="267"/>
      <c r="W53" s="267"/>
      <c r="X53" s="262"/>
      <c r="Y53" s="262"/>
      <c r="Z53" s="262"/>
      <c r="AA53" s="262"/>
      <c r="AB53"/>
      <c r="AC53" s="266" t="s">
        <v>231</v>
      </c>
      <c r="AD53" s="267"/>
      <c r="AE53" s="267"/>
      <c r="AF53" s="267"/>
      <c r="AG53" s="267"/>
      <c r="AH53" s="267"/>
      <c r="AI53" s="267"/>
      <c r="AJ53" s="262"/>
      <c r="AK53" s="262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62" t="s">
        <v>232</v>
      </c>
      <c r="C55" s="262"/>
      <c r="D55" s="262"/>
      <c r="E55" s="262"/>
      <c r="F55" s="262"/>
      <c r="G55" s="262"/>
      <c r="H55" s="262"/>
      <c r="I55" s="262"/>
      <c r="J55" s="262"/>
      <c r="K55"/>
      <c r="L55" s="51"/>
      <c r="M55" s="58" t="s">
        <v>233</v>
      </c>
      <c r="N55"/>
      <c r="O55"/>
      <c r="P55"/>
      <c r="R55" s="51"/>
      <c r="S55" s="58" t="s">
        <v>234</v>
      </c>
      <c r="T55"/>
      <c r="U55"/>
      <c r="V55"/>
      <c r="X55" s="51"/>
      <c r="Y55" s="58" t="s">
        <v>235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62" t="s">
        <v>236</v>
      </c>
      <c r="C57" s="262"/>
      <c r="D57" s="262"/>
      <c r="E57" s="262"/>
      <c r="F57" s="262"/>
      <c r="G57" s="262"/>
      <c r="H57" s="262"/>
      <c r="I57" s="262"/>
      <c r="J57" s="262"/>
      <c r="K57"/>
      <c r="L57" s="51"/>
      <c r="M57" s="58" t="s">
        <v>237</v>
      </c>
      <c r="N57"/>
      <c r="O57"/>
      <c r="P57"/>
      <c r="R57" s="51"/>
      <c r="S57" s="58" t="s">
        <v>238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62" t="s">
        <v>239</v>
      </c>
      <c r="C59" s="262"/>
      <c r="D59" s="262"/>
      <c r="E59" s="262"/>
      <c r="F59" s="262"/>
      <c r="G59" s="262"/>
      <c r="H59" s="262"/>
      <c r="I59" s="262"/>
      <c r="J59" s="262"/>
      <c r="K59"/>
      <c r="L59" s="51"/>
      <c r="M59" s="58" t="s">
        <v>240</v>
      </c>
      <c r="N59"/>
      <c r="O59"/>
      <c r="P59"/>
      <c r="R59" s="51"/>
      <c r="S59" s="58" t="s">
        <v>241</v>
      </c>
      <c r="T59"/>
      <c r="U59"/>
      <c r="V59"/>
      <c r="X59" s="51"/>
      <c r="Y59" s="58" t="s">
        <v>358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62" t="s">
        <v>242</v>
      </c>
      <c r="C61" s="262"/>
      <c r="D61" s="262"/>
      <c r="E61" s="262"/>
      <c r="F61" s="262"/>
      <c r="G61" s="262"/>
      <c r="H61" s="262"/>
      <c r="I61" s="262"/>
      <c r="J61" s="262"/>
      <c r="K61"/>
      <c r="L61" s="51"/>
      <c r="M61" s="58" t="s">
        <v>243</v>
      </c>
      <c r="N61"/>
      <c r="O61"/>
      <c r="P61"/>
      <c r="R61" s="51"/>
      <c r="S61" s="58" t="s">
        <v>244</v>
      </c>
      <c r="T61"/>
      <c r="U61"/>
      <c r="V61"/>
      <c r="X61" s="51"/>
      <c r="Y61" s="58" t="s">
        <v>245</v>
      </c>
      <c r="Z61"/>
      <c r="AA61"/>
      <c r="AB61"/>
      <c r="AD61" s="51"/>
      <c r="AE61" s="58" t="s">
        <v>246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62" t="s">
        <v>247</v>
      </c>
      <c r="C63" s="262"/>
      <c r="D63" s="262"/>
      <c r="E63" s="262"/>
      <c r="F63" s="262"/>
      <c r="G63" s="262"/>
      <c r="H63" s="262"/>
      <c r="I63" s="262"/>
      <c r="J63" s="262"/>
      <c r="K63"/>
      <c r="L63" s="51"/>
      <c r="M63" s="58" t="s">
        <v>248</v>
      </c>
      <c r="N63"/>
      <c r="O63"/>
      <c r="P63"/>
      <c r="R63" s="51"/>
      <c r="S63" s="58" t="s">
        <v>249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62" t="s">
        <v>250</v>
      </c>
      <c r="C65" s="262"/>
      <c r="D65" s="262"/>
      <c r="E65" s="262"/>
      <c r="F65" s="262"/>
      <c r="G65" s="262"/>
      <c r="H65" s="262"/>
      <c r="I65" s="262"/>
      <c r="J65" s="262"/>
      <c r="K65"/>
      <c r="L65" s="51"/>
      <c r="M65" s="58" t="s">
        <v>251</v>
      </c>
      <c r="N65"/>
      <c r="O65"/>
      <c r="P65"/>
      <c r="R65" s="51"/>
      <c r="S65" s="58" t="s">
        <v>252</v>
      </c>
      <c r="T65"/>
      <c r="U65"/>
      <c r="V65"/>
      <c r="X65" s="51"/>
      <c r="Y65" s="58" t="s">
        <v>253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57" t="s">
        <v>254</v>
      </c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9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62" t="s">
        <v>255</v>
      </c>
      <c r="C69" s="262"/>
      <c r="D69" s="262"/>
      <c r="E69" s="262"/>
      <c r="F69" s="262"/>
      <c r="G69" s="262"/>
      <c r="H69" s="262"/>
      <c r="I69" s="262"/>
      <c r="J69" s="262"/>
      <c r="K69"/>
      <c r="L69" s="51"/>
      <c r="M69" s="58" t="s">
        <v>256</v>
      </c>
      <c r="N69"/>
      <c r="O69"/>
      <c r="P69"/>
      <c r="R69" s="51"/>
      <c r="S69" s="58" t="s">
        <v>257</v>
      </c>
      <c r="T69"/>
      <c r="U69"/>
      <c r="V69"/>
      <c r="X69" s="51"/>
      <c r="Y69" s="58" t="s">
        <v>237</v>
      </c>
      <c r="Z69"/>
      <c r="AA69"/>
      <c r="AB69"/>
      <c r="AD69" s="51"/>
      <c r="AE69" s="58" t="s">
        <v>258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62" t="s">
        <v>259</v>
      </c>
      <c r="C71" s="262"/>
      <c r="D71" s="262"/>
      <c r="E71" s="262"/>
      <c r="F71" s="262"/>
      <c r="G71" s="262"/>
      <c r="H71" s="262"/>
      <c r="I71" s="262"/>
      <c r="J71" s="262"/>
      <c r="K71"/>
      <c r="L71" s="51"/>
      <c r="M71" s="58" t="s">
        <v>260</v>
      </c>
      <c r="N71"/>
      <c r="O71"/>
      <c r="P71"/>
      <c r="R71" s="51"/>
      <c r="S71" s="58" t="s">
        <v>261</v>
      </c>
      <c r="T71"/>
      <c r="U71"/>
      <c r="V71"/>
      <c r="X71" s="51"/>
      <c r="Y71" s="58" t="s">
        <v>262</v>
      </c>
      <c r="Z71"/>
      <c r="AA71"/>
      <c r="AB71"/>
      <c r="AD71" s="51"/>
      <c r="AE71" s="58" t="s">
        <v>263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264</v>
      </c>
      <c r="N73"/>
      <c r="O73"/>
      <c r="P73"/>
      <c r="R73" s="51"/>
      <c r="S73" s="58" t="s">
        <v>265</v>
      </c>
      <c r="T73"/>
      <c r="U73"/>
      <c r="V73"/>
      <c r="X73" s="51"/>
      <c r="Y73" s="58" t="s">
        <v>266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57" t="s">
        <v>267</v>
      </c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9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62" t="s">
        <v>268</v>
      </c>
      <c r="C77" s="262"/>
      <c r="D77" s="262"/>
      <c r="E77" s="262"/>
      <c r="F77" s="262"/>
      <c r="G77" s="262"/>
      <c r="H77" s="262"/>
      <c r="I77" s="262"/>
      <c r="J77" s="262"/>
      <c r="K77"/>
      <c r="L77" s="51"/>
      <c r="M77" s="58" t="s">
        <v>269</v>
      </c>
      <c r="N77"/>
      <c r="O77"/>
      <c r="P77"/>
      <c r="Q77"/>
      <c r="R77" s="51"/>
      <c r="S77" s="58" t="s">
        <v>270</v>
      </c>
      <c r="T77"/>
      <c r="U77"/>
      <c r="V77"/>
      <c r="X77" s="51"/>
      <c r="Y77" s="58" t="s">
        <v>271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62" t="s">
        <v>272</v>
      </c>
      <c r="C79" s="262"/>
      <c r="D79" s="262"/>
      <c r="E79" s="262"/>
      <c r="F79" s="262"/>
      <c r="G79" s="262"/>
      <c r="H79" s="262"/>
      <c r="I79" s="262"/>
      <c r="J79" s="262"/>
      <c r="K79"/>
      <c r="L79" s="51"/>
      <c r="M79" s="58" t="s">
        <v>269</v>
      </c>
      <c r="N79"/>
      <c r="O79"/>
      <c r="P79"/>
      <c r="Q79"/>
      <c r="R79" s="51"/>
      <c r="S79" s="58" t="s">
        <v>216</v>
      </c>
      <c r="T79"/>
      <c r="U79"/>
      <c r="V79"/>
      <c r="X79" s="51"/>
      <c r="Y79" s="58" t="s">
        <v>273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57" t="s">
        <v>274</v>
      </c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9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275</v>
      </c>
      <c r="E83" s="64"/>
      <c r="F83" s="64"/>
      <c r="G83" s="64"/>
      <c r="H83" s="64"/>
      <c r="K83"/>
      <c r="L83" s="68"/>
      <c r="M83" s="58" t="s">
        <v>276</v>
      </c>
      <c r="N83"/>
      <c r="Q83"/>
      <c r="R83" s="68"/>
      <c r="S83" s="58" t="s">
        <v>277</v>
      </c>
      <c r="T83"/>
      <c r="U83"/>
      <c r="V83"/>
      <c r="X83" s="68"/>
      <c r="Y83" s="58" t="s">
        <v>278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280</v>
      </c>
      <c r="E85" s="64"/>
      <c r="F85" s="64"/>
      <c r="G85" s="64"/>
      <c r="H85" s="64"/>
      <c r="I85" s="64"/>
      <c r="J85" s="64"/>
      <c r="K85"/>
      <c r="L85" s="68"/>
      <c r="M85" s="58" t="s">
        <v>281</v>
      </c>
      <c r="N85"/>
      <c r="O85"/>
      <c r="P85"/>
      <c r="Q85"/>
      <c r="R85" s="68"/>
      <c r="S85" s="58" t="s">
        <v>279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57" t="s">
        <v>333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9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62" t="s">
        <v>282</v>
      </c>
      <c r="C89" s="262"/>
      <c r="D89" s="262"/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64"/>
      <c r="R89" s="64"/>
      <c r="S89" s="64"/>
      <c r="T89" s="262" t="s">
        <v>283</v>
      </c>
      <c r="U89" s="262"/>
      <c r="V89" s="262"/>
      <c r="W89" s="262"/>
      <c r="X89" s="262"/>
      <c r="Y89" s="262"/>
      <c r="Z89" s="262"/>
      <c r="AA89" s="262"/>
      <c r="AB89" s="262"/>
      <c r="AC89" s="262"/>
      <c r="AD89" s="262"/>
      <c r="AE89" s="262"/>
      <c r="AF89" s="262"/>
      <c r="AG89" s="262"/>
      <c r="AH89" s="262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62" t="s">
        <v>284</v>
      </c>
      <c r="C91" s="262"/>
      <c r="D91" s="262"/>
      <c r="E91" s="262"/>
      <c r="F91" s="262"/>
      <c r="G91" s="262"/>
      <c r="H91" s="262"/>
      <c r="I91" s="262"/>
      <c r="J91" s="262"/>
      <c r="K91"/>
      <c r="L91" s="248"/>
      <c r="M91" s="248"/>
      <c r="N91" s="248"/>
      <c r="O91" s="248"/>
      <c r="P91" s="248"/>
      <c r="R91" s="58"/>
      <c r="S91"/>
      <c r="T91" s="262" t="s">
        <v>284</v>
      </c>
      <c r="U91" s="262"/>
      <c r="V91" s="262"/>
      <c r="W91" s="262"/>
      <c r="X91" s="262"/>
      <c r="Y91" s="262"/>
      <c r="Z91" s="262"/>
      <c r="AA91" s="262"/>
      <c r="AB91" s="262"/>
      <c r="AC91"/>
      <c r="AD91" s="248"/>
      <c r="AE91" s="248"/>
      <c r="AF91" s="248"/>
      <c r="AG91" s="248"/>
      <c r="AH91" s="248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62" t="s">
        <v>285</v>
      </c>
      <c r="C93" s="262"/>
      <c r="D93" s="262"/>
      <c r="E93" s="262"/>
      <c r="F93" s="262"/>
      <c r="G93" s="262"/>
      <c r="H93" s="262"/>
      <c r="I93" s="262"/>
      <c r="J93" s="262"/>
      <c r="K93"/>
      <c r="L93" s="248"/>
      <c r="M93" s="248"/>
      <c r="N93" s="248"/>
      <c r="O93" s="248"/>
      <c r="P93" s="248"/>
      <c r="R93" s="58"/>
      <c r="S93"/>
      <c r="T93" s="262" t="s">
        <v>286</v>
      </c>
      <c r="U93" s="262"/>
      <c r="V93" s="262"/>
      <c r="W93" s="262"/>
      <c r="X93" s="262"/>
      <c r="Y93" s="262"/>
      <c r="Z93" s="262"/>
      <c r="AA93" s="262"/>
      <c r="AB93" s="262"/>
      <c r="AC93" s="64"/>
      <c r="AD93" s="262"/>
      <c r="AE93" s="262"/>
      <c r="AF93" s="262"/>
      <c r="AG93" s="262"/>
      <c r="AH93" s="262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62"/>
      <c r="U94" s="262"/>
      <c r="V94" s="262"/>
      <c r="W94" s="262"/>
      <c r="X94" s="262"/>
      <c r="Y94" s="262"/>
      <c r="Z94" s="262"/>
      <c r="AA94" s="262"/>
      <c r="AB94" s="262"/>
      <c r="AC94"/>
      <c r="AD94" s="262"/>
      <c r="AE94" s="262"/>
      <c r="AF94" s="262"/>
      <c r="AG94" s="262"/>
      <c r="AH94" s="262"/>
      <c r="AI94"/>
      <c r="AJ94"/>
      <c r="AK94"/>
      <c r="AL94" s="50"/>
    </row>
    <row r="95" spans="1:38" s="44" customFormat="1" ht="20.100000000000001" customHeight="1" x14ac:dyDescent="0.25">
      <c r="A95" s="48"/>
      <c r="B95" s="262" t="s">
        <v>287</v>
      </c>
      <c r="C95" s="262"/>
      <c r="D95" s="262"/>
      <c r="E95" s="262"/>
      <c r="F95" s="262"/>
      <c r="G95" s="262"/>
      <c r="H95" s="262"/>
      <c r="I95" s="262"/>
      <c r="J95" s="262"/>
      <c r="K95"/>
      <c r="L95" s="248"/>
      <c r="M95" s="248"/>
      <c r="N95" s="248"/>
      <c r="O95" s="248"/>
      <c r="P95" s="248"/>
      <c r="R95" s="58"/>
      <c r="S95"/>
      <c r="T95" s="262"/>
      <c r="U95" s="262"/>
      <c r="V95" s="262"/>
      <c r="W95" s="262"/>
      <c r="X95" s="262"/>
      <c r="Y95" s="262"/>
      <c r="Z95" s="262"/>
      <c r="AA95" s="262"/>
      <c r="AB95" s="262"/>
      <c r="AC95"/>
      <c r="AD95" s="262"/>
      <c r="AE95" s="262"/>
      <c r="AF95" s="262"/>
      <c r="AG95" s="262"/>
      <c r="AH95" s="262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57" t="s">
        <v>334</v>
      </c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9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62" t="s">
        <v>288</v>
      </c>
      <c r="C99" s="262"/>
      <c r="D99" s="262"/>
      <c r="E99" s="262"/>
      <c r="F99" s="262"/>
      <c r="G99" s="262"/>
      <c r="H99" s="262"/>
      <c r="I99" s="262"/>
      <c r="J99" s="262"/>
      <c r="K99"/>
      <c r="L99" s="51"/>
      <c r="M99" s="58" t="s">
        <v>289</v>
      </c>
      <c r="R99" s="51"/>
      <c r="S99" s="58" t="s">
        <v>290</v>
      </c>
      <c r="T99" s="72"/>
      <c r="U99" s="72"/>
      <c r="V99" s="72"/>
      <c r="X99" s="51"/>
      <c r="Y99" t="s">
        <v>291</v>
      </c>
      <c r="Z99" s="72"/>
      <c r="AA99" s="72"/>
      <c r="AB99"/>
      <c r="AD99" s="51"/>
      <c r="AE99" t="s">
        <v>292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71" t="s">
        <v>293</v>
      </c>
      <c r="C101" s="272"/>
      <c r="D101" s="272"/>
      <c r="E101" s="272"/>
      <c r="F101" s="272"/>
      <c r="G101" s="272"/>
      <c r="H101" s="272"/>
      <c r="I101" s="272"/>
      <c r="J101" s="273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74"/>
      <c r="C102" s="275"/>
      <c r="D102" s="275"/>
      <c r="E102" s="275"/>
      <c r="F102" s="275"/>
      <c r="G102" s="275"/>
      <c r="H102" s="275"/>
      <c r="I102" s="275"/>
      <c r="J102" s="276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294</v>
      </c>
      <c r="K104" s="72"/>
      <c r="L104" s="51"/>
      <c r="M104" s="58" t="s">
        <v>295</v>
      </c>
      <c r="Q104" s="72"/>
      <c r="R104" s="51"/>
      <c r="S104" s="58" t="s">
        <v>296</v>
      </c>
      <c r="X104" s="51"/>
      <c r="Y104" s="44" t="s">
        <v>301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298</v>
      </c>
      <c r="K106" s="72"/>
      <c r="L106" s="51"/>
      <c r="M106" s="58" t="s">
        <v>299</v>
      </c>
      <c r="Q106" s="72"/>
      <c r="R106" s="51"/>
      <c r="S106" s="58" t="s">
        <v>300</v>
      </c>
      <c r="X106" s="51"/>
      <c r="Y106" s="58" t="s">
        <v>304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302</v>
      </c>
      <c r="K108" s="72"/>
      <c r="L108" s="51"/>
      <c r="M108" s="44" t="s">
        <v>297</v>
      </c>
      <c r="Q108" s="72"/>
      <c r="R108" s="51"/>
      <c r="S108" s="58" t="s">
        <v>303</v>
      </c>
      <c r="X108" s="51"/>
      <c r="Y108" s="58" t="s">
        <v>305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57" t="s">
        <v>306</v>
      </c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9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307</v>
      </c>
      <c r="E112" s="56"/>
      <c r="F112" s="56"/>
      <c r="G112" s="56"/>
      <c r="J112" s="56"/>
      <c r="K112" s="56"/>
      <c r="L112" s="68"/>
      <c r="M112" s="58" t="s">
        <v>308</v>
      </c>
      <c r="N112" s="56"/>
      <c r="O112" s="56"/>
      <c r="R112" s="74"/>
      <c r="S112" s="58" t="s">
        <v>309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310</v>
      </c>
      <c r="I114" s="58"/>
      <c r="J114" s="58"/>
      <c r="K114" s="58"/>
      <c r="L114" s="51"/>
      <c r="M114" s="58" t="s">
        <v>311</v>
      </c>
      <c r="R114" s="51"/>
      <c r="S114" s="58" t="s">
        <v>312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57" t="s">
        <v>313</v>
      </c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9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307</v>
      </c>
      <c r="E118" s="56"/>
      <c r="F118" s="56"/>
      <c r="G118" s="56"/>
      <c r="J118" s="56"/>
      <c r="K118" s="56"/>
      <c r="L118" s="68"/>
      <c r="M118" s="58" t="s">
        <v>317</v>
      </c>
      <c r="N118" s="56"/>
      <c r="O118" s="56"/>
      <c r="R118" s="74"/>
      <c r="S118" s="58" t="s">
        <v>315</v>
      </c>
      <c r="T118" s="58"/>
      <c r="U118" s="58"/>
      <c r="V118" s="58"/>
      <c r="X118" s="51"/>
      <c r="Y118" s="58" t="s">
        <v>316</v>
      </c>
      <c r="Z118"/>
      <c r="AA118"/>
      <c r="AB118"/>
      <c r="AD118" s="51"/>
      <c r="AE118" s="58" t="s">
        <v>314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318</v>
      </c>
      <c r="J120" s="75"/>
      <c r="K120" s="58"/>
      <c r="L120" s="51"/>
      <c r="M120" s="58" t="s">
        <v>312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57" t="s">
        <v>319</v>
      </c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9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79" t="s">
        <v>320</v>
      </c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79"/>
      <c r="AA124" s="279"/>
      <c r="AB124" s="72"/>
      <c r="AC124" s="72"/>
      <c r="AD124" s="76"/>
      <c r="AE124" s="58" t="s">
        <v>321</v>
      </c>
      <c r="AF124"/>
      <c r="AG124" s="76"/>
      <c r="AH124" s="58" t="s">
        <v>322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79" t="s">
        <v>323</v>
      </c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  <c r="AA126" s="279"/>
      <c r="AB126" s="58"/>
      <c r="AD126" s="76"/>
      <c r="AE126" s="58" t="s">
        <v>321</v>
      </c>
      <c r="AG126" s="76"/>
      <c r="AH126" s="58" t="s">
        <v>322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79" t="s">
        <v>324</v>
      </c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58"/>
      <c r="AD128" s="76"/>
      <c r="AE128" s="58" t="s">
        <v>321</v>
      </c>
      <c r="AG128" s="76"/>
      <c r="AH128" s="58" t="s">
        <v>322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79" t="s">
        <v>325</v>
      </c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58"/>
      <c r="AD130" s="76"/>
      <c r="AE130" s="58" t="s">
        <v>321</v>
      </c>
      <c r="AG130" s="76"/>
      <c r="AH130" s="58" t="s">
        <v>322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79" t="s">
        <v>326</v>
      </c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72"/>
      <c r="AC132" s="72"/>
      <c r="AD132" s="76"/>
      <c r="AE132" s="58" t="s">
        <v>321</v>
      </c>
      <c r="AG132" s="76"/>
      <c r="AH132" s="58" t="s">
        <v>322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79" t="s">
        <v>361</v>
      </c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/>
      <c r="Q135" s="277"/>
      <c r="R135" s="277"/>
      <c r="S135" s="277"/>
      <c r="T135" s="277"/>
      <c r="U135" s="277"/>
      <c r="V135" s="277"/>
      <c r="W135" s="277"/>
      <c r="X135" s="277"/>
      <c r="Y135" s="277"/>
      <c r="Z135" s="277"/>
      <c r="AA135" s="277"/>
      <c r="AB135" s="277"/>
      <c r="AC135" s="277"/>
      <c r="AD135" s="277"/>
      <c r="AE135" s="277"/>
      <c r="AF135" s="277"/>
      <c r="AG135" s="277"/>
      <c r="AH135" s="277"/>
      <c r="AI135" s="277"/>
      <c r="AJ135" s="277"/>
      <c r="AK135" s="277"/>
      <c r="AL135" s="50"/>
    </row>
    <row r="136" spans="1:38" customFormat="1" ht="20.100000000000001" customHeight="1" x14ac:dyDescent="0.25">
      <c r="A136" s="48"/>
      <c r="B136" s="277"/>
      <c r="C136" s="277"/>
      <c r="D136" s="277"/>
      <c r="E136" s="277"/>
      <c r="F136" s="277"/>
      <c r="G136" s="277"/>
      <c r="H136" s="277"/>
      <c r="I136" s="277"/>
      <c r="J136" s="277"/>
      <c r="K136" s="277"/>
      <c r="L136" s="277"/>
      <c r="M136" s="277"/>
      <c r="N136" s="277"/>
      <c r="O136" s="277"/>
      <c r="P136" s="277"/>
      <c r="Q136" s="277"/>
      <c r="R136" s="277"/>
      <c r="S136" s="277"/>
      <c r="T136" s="277"/>
      <c r="U136" s="277"/>
      <c r="V136" s="277"/>
      <c r="W136" s="277"/>
      <c r="X136" s="277"/>
      <c r="Y136" s="277"/>
      <c r="Z136" s="277"/>
      <c r="AA136" s="277"/>
      <c r="AB136" s="277"/>
      <c r="AC136" s="277"/>
      <c r="AD136" s="277"/>
      <c r="AE136" s="277"/>
      <c r="AF136" s="277"/>
      <c r="AG136" s="277"/>
      <c r="AH136" s="277"/>
      <c r="AI136" s="277"/>
      <c r="AJ136" s="277"/>
      <c r="AK136" s="277"/>
      <c r="AL136" s="50"/>
    </row>
    <row r="137" spans="1:38" s="44" customFormat="1" ht="20.100000000000001" customHeight="1" x14ac:dyDescent="0.25">
      <c r="A137" s="48"/>
      <c r="B137" s="278"/>
      <c r="C137" s="278"/>
      <c r="D137" s="278"/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80" t="s">
        <v>327</v>
      </c>
      <c r="B140" s="281"/>
      <c r="C140" s="281"/>
      <c r="D140" s="281"/>
      <c r="E140" s="281"/>
      <c r="F140" s="281"/>
      <c r="G140" s="281"/>
      <c r="H140" s="281"/>
      <c r="I140" s="281"/>
      <c r="J140" s="281"/>
      <c r="K140" s="282"/>
      <c r="L140" s="283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G140" s="284"/>
      <c r="AH140" s="284"/>
      <c r="AI140" s="284"/>
      <c r="AJ140" s="284"/>
      <c r="AK140" s="284"/>
      <c r="AL140" s="285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328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68" t="s">
        <v>329</v>
      </c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70"/>
    </row>
    <row r="144" spans="1:38" x14ac:dyDescent="0.25">
      <c r="A144" s="247" t="s">
        <v>388</v>
      </c>
      <c r="B144" s="247"/>
      <c r="C144" s="247"/>
      <c r="D144" s="247"/>
      <c r="E144" s="247"/>
      <c r="F144" s="247"/>
      <c r="G144" s="247"/>
      <c r="H144" s="247"/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2024-08-08T01:49:03Z</dcterms:modified>
  <cp:category>Regressão linear múltipla</cp:category>
</cp:coreProperties>
</file>